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coeshare.ou.ad3.ucdavis.edu\StudentDocs$\ddgenova\Documents\MATLAB\"/>
    </mc:Choice>
  </mc:AlternateContent>
  <bookViews>
    <workbookView xWindow="0" yWindow="0" windowWidth="18870" windowHeight="7815"/>
  </bookViews>
  <sheets>
    <sheet name="8 Sensors" sheetId="3" r:id="rId1"/>
    <sheet name="10 Sensors" sheetId="4" r:id="rId2"/>
    <sheet name="12 Sensors" sheetId="5" r:id="rId3"/>
    <sheet name="14 Sensors" sheetId="6" r:id="rId4"/>
    <sheet name="16 Sensors" sheetId="7" r:id="rId5"/>
  </sheets>
  <calcPr calcId="152511"/>
</workbook>
</file>

<file path=xl/calcChain.xml><?xml version="1.0" encoding="utf-8"?>
<calcChain xmlns="http://schemas.openxmlformats.org/spreadsheetml/2006/main">
  <c r="L13" i="7" l="1"/>
  <c r="O6" i="7" s="1"/>
  <c r="L26" i="6"/>
  <c r="G26" i="6"/>
  <c r="J25" i="6" s="1"/>
  <c r="J24" i="6"/>
  <c r="L13" i="6"/>
  <c r="O12" i="6" s="1"/>
  <c r="G13" i="6"/>
  <c r="J26" i="5"/>
  <c r="F26" i="5"/>
  <c r="H18" i="5" s="1"/>
  <c r="F13" i="5"/>
  <c r="H5" i="5" s="1"/>
  <c r="L13" i="4"/>
  <c r="O3" i="4" s="1"/>
  <c r="L14" i="4"/>
  <c r="B26" i="4"/>
  <c r="E18" i="4" s="1"/>
  <c r="J26" i="3"/>
  <c r="B26" i="3"/>
  <c r="L27" i="7"/>
  <c r="O22" i="7" s="1"/>
  <c r="G27" i="7"/>
  <c r="J23" i="7" s="1"/>
  <c r="B27" i="7"/>
  <c r="E25" i="7" s="1"/>
  <c r="L14" i="7"/>
  <c r="O12" i="7" s="1"/>
  <c r="G14" i="7"/>
  <c r="J11" i="7" s="1"/>
  <c r="B14" i="7"/>
  <c r="E10" i="7" s="1"/>
  <c r="L27" i="6"/>
  <c r="O25" i="6" s="1"/>
  <c r="G27" i="6"/>
  <c r="B27" i="6"/>
  <c r="E22" i="6" s="1"/>
  <c r="L14" i="6"/>
  <c r="G14" i="6"/>
  <c r="J10" i="6" s="1"/>
  <c r="B14" i="6"/>
  <c r="E8" i="6" s="1"/>
  <c r="J27" i="3"/>
  <c r="F27" i="3"/>
  <c r="H19" i="3" s="1"/>
  <c r="B27" i="3"/>
  <c r="J14" i="3"/>
  <c r="F14" i="3"/>
  <c r="H4" i="3" s="1"/>
  <c r="B14" i="3"/>
  <c r="F14" i="5"/>
  <c r="H12" i="5" s="1"/>
  <c r="J14" i="5"/>
  <c r="L9" i="5" s="1"/>
  <c r="J27" i="5"/>
  <c r="L25" i="5" s="1"/>
  <c r="F27" i="5"/>
  <c r="H24" i="5" s="1"/>
  <c r="B27" i="5"/>
  <c r="D23" i="5" s="1"/>
  <c r="B14" i="5"/>
  <c r="D11" i="5" s="1"/>
  <c r="G14" i="4"/>
  <c r="J6" i="4" s="1"/>
  <c r="B14" i="4"/>
  <c r="E6" i="4" s="1"/>
  <c r="L27" i="4"/>
  <c r="O18" i="4" s="1"/>
  <c r="G27" i="4"/>
  <c r="B27" i="4"/>
  <c r="J13" i="3"/>
  <c r="F13" i="3"/>
  <c r="E13" i="3"/>
  <c r="B13" i="3"/>
  <c r="O24" i="7"/>
  <c r="O23" i="7"/>
  <c r="O20" i="7"/>
  <c r="O19" i="7"/>
  <c r="O16" i="7"/>
  <c r="O10" i="7"/>
  <c r="O9" i="7"/>
  <c r="J25" i="7"/>
  <c r="J24" i="7"/>
  <c r="J21" i="7"/>
  <c r="J20" i="7"/>
  <c r="J17" i="7"/>
  <c r="J16" i="7"/>
  <c r="J12" i="7"/>
  <c r="J9" i="7"/>
  <c r="J8" i="7"/>
  <c r="J5" i="7"/>
  <c r="J4" i="7"/>
  <c r="E23" i="7"/>
  <c r="E22" i="7"/>
  <c r="E19" i="7"/>
  <c r="E18" i="7"/>
  <c r="E11" i="7"/>
  <c r="E9" i="7"/>
  <c r="E8" i="7"/>
  <c r="E7" i="7"/>
  <c r="E5" i="7"/>
  <c r="E4" i="7"/>
  <c r="E3" i="7"/>
  <c r="O23" i="6"/>
  <c r="O22" i="6"/>
  <c r="O19" i="6"/>
  <c r="O18" i="6"/>
  <c r="O8" i="6"/>
  <c r="O5" i="6"/>
  <c r="J17" i="6"/>
  <c r="J12" i="6"/>
  <c r="J11" i="6"/>
  <c r="J8" i="6"/>
  <c r="J7" i="6"/>
  <c r="J4" i="6"/>
  <c r="J3" i="6"/>
  <c r="E24" i="6"/>
  <c r="E23" i="6"/>
  <c r="E20" i="6"/>
  <c r="E19" i="6"/>
  <c r="E16" i="6"/>
  <c r="E10" i="6"/>
  <c r="E9" i="6"/>
  <c r="E6" i="6"/>
  <c r="E5" i="6"/>
  <c r="L23" i="5"/>
  <c r="L22" i="5"/>
  <c r="L19" i="5"/>
  <c r="L18" i="5"/>
  <c r="L11" i="5"/>
  <c r="L10" i="5"/>
  <c r="L7" i="5"/>
  <c r="L6" i="5"/>
  <c r="L3" i="5"/>
  <c r="H21" i="5"/>
  <c r="H6" i="5"/>
  <c r="D25" i="5"/>
  <c r="D24" i="5"/>
  <c r="D21" i="5"/>
  <c r="D20" i="5"/>
  <c r="D17" i="5"/>
  <c r="D16" i="5"/>
  <c r="D12" i="5"/>
  <c r="D9" i="5"/>
  <c r="D8" i="5"/>
  <c r="D5" i="5"/>
  <c r="D4" i="5"/>
  <c r="O17" i="4"/>
  <c r="O20" i="4"/>
  <c r="O21" i="4"/>
  <c r="O24" i="4"/>
  <c r="O25" i="4"/>
  <c r="J17" i="4"/>
  <c r="J18" i="4"/>
  <c r="J19" i="4"/>
  <c r="J20" i="4"/>
  <c r="J21" i="4"/>
  <c r="J22" i="4"/>
  <c r="J23" i="4"/>
  <c r="J24" i="4"/>
  <c r="J25" i="4"/>
  <c r="J16" i="4"/>
  <c r="J4" i="4"/>
  <c r="J5" i="4"/>
  <c r="J8" i="4"/>
  <c r="J9" i="4"/>
  <c r="J12" i="4"/>
  <c r="J3" i="4"/>
  <c r="B13" i="4"/>
  <c r="E17" i="4"/>
  <c r="E21" i="4"/>
  <c r="E25" i="4"/>
  <c r="L22" i="3"/>
  <c r="L23" i="3"/>
  <c r="H18" i="3"/>
  <c r="H21" i="3"/>
  <c r="H16" i="3"/>
  <c r="L6" i="3"/>
  <c r="M26" i="7"/>
  <c r="L26" i="7"/>
  <c r="H26" i="7"/>
  <c r="G26" i="7"/>
  <c r="C26" i="7"/>
  <c r="B26" i="7"/>
  <c r="M13" i="7"/>
  <c r="H13" i="7"/>
  <c r="G13" i="7"/>
  <c r="C13" i="7"/>
  <c r="B13" i="7"/>
  <c r="M26" i="6"/>
  <c r="H26" i="6"/>
  <c r="C26" i="6"/>
  <c r="B26" i="6"/>
  <c r="M13" i="6"/>
  <c r="H13" i="6"/>
  <c r="C13" i="6"/>
  <c r="B13" i="6"/>
  <c r="K26" i="5"/>
  <c r="G26" i="5"/>
  <c r="C26" i="5"/>
  <c r="B26" i="5"/>
  <c r="K13" i="5"/>
  <c r="J13" i="5"/>
  <c r="G13" i="5"/>
  <c r="C13" i="5"/>
  <c r="B13" i="5"/>
  <c r="M26" i="4"/>
  <c r="L26" i="4"/>
  <c r="H26" i="4"/>
  <c r="G26" i="4"/>
  <c r="C26" i="4"/>
  <c r="M13" i="4"/>
  <c r="H13" i="4"/>
  <c r="G13" i="4"/>
  <c r="C13" i="4"/>
  <c r="K26" i="3"/>
  <c r="G26" i="3"/>
  <c r="F26" i="3"/>
  <c r="C26" i="3"/>
  <c r="K13" i="3"/>
  <c r="G13" i="3"/>
  <c r="C13" i="3"/>
  <c r="O5" i="7" l="1"/>
  <c r="J20" i="6"/>
  <c r="J21" i="6"/>
  <c r="J16" i="6"/>
  <c r="J23" i="6"/>
  <c r="O9" i="6"/>
  <c r="O11" i="6"/>
  <c r="O4" i="6"/>
  <c r="H22" i="5"/>
  <c r="H17" i="5"/>
  <c r="H25" i="5"/>
  <c r="H9" i="5"/>
  <c r="H10" i="5"/>
  <c r="O6" i="4"/>
  <c r="O7" i="4"/>
  <c r="O5" i="4"/>
  <c r="E24" i="4"/>
  <c r="E23" i="4"/>
  <c r="E19" i="4"/>
  <c r="E20" i="4"/>
  <c r="E16" i="4"/>
  <c r="E22" i="4"/>
  <c r="L20" i="3"/>
  <c r="O17" i="7"/>
  <c r="O21" i="7"/>
  <c r="O25" i="7"/>
  <c r="O18" i="7"/>
  <c r="J18" i="7"/>
  <c r="J22" i="7"/>
  <c r="J19" i="7"/>
  <c r="E16" i="7"/>
  <c r="E20" i="7"/>
  <c r="E24" i="7"/>
  <c r="E17" i="7"/>
  <c r="E21" i="7"/>
  <c r="O3" i="7"/>
  <c r="O7" i="7"/>
  <c r="O11" i="7"/>
  <c r="O4" i="7"/>
  <c r="O8" i="7"/>
  <c r="J6" i="7"/>
  <c r="J10" i="7"/>
  <c r="J3" i="7"/>
  <c r="J7" i="7"/>
  <c r="E6" i="7"/>
  <c r="O16" i="6"/>
  <c r="O20" i="6"/>
  <c r="O24" i="6"/>
  <c r="O17" i="6"/>
  <c r="O21" i="6"/>
  <c r="J18" i="6"/>
  <c r="J22" i="6"/>
  <c r="J19" i="6"/>
  <c r="E17" i="6"/>
  <c r="E21" i="6"/>
  <c r="E25" i="6"/>
  <c r="E18" i="6"/>
  <c r="O6" i="6"/>
  <c r="O10" i="6"/>
  <c r="O3" i="6"/>
  <c r="O7" i="6"/>
  <c r="J5" i="6"/>
  <c r="J9" i="6"/>
  <c r="J6" i="6"/>
  <c r="E3" i="6"/>
  <c r="E7" i="6"/>
  <c r="E11" i="6"/>
  <c r="E4" i="6"/>
  <c r="L19" i="3"/>
  <c r="L16" i="3"/>
  <c r="L18" i="3"/>
  <c r="H25" i="3"/>
  <c r="H17" i="3"/>
  <c r="H22" i="3"/>
  <c r="H3" i="5"/>
  <c r="H7" i="5"/>
  <c r="H11" i="5"/>
  <c r="H4" i="5"/>
  <c r="H8" i="5"/>
  <c r="L4" i="5"/>
  <c r="L8" i="5"/>
  <c r="L12" i="5"/>
  <c r="L5" i="5"/>
  <c r="L16" i="5"/>
  <c r="L20" i="5"/>
  <c r="L24" i="5"/>
  <c r="L17" i="5"/>
  <c r="L21" i="5"/>
  <c r="H19" i="5"/>
  <c r="H23" i="5"/>
  <c r="H16" i="5"/>
  <c r="H20" i="5"/>
  <c r="D18" i="5"/>
  <c r="D22" i="5"/>
  <c r="D19" i="5"/>
  <c r="D6" i="5"/>
  <c r="D10" i="5"/>
  <c r="D3" i="5"/>
  <c r="D7" i="5"/>
  <c r="O10" i="4"/>
  <c r="O9" i="4"/>
  <c r="O12" i="4"/>
  <c r="O8" i="4"/>
  <c r="O4" i="4"/>
  <c r="O11" i="4"/>
  <c r="J11" i="4"/>
  <c r="J7" i="4"/>
  <c r="J10" i="4"/>
  <c r="O23" i="4"/>
  <c r="O19" i="4"/>
  <c r="O16" i="4"/>
  <c r="O22" i="4"/>
  <c r="L25" i="3"/>
  <c r="L21" i="3"/>
  <c r="L17" i="3"/>
  <c r="L24" i="3"/>
  <c r="H24" i="3"/>
  <c r="H20" i="3"/>
  <c r="H23" i="3"/>
  <c r="L4" i="3"/>
  <c r="L7" i="3"/>
  <c r="L11" i="3"/>
  <c r="L10" i="3"/>
  <c r="L3" i="3"/>
  <c r="L9" i="3"/>
  <c r="L5" i="3"/>
  <c r="L12" i="3"/>
  <c r="L8" i="3"/>
  <c r="H11" i="3"/>
  <c r="H7" i="3"/>
  <c r="H10" i="3"/>
  <c r="H6" i="3"/>
  <c r="H3" i="3"/>
  <c r="H9" i="3"/>
  <c r="H5" i="3"/>
  <c r="H12" i="3"/>
  <c r="H8" i="3"/>
  <c r="D10" i="3"/>
  <c r="D18" i="3"/>
  <c r="E7" i="4"/>
  <c r="E10" i="4"/>
  <c r="E3" i="4"/>
  <c r="E9" i="4"/>
  <c r="E5" i="4"/>
  <c r="E8" i="4"/>
  <c r="E4" i="4"/>
  <c r="E11" i="4"/>
  <c r="D12" i="3" l="1"/>
  <c r="D8" i="3"/>
  <c r="D6" i="3"/>
  <c r="D3" i="3"/>
  <c r="D11" i="3"/>
  <c r="D5" i="3"/>
  <c r="D7" i="3"/>
  <c r="D9" i="3"/>
  <c r="D4" i="3"/>
  <c r="D23" i="3"/>
  <c r="D20" i="3"/>
  <c r="D21" i="3"/>
  <c r="D16" i="3"/>
  <c r="D25" i="3"/>
  <c r="D24" i="3"/>
  <c r="D22" i="3"/>
  <c r="D19" i="3"/>
  <c r="D17" i="3"/>
</calcChain>
</file>

<file path=xl/sharedStrings.xml><?xml version="1.0" encoding="utf-8"?>
<sst xmlns="http://schemas.openxmlformats.org/spreadsheetml/2006/main" count="312" uniqueCount="17">
  <si>
    <t>Distance (cm)</t>
  </si>
  <si>
    <t>Range = 100</t>
  </si>
  <si>
    <t>Hits</t>
  </si>
  <si>
    <t>Range = 300</t>
  </si>
  <si>
    <t>Range = 500</t>
  </si>
  <si>
    <t xml:space="preserve">Average </t>
  </si>
  <si>
    <t>Range = 200</t>
  </si>
  <si>
    <t>Range = 400</t>
  </si>
  <si>
    <t>Range = 600</t>
  </si>
  <si>
    <t>Average</t>
  </si>
  <si>
    <t>Hit Spot</t>
  </si>
  <si>
    <t xml:space="preserve">Hit Spot </t>
  </si>
  <si>
    <t>no</t>
  </si>
  <si>
    <t>yes</t>
  </si>
  <si>
    <t>Yes</t>
  </si>
  <si>
    <t>std dev</t>
  </si>
  <si>
    <t>Std 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</si>
</sst>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color rgb="FF000000"/>
      <name val="Arial"/>
    </font>
    <font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/>
    <xf numFmtId="0" fontId="1" fillId="3" borderId="0" xfId="0" applyFont="1" applyFill="1" applyAlignment="1">
      <alignment horizontal="center"/>
    </xf>
    <xf numFmtId="0" fontId="0" fillId="3" borderId="0" xfId="0" applyFont="1" applyFill="1" applyAlignment="1"/>
    <xf numFmtId="0" fontId="1" fillId="0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0" xfId="0" applyFont="1" applyFill="1" applyAlignment="1"/>
    <xf numFmtId="0" fontId="1" fillId="0" borderId="0" xfId="0" applyFont="1" applyFill="1" applyAlignment="1"/>
    <xf numFmtId="0" fontId="0" fillId="0" borderId="0" xfId="0" applyFont="1" applyFill="1" applyAlignment="1"/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7"/>
  <sheetViews>
    <sheetView tabSelected="1" workbookViewId="0">
      <selection activeCell="J30" sqref="J30"/>
    </sheetView>
  </sheetViews>
  <sheetFormatPr defaultColWidth="14.42578125" defaultRowHeight="15.75" customHeight="1" x14ac:dyDescent="0.2"/>
  <cols>
    <col min="4" max="4" width="14.42578125" style="6"/>
    <col min="8" max="8" width="14.42578125" style="6"/>
    <col min="12" max="12" width="14.42578125" style="6"/>
  </cols>
  <sheetData>
    <row r="2" spans="1:12" ht="15.75" customHeight="1" x14ac:dyDescent="0.2">
      <c r="A2" s="2" t="s">
        <v>1</v>
      </c>
      <c r="B2" s="2" t="s">
        <v>0</v>
      </c>
      <c r="C2" s="2" t="s">
        <v>2</v>
      </c>
      <c r="D2" s="5" t="s">
        <v>15</v>
      </c>
      <c r="E2" s="2" t="s">
        <v>3</v>
      </c>
      <c r="F2" s="2" t="s">
        <v>0</v>
      </c>
      <c r="G2" s="2" t="s">
        <v>2</v>
      </c>
      <c r="H2" s="5"/>
      <c r="I2" s="2" t="s">
        <v>4</v>
      </c>
      <c r="J2" s="2" t="s">
        <v>0</v>
      </c>
      <c r="K2" s="2" t="s">
        <v>2</v>
      </c>
    </row>
    <row r="3" spans="1:12" ht="15.75" customHeight="1" x14ac:dyDescent="0.2">
      <c r="A3" s="2">
        <v>1</v>
      </c>
      <c r="B3" s="2">
        <v>3834</v>
      </c>
      <c r="C3" s="2">
        <v>10</v>
      </c>
      <c r="D3" s="5">
        <f>($B$13-B3)/$B$14</f>
        <v>0.4715097335154842</v>
      </c>
      <c r="E3" s="2">
        <v>1</v>
      </c>
      <c r="F3" s="2">
        <v>10140</v>
      </c>
      <c r="G3" s="2">
        <v>46</v>
      </c>
      <c r="H3" s="5">
        <f>($F$13-F3)/$F$14</f>
        <v>-1.1774771061867182</v>
      </c>
      <c r="I3" s="2">
        <v>1</v>
      </c>
      <c r="J3" s="8">
        <v>9036</v>
      </c>
      <c r="K3" s="8">
        <v>90</v>
      </c>
      <c r="L3" s="8">
        <f>($J$13-J3)/$J$14</f>
        <v>-2.9431100049545109</v>
      </c>
    </row>
    <row r="4" spans="1:12" ht="15.75" customHeight="1" x14ac:dyDescent="0.2">
      <c r="A4" s="2">
        <v>2</v>
      </c>
      <c r="B4" s="2">
        <v>3822</v>
      </c>
      <c r="C4" s="2">
        <v>9</v>
      </c>
      <c r="D4" s="5">
        <f t="shared" ref="D4:D13" si="0">($B$13-B4)/$B$14</f>
        <v>0.47982071589237285</v>
      </c>
      <c r="E4" s="2">
        <v>2</v>
      </c>
      <c r="F4" s="2">
        <v>6118</v>
      </c>
      <c r="G4" s="2">
        <v>31</v>
      </c>
      <c r="H4" s="5">
        <f t="shared" ref="H4:H12" si="1">($F$13-F4)/$F$14</f>
        <v>-6.6189723130274949E-2</v>
      </c>
      <c r="I4" s="2">
        <v>2</v>
      </c>
      <c r="J4" s="2">
        <v>5468</v>
      </c>
      <c r="K4" s="2">
        <v>21</v>
      </c>
      <c r="L4" s="5">
        <f t="shared" ref="L4:L12" si="2">($J$13-J4)/$J$14</f>
        <v>-0.99132882121366461</v>
      </c>
    </row>
    <row r="5" spans="1:12" ht="15.75" customHeight="1" x14ac:dyDescent="0.2">
      <c r="A5" s="2">
        <v>3</v>
      </c>
      <c r="B5" s="2">
        <v>7286</v>
      </c>
      <c r="C5" s="2">
        <v>31</v>
      </c>
      <c r="D5" s="5">
        <f t="shared" si="0"/>
        <v>-1.9192828635694907</v>
      </c>
      <c r="E5" s="2">
        <v>3</v>
      </c>
      <c r="F5" s="8">
        <v>15168</v>
      </c>
      <c r="G5" s="8">
        <v>67</v>
      </c>
      <c r="H5" s="8">
        <f t="shared" si="1"/>
        <v>-2.5667244860991487</v>
      </c>
      <c r="I5" s="2">
        <v>3</v>
      </c>
      <c r="J5" s="2">
        <v>3772</v>
      </c>
      <c r="K5" s="2">
        <v>13</v>
      </c>
      <c r="L5" s="5">
        <f t="shared" si="2"/>
        <v>-6.3576330287522548E-2</v>
      </c>
    </row>
    <row r="6" spans="1:12" ht="15.75" customHeight="1" x14ac:dyDescent="0.2">
      <c r="A6" s="2">
        <v>4</v>
      </c>
      <c r="B6" s="2">
        <v>3820</v>
      </c>
      <c r="C6" s="2">
        <v>11</v>
      </c>
      <c r="D6" s="5">
        <f t="shared" si="0"/>
        <v>0.48120587962185429</v>
      </c>
      <c r="E6" s="2">
        <v>4</v>
      </c>
      <c r="F6" s="2">
        <v>3656</v>
      </c>
      <c r="G6" s="2">
        <v>10</v>
      </c>
      <c r="H6" s="5">
        <f t="shared" si="1"/>
        <v>0.61406625327076025</v>
      </c>
      <c r="I6" s="2">
        <v>4</v>
      </c>
      <c r="J6" s="2">
        <v>3258</v>
      </c>
      <c r="K6" s="2">
        <v>5</v>
      </c>
      <c r="L6" s="5">
        <f t="shared" si="2"/>
        <v>0.2175939411370276</v>
      </c>
    </row>
    <row r="7" spans="1:12" ht="15.75" customHeight="1" x14ac:dyDescent="0.2">
      <c r="A7" s="2">
        <v>5</v>
      </c>
      <c r="B7" s="2">
        <v>3820</v>
      </c>
      <c r="C7" s="2">
        <v>9</v>
      </c>
      <c r="D7" s="5">
        <f t="shared" si="0"/>
        <v>0.48120587962185429</v>
      </c>
      <c r="E7" s="2">
        <v>5</v>
      </c>
      <c r="F7" s="2">
        <v>6500</v>
      </c>
      <c r="G7" s="2">
        <v>35</v>
      </c>
      <c r="H7" s="5">
        <f t="shared" si="1"/>
        <v>-0.17173715732409925</v>
      </c>
      <c r="I7" s="2">
        <v>5</v>
      </c>
      <c r="J7" s="2">
        <v>3222</v>
      </c>
      <c r="K7" s="2">
        <v>1</v>
      </c>
      <c r="L7" s="5">
        <f t="shared" si="2"/>
        <v>0.23728680061423343</v>
      </c>
    </row>
    <row r="8" spans="1:12" ht="15.75" customHeight="1" x14ac:dyDescent="0.2">
      <c r="A8" s="2">
        <v>6</v>
      </c>
      <c r="B8" s="2">
        <v>3924</v>
      </c>
      <c r="C8" s="2">
        <v>17</v>
      </c>
      <c r="D8" s="5">
        <f t="shared" si="0"/>
        <v>0.40917736568881913</v>
      </c>
      <c r="E8" s="2">
        <v>6</v>
      </c>
      <c r="F8" s="2">
        <v>8082</v>
      </c>
      <c r="G8" s="2">
        <v>80</v>
      </c>
      <c r="H8" s="5">
        <f t="shared" si="1"/>
        <v>-0.60884721202208369</v>
      </c>
      <c r="I8" s="2">
        <v>6</v>
      </c>
      <c r="J8" s="2">
        <v>3276</v>
      </c>
      <c r="K8" s="2">
        <v>10</v>
      </c>
      <c r="L8" s="5">
        <f t="shared" si="2"/>
        <v>0.20774751139842468</v>
      </c>
    </row>
    <row r="9" spans="1:12" ht="15.75" customHeight="1" x14ac:dyDescent="0.2">
      <c r="A9" s="2">
        <v>7</v>
      </c>
      <c r="B9" s="2">
        <v>3816</v>
      </c>
      <c r="C9" s="2">
        <v>13</v>
      </c>
      <c r="D9" s="5">
        <f t="shared" si="0"/>
        <v>0.48397620708081718</v>
      </c>
      <c r="E9" s="2">
        <v>7</v>
      </c>
      <c r="F9" s="2">
        <v>3312</v>
      </c>
      <c r="G9" s="2">
        <v>6</v>
      </c>
      <c r="H9" s="5">
        <f t="shared" si="1"/>
        <v>0.70911420448195273</v>
      </c>
      <c r="I9" s="2">
        <v>7</v>
      </c>
      <c r="J9" s="2">
        <v>3312</v>
      </c>
      <c r="K9" s="2">
        <v>14</v>
      </c>
      <c r="L9" s="5">
        <f t="shared" si="2"/>
        <v>0.18805465192121881</v>
      </c>
    </row>
    <row r="10" spans="1:12" ht="15.75" customHeight="1" x14ac:dyDescent="0.2">
      <c r="A10" s="2">
        <v>8</v>
      </c>
      <c r="B10" s="2">
        <v>3750</v>
      </c>
      <c r="C10" s="2">
        <v>10</v>
      </c>
      <c r="D10" s="5">
        <f t="shared" si="0"/>
        <v>0.52968661015370488</v>
      </c>
      <c r="E10" s="2">
        <v>8</v>
      </c>
      <c r="F10" s="2">
        <v>3624</v>
      </c>
      <c r="G10" s="2">
        <v>5</v>
      </c>
      <c r="H10" s="5">
        <f t="shared" si="1"/>
        <v>0.62290792315087118</v>
      </c>
      <c r="I10" s="2">
        <v>8</v>
      </c>
      <c r="J10" s="2">
        <v>3620</v>
      </c>
      <c r="K10" s="2">
        <v>4</v>
      </c>
      <c r="L10" s="5">
        <f t="shared" si="2"/>
        <v>1.9571298616235466E-2</v>
      </c>
    </row>
    <row r="11" spans="1:12" ht="15.75" customHeight="1" x14ac:dyDescent="0.2">
      <c r="A11" s="2">
        <v>9</v>
      </c>
      <c r="B11" s="2">
        <v>3856</v>
      </c>
      <c r="C11" s="2">
        <v>12</v>
      </c>
      <c r="D11" s="5">
        <f t="shared" si="0"/>
        <v>0.45627293249118828</v>
      </c>
      <c r="E11" s="2">
        <v>9</v>
      </c>
      <c r="F11" s="2">
        <v>5498</v>
      </c>
      <c r="G11" s="2">
        <v>24</v>
      </c>
      <c r="H11" s="5">
        <f t="shared" si="1"/>
        <v>0.10511763079687443</v>
      </c>
      <c r="I11" s="2">
        <v>9</v>
      </c>
      <c r="J11" s="2">
        <v>3660</v>
      </c>
      <c r="K11" s="2">
        <v>6</v>
      </c>
      <c r="L11" s="5">
        <f t="shared" si="2"/>
        <v>-2.3096563584376951E-3</v>
      </c>
    </row>
    <row r="12" spans="1:12" ht="15.75" customHeight="1" x14ac:dyDescent="0.2">
      <c r="A12" s="2">
        <v>10</v>
      </c>
      <c r="B12" s="2">
        <v>7220</v>
      </c>
      <c r="C12" s="2">
        <v>38</v>
      </c>
      <c r="D12" s="5">
        <f t="shared" si="0"/>
        <v>-1.8735724604966031</v>
      </c>
      <c r="E12" s="2">
        <v>10</v>
      </c>
      <c r="F12" s="2">
        <v>5976</v>
      </c>
      <c r="G12" s="2">
        <v>30</v>
      </c>
      <c r="H12" s="5">
        <f t="shared" si="1"/>
        <v>-2.6954813037282675E-2</v>
      </c>
      <c r="I12" s="2">
        <v>10</v>
      </c>
      <c r="J12" s="2">
        <v>3314</v>
      </c>
      <c r="K12" s="2">
        <v>10</v>
      </c>
      <c r="L12" s="5">
        <f t="shared" si="2"/>
        <v>0.18696060417248517</v>
      </c>
    </row>
    <row r="13" spans="1:12" ht="15.75" customHeight="1" x14ac:dyDescent="0.2">
      <c r="A13" s="2" t="s">
        <v>5</v>
      </c>
      <c r="B13" s="3">
        <f>AVERAGE(B3:B12)</f>
        <v>4514.8</v>
      </c>
      <c r="C13" s="3">
        <f t="shared" ref="B13:C13" si="3">AVERAGE(C3:C12)</f>
        <v>16</v>
      </c>
      <c r="D13" s="5"/>
      <c r="E13" s="3">
        <f>AVERAGE(F3:F12)</f>
        <v>6807.4</v>
      </c>
      <c r="F13" s="3">
        <f>(SUM(F3:F4)+SUM(F6:F12))/9</f>
        <v>5878.4444444444443</v>
      </c>
      <c r="G13" s="3">
        <f t="shared" ref="F13:G13" si="4">AVERAGE(G3:G12)</f>
        <v>33.4</v>
      </c>
      <c r="H13" s="5"/>
      <c r="I13" s="3"/>
      <c r="J13" s="3">
        <f>AVERAGE(J4:J12)</f>
        <v>3655.7777777777778</v>
      </c>
      <c r="K13" s="3">
        <f t="shared" ref="J13:K13" si="5">AVERAGE(K3:K12)</f>
        <v>17.399999999999999</v>
      </c>
    </row>
    <row r="14" spans="1:12" ht="15.75" customHeight="1" x14ac:dyDescent="0.2">
      <c r="A14" s="2" t="s">
        <v>16</v>
      </c>
      <c r="B14" s="2">
        <f>_xlfn.STDEV.S(B3:B12)</f>
        <v>1443.8726321174513</v>
      </c>
      <c r="C14" s="2"/>
      <c r="D14" s="5"/>
      <c r="E14" s="2"/>
      <c r="F14" s="3">
        <f>_xlfn.STDEV.S(F3:F12)</f>
        <v>3619.2258288203016</v>
      </c>
      <c r="G14" s="2"/>
      <c r="H14" s="5"/>
      <c r="I14" s="2"/>
      <c r="J14" s="3">
        <f>_xlfn.STDEV.S(J3:J12)</f>
        <v>1828.0737767752516</v>
      </c>
      <c r="K14" s="2"/>
    </row>
    <row r="15" spans="1:12" ht="15.75" customHeight="1" x14ac:dyDescent="0.2">
      <c r="A15" s="2" t="s">
        <v>6</v>
      </c>
      <c r="B15" s="2" t="s">
        <v>0</v>
      </c>
      <c r="C15" s="2" t="s">
        <v>2</v>
      </c>
      <c r="D15" s="5"/>
      <c r="E15" s="2" t="s">
        <v>7</v>
      </c>
      <c r="F15" s="2" t="s">
        <v>0</v>
      </c>
      <c r="G15" s="2" t="s">
        <v>2</v>
      </c>
      <c r="H15" s="5"/>
      <c r="I15" s="2" t="s">
        <v>8</v>
      </c>
      <c r="J15" s="2" t="s">
        <v>0</v>
      </c>
      <c r="K15" s="2" t="s">
        <v>2</v>
      </c>
    </row>
    <row r="16" spans="1:12" ht="15.75" customHeight="1" x14ac:dyDescent="0.2">
      <c r="A16" s="2">
        <v>1</v>
      </c>
      <c r="B16" s="2">
        <v>3644</v>
      </c>
      <c r="C16" s="2">
        <v>3</v>
      </c>
      <c r="D16" s="5">
        <f>($B$26-B16)/$B$27</f>
        <v>0.18708891017566359</v>
      </c>
      <c r="E16" s="2">
        <v>1</v>
      </c>
      <c r="F16" s="2">
        <v>4380</v>
      </c>
      <c r="G16" s="2">
        <v>16</v>
      </c>
      <c r="H16" s="5">
        <f>($F$26-F16)/$F$27</f>
        <v>0.4917297663113176</v>
      </c>
      <c r="I16" s="2">
        <v>1</v>
      </c>
      <c r="J16" s="2">
        <v>4854</v>
      </c>
      <c r="K16" s="2">
        <v>26</v>
      </c>
      <c r="L16" s="5">
        <f>($J$26-J16)/$J$27</f>
        <v>-0.70299583236184793</v>
      </c>
    </row>
    <row r="17" spans="1:12" ht="15.75" customHeight="1" x14ac:dyDescent="0.2">
      <c r="A17" s="2">
        <v>2</v>
      </c>
      <c r="B17" s="2">
        <v>3652</v>
      </c>
      <c r="C17" s="2">
        <v>4</v>
      </c>
      <c r="D17" s="5">
        <f t="shared" ref="D17:D25" si="6">($B$26-B17)/$B$27</f>
        <v>0.17897421045720108</v>
      </c>
      <c r="E17" s="2">
        <v>2</v>
      </c>
      <c r="F17" s="2">
        <v>5358</v>
      </c>
      <c r="G17" s="2">
        <v>14</v>
      </c>
      <c r="H17" s="5">
        <f t="shared" ref="H17:H25" si="7">($F$26-F17)/$F$27</f>
        <v>0.14309143699968302</v>
      </c>
      <c r="I17" s="2">
        <v>2</v>
      </c>
      <c r="J17" s="2">
        <v>3636</v>
      </c>
      <c r="K17" s="2">
        <v>6</v>
      </c>
      <c r="L17" s="5">
        <f t="shared" ref="L17:L25" si="8">($J$26-J17)/$J$27</f>
        <v>0.31905195468730013</v>
      </c>
    </row>
    <row r="18" spans="1:12" ht="15.75" customHeight="1" x14ac:dyDescent="0.2">
      <c r="A18" s="2">
        <v>3</v>
      </c>
      <c r="B18" s="2">
        <v>3732</v>
      </c>
      <c r="C18" s="2">
        <v>9</v>
      </c>
      <c r="D18" s="5">
        <f t="shared" si="6"/>
        <v>9.7827213272575861E-2</v>
      </c>
      <c r="E18" s="2">
        <v>3</v>
      </c>
      <c r="F18" s="2">
        <v>4372</v>
      </c>
      <c r="G18" s="2">
        <v>11</v>
      </c>
      <c r="H18" s="5">
        <f t="shared" si="7"/>
        <v>0.4945816135858504</v>
      </c>
      <c r="I18" s="2">
        <v>3</v>
      </c>
      <c r="J18" s="2">
        <v>4826</v>
      </c>
      <c r="K18" s="2">
        <v>20</v>
      </c>
      <c r="L18" s="5">
        <f t="shared" si="8"/>
        <v>-0.6795004809354307</v>
      </c>
    </row>
    <row r="19" spans="1:12" ht="15.75" customHeight="1" x14ac:dyDescent="0.2">
      <c r="A19" s="2">
        <v>4</v>
      </c>
      <c r="B19" s="8">
        <v>6682</v>
      </c>
      <c r="C19" s="8">
        <v>33</v>
      </c>
      <c r="D19" s="8">
        <f t="shared" si="6"/>
        <v>-2.8944683079104792</v>
      </c>
      <c r="E19" s="2">
        <v>4</v>
      </c>
      <c r="F19" s="2">
        <v>3300</v>
      </c>
      <c r="G19" s="2">
        <v>9</v>
      </c>
      <c r="H19" s="5">
        <f t="shared" si="7"/>
        <v>0.87672914837324534</v>
      </c>
      <c r="I19" s="2">
        <v>4</v>
      </c>
      <c r="J19" s="8">
        <v>7298</v>
      </c>
      <c r="K19" s="8">
        <v>44</v>
      </c>
      <c r="L19" s="8">
        <f t="shared" si="8"/>
        <v>-2.753804364010549</v>
      </c>
    </row>
    <row r="20" spans="1:12" ht="15.75" customHeight="1" x14ac:dyDescent="0.2">
      <c r="A20" s="2">
        <v>5</v>
      </c>
      <c r="B20" s="2">
        <v>3716</v>
      </c>
      <c r="C20" s="2">
        <v>8</v>
      </c>
      <c r="D20" s="5">
        <f t="shared" si="6"/>
        <v>0.1140566127095009</v>
      </c>
      <c r="E20" s="2">
        <v>5</v>
      </c>
      <c r="F20" s="2">
        <v>10376</v>
      </c>
      <c r="G20" s="2">
        <v>119</v>
      </c>
      <c r="H20" s="5">
        <f t="shared" si="7"/>
        <v>-1.6457297659510146</v>
      </c>
      <c r="I20" s="2">
        <v>5</v>
      </c>
      <c r="J20" s="2">
        <v>3688</v>
      </c>
      <c r="K20" s="2">
        <v>5</v>
      </c>
      <c r="L20" s="5">
        <f t="shared" si="8"/>
        <v>0.27541773060966818</v>
      </c>
    </row>
    <row r="21" spans="1:12" ht="15.75" customHeight="1" x14ac:dyDescent="0.2">
      <c r="A21" s="2">
        <v>6</v>
      </c>
      <c r="B21" s="2">
        <v>3646</v>
      </c>
      <c r="C21" s="2">
        <v>5</v>
      </c>
      <c r="D21" s="5">
        <f t="shared" si="6"/>
        <v>0.18506023524604798</v>
      </c>
      <c r="E21" s="2">
        <v>6</v>
      </c>
      <c r="F21" s="2">
        <v>3710</v>
      </c>
      <c r="G21" s="2">
        <v>7</v>
      </c>
      <c r="H21" s="5">
        <f t="shared" si="7"/>
        <v>0.73057197555343945</v>
      </c>
      <c r="I21" s="2">
        <v>6</v>
      </c>
      <c r="J21" s="2">
        <v>3258</v>
      </c>
      <c r="K21" s="2">
        <v>1</v>
      </c>
      <c r="L21" s="5">
        <f t="shared" si="8"/>
        <v>0.63623919894393233</v>
      </c>
    </row>
    <row r="22" spans="1:12" ht="15.75" customHeight="1" x14ac:dyDescent="0.2">
      <c r="A22" s="2">
        <v>7</v>
      </c>
      <c r="B22" s="2">
        <v>3760</v>
      </c>
      <c r="C22" s="2">
        <v>11</v>
      </c>
      <c r="D22" s="5">
        <f t="shared" si="6"/>
        <v>6.9425764257957032E-2</v>
      </c>
      <c r="E22" s="2">
        <v>7</v>
      </c>
      <c r="F22" s="2">
        <v>3686</v>
      </c>
      <c r="G22" s="2">
        <v>9</v>
      </c>
      <c r="H22" s="5">
        <f t="shared" si="7"/>
        <v>0.73912751737703786</v>
      </c>
      <c r="I22" s="2">
        <v>7</v>
      </c>
      <c r="J22" s="2">
        <v>4788</v>
      </c>
      <c r="K22" s="2">
        <v>28</v>
      </c>
      <c r="L22" s="5">
        <f t="shared" si="8"/>
        <v>-0.64761393257100741</v>
      </c>
    </row>
    <row r="23" spans="1:12" ht="15.75" customHeight="1" x14ac:dyDescent="0.2">
      <c r="A23" s="2">
        <v>8</v>
      </c>
      <c r="B23" s="2">
        <v>3660</v>
      </c>
      <c r="C23" s="2">
        <v>7</v>
      </c>
      <c r="D23" s="5">
        <f t="shared" si="6"/>
        <v>0.17085951073873856</v>
      </c>
      <c r="E23" s="2">
        <v>8</v>
      </c>
      <c r="F23" s="2">
        <v>5610</v>
      </c>
      <c r="G23" s="2">
        <v>35</v>
      </c>
      <c r="H23" s="5">
        <f t="shared" si="7"/>
        <v>5.3258247851899879E-2</v>
      </c>
      <c r="I23" s="2">
        <v>8</v>
      </c>
      <c r="J23" s="2">
        <v>3678</v>
      </c>
      <c r="K23" s="2">
        <v>6</v>
      </c>
      <c r="L23" s="5">
        <f t="shared" si="8"/>
        <v>0.28380892754767434</v>
      </c>
    </row>
    <row r="24" spans="1:12" ht="12.75" x14ac:dyDescent="0.2">
      <c r="A24" s="2">
        <v>9</v>
      </c>
      <c r="B24" s="2">
        <v>3700</v>
      </c>
      <c r="C24" s="2">
        <v>5</v>
      </c>
      <c r="D24" s="5">
        <f t="shared" si="6"/>
        <v>0.13028601214642596</v>
      </c>
      <c r="E24" s="2">
        <v>9</v>
      </c>
      <c r="F24" s="2">
        <v>11316</v>
      </c>
      <c r="G24" s="2">
        <v>162</v>
      </c>
      <c r="H24" s="5">
        <f t="shared" si="7"/>
        <v>-1.9808218207086186</v>
      </c>
      <c r="I24" s="2">
        <v>9</v>
      </c>
      <c r="J24" s="2">
        <v>3658</v>
      </c>
      <c r="K24" s="2">
        <v>10</v>
      </c>
      <c r="L24" s="5">
        <f t="shared" si="8"/>
        <v>0.30059132142368661</v>
      </c>
    </row>
    <row r="25" spans="1:12" ht="12.75" x14ac:dyDescent="0.2">
      <c r="A25" s="2">
        <v>10</v>
      </c>
      <c r="B25" s="2">
        <v>4946</v>
      </c>
      <c r="C25" s="2">
        <v>25</v>
      </c>
      <c r="D25" s="5">
        <f t="shared" si="6"/>
        <v>-1.133578469004112</v>
      </c>
      <c r="E25" s="2">
        <v>10</v>
      </c>
      <c r="F25" s="2">
        <v>5486</v>
      </c>
      <c r="G25" s="2">
        <v>29</v>
      </c>
      <c r="H25" s="5">
        <f t="shared" si="7"/>
        <v>9.7461880607158255E-2</v>
      </c>
      <c r="I25" s="2">
        <v>10</v>
      </c>
      <c r="J25" s="2">
        <v>3760</v>
      </c>
      <c r="K25" s="2">
        <v>22</v>
      </c>
      <c r="L25" s="5">
        <f t="shared" si="8"/>
        <v>0.21500111265602398</v>
      </c>
    </row>
    <row r="26" spans="1:12" ht="12.75" x14ac:dyDescent="0.2">
      <c r="A26" s="1" t="s">
        <v>9</v>
      </c>
      <c r="B26" s="4">
        <f>(SUM(B16:B18)+SUM(B20:B25))/9</f>
        <v>3828.4444444444443</v>
      </c>
      <c r="C26">
        <f t="shared" ref="B26:C26" si="9">AVERAGE(C16:C25)</f>
        <v>11</v>
      </c>
      <c r="F26">
        <f t="shared" ref="F26:G26" si="10">AVERAGE(F16:F25)</f>
        <v>5759.4</v>
      </c>
      <c r="G26">
        <f t="shared" si="10"/>
        <v>41.1</v>
      </c>
      <c r="J26">
        <f>(SUM(J16:J18)+SUM(J20:J25))/9</f>
        <v>4016.2222222222222</v>
      </c>
      <c r="K26">
        <f t="shared" ref="J26:K26" si="11">AVERAGE(K16:K25)</f>
        <v>16.8</v>
      </c>
    </row>
    <row r="27" spans="1:12" ht="15.75" customHeight="1" x14ac:dyDescent="0.2">
      <c r="B27" s="3">
        <f>_xlfn.STDEV.S(B16:B25)</f>
        <v>985.86519249731964</v>
      </c>
      <c r="F27" s="3">
        <f>_xlfn.STDEV.S(F16:F25)</f>
        <v>2805.1993076349413</v>
      </c>
      <c r="J27" s="3">
        <f>_xlfn.STDEV.S(J16:J25)</f>
        <v>1191.7250988005212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27"/>
  <sheetViews>
    <sheetView workbookViewId="0">
      <selection activeCell="L14" sqref="L14"/>
    </sheetView>
  </sheetViews>
  <sheetFormatPr defaultColWidth="14.42578125" defaultRowHeight="15.75" customHeight="1" x14ac:dyDescent="0.2"/>
  <cols>
    <col min="5" max="5" width="14.42578125" style="6"/>
    <col min="10" max="10" width="14.42578125" style="6"/>
    <col min="15" max="15" width="14.42578125" style="6"/>
  </cols>
  <sheetData>
    <row r="2" spans="1:15" ht="15.75" customHeight="1" x14ac:dyDescent="0.2">
      <c r="A2" s="2" t="s">
        <v>1</v>
      </c>
      <c r="B2" s="2" t="s">
        <v>0</v>
      </c>
      <c r="C2" s="2" t="s">
        <v>2</v>
      </c>
      <c r="D2" s="2" t="s">
        <v>10</v>
      </c>
      <c r="E2" s="5" t="s">
        <v>16</v>
      </c>
      <c r="F2" s="2" t="s">
        <v>3</v>
      </c>
      <c r="G2" s="2" t="s">
        <v>0</v>
      </c>
      <c r="H2" s="2" t="s">
        <v>2</v>
      </c>
      <c r="I2" s="2" t="s">
        <v>10</v>
      </c>
      <c r="J2" s="5" t="s">
        <v>16</v>
      </c>
      <c r="K2" s="2" t="s">
        <v>4</v>
      </c>
      <c r="L2" s="2" t="s">
        <v>0</v>
      </c>
      <c r="M2" s="2" t="s">
        <v>2</v>
      </c>
      <c r="N2" s="1" t="s">
        <v>11</v>
      </c>
      <c r="O2" s="5" t="s">
        <v>16</v>
      </c>
    </row>
    <row r="3" spans="1:15" ht="15.75" customHeight="1" x14ac:dyDescent="0.2">
      <c r="A3" s="2">
        <v>1</v>
      </c>
      <c r="B3" s="2">
        <v>5162</v>
      </c>
      <c r="C3" s="2">
        <v>20</v>
      </c>
      <c r="D3" s="2" t="s">
        <v>12</v>
      </c>
      <c r="E3" s="5">
        <f>($B$13-B3)/$B$14</f>
        <v>-0.66981814709637122</v>
      </c>
      <c r="F3" s="2">
        <v>1</v>
      </c>
      <c r="G3" s="2">
        <v>3294</v>
      </c>
      <c r="H3" s="2">
        <v>4</v>
      </c>
      <c r="I3" s="2" t="s">
        <v>13</v>
      </c>
      <c r="J3" s="5">
        <f>($G$13-G3)/$G$14</f>
        <v>0.81670687145065468</v>
      </c>
      <c r="K3" s="2">
        <v>1</v>
      </c>
      <c r="L3" s="2">
        <v>5438</v>
      </c>
      <c r="M3" s="2">
        <v>24</v>
      </c>
      <c r="N3" s="1" t="s">
        <v>13</v>
      </c>
      <c r="O3" s="5">
        <f>($L$13-L3)/$L$14</f>
        <v>-0.73127902643997122</v>
      </c>
    </row>
    <row r="4" spans="1:15" ht="15.75" customHeight="1" x14ac:dyDescent="0.2">
      <c r="A4" s="2">
        <v>2</v>
      </c>
      <c r="B4" s="2">
        <v>3354</v>
      </c>
      <c r="C4" s="2">
        <v>3</v>
      </c>
      <c r="D4" s="2" t="s">
        <v>12</v>
      </c>
      <c r="E4" s="5">
        <f t="shared" ref="E4:E12" si="0">($B$13-B4)/$B$14</f>
        <v>1.2947241906022866</v>
      </c>
      <c r="F4" s="2">
        <v>2</v>
      </c>
      <c r="G4" s="2">
        <v>5480</v>
      </c>
      <c r="H4" s="2">
        <v>25</v>
      </c>
      <c r="I4" s="2" t="s">
        <v>13</v>
      </c>
      <c r="J4" s="5">
        <f t="shared" ref="J4:J12" si="1">($G$13-G4)/$G$14</f>
        <v>-2.0498975296269473</v>
      </c>
      <c r="K4" s="2">
        <v>2</v>
      </c>
      <c r="L4" s="2">
        <v>4910</v>
      </c>
      <c r="M4" s="2">
        <v>16</v>
      </c>
      <c r="N4" s="1" t="s">
        <v>13</v>
      </c>
      <c r="O4" s="5">
        <f t="shared" ref="O4:O12" si="2">($L$13-L4)/$L$14</f>
        <v>-0.27997539869416049</v>
      </c>
    </row>
    <row r="5" spans="1:15" ht="15.75" customHeight="1" x14ac:dyDescent="0.2">
      <c r="A5" s="2">
        <v>3</v>
      </c>
      <c r="B5" s="2">
        <v>5656</v>
      </c>
      <c r="C5" s="2">
        <v>28</v>
      </c>
      <c r="D5" s="2" t="s">
        <v>12</v>
      </c>
      <c r="E5" s="5">
        <f t="shared" si="0"/>
        <v>-1.2065902238790798</v>
      </c>
      <c r="F5" s="2">
        <v>3</v>
      </c>
      <c r="G5" s="2">
        <v>3638</v>
      </c>
      <c r="H5" s="2">
        <v>15</v>
      </c>
      <c r="I5" s="2" t="s">
        <v>13</v>
      </c>
      <c r="J5" s="5">
        <f t="shared" si="1"/>
        <v>0.36560352562691489</v>
      </c>
      <c r="K5" s="2">
        <v>3</v>
      </c>
      <c r="L5" s="2">
        <v>4938</v>
      </c>
      <c r="M5" s="2">
        <v>21</v>
      </c>
      <c r="N5" s="1" t="s">
        <v>13</v>
      </c>
      <c r="O5" s="5">
        <f t="shared" si="2"/>
        <v>-0.3039081668321959</v>
      </c>
    </row>
    <row r="6" spans="1:15" ht="15.75" customHeight="1" x14ac:dyDescent="0.2">
      <c r="A6" s="2">
        <v>4</v>
      </c>
      <c r="B6" s="2">
        <v>5098</v>
      </c>
      <c r="C6" s="2">
        <v>14</v>
      </c>
      <c r="D6" s="2" t="s">
        <v>12</v>
      </c>
      <c r="E6" s="5">
        <f t="shared" si="0"/>
        <v>-0.60027682540792315</v>
      </c>
      <c r="F6" s="2">
        <v>4</v>
      </c>
      <c r="G6" s="2">
        <v>4770</v>
      </c>
      <c r="H6" s="2">
        <v>15</v>
      </c>
      <c r="I6" s="2" t="s">
        <v>13</v>
      </c>
      <c r="J6" s="5">
        <f t="shared" si="1"/>
        <v>-1.118841205397717</v>
      </c>
      <c r="K6" s="2">
        <v>4</v>
      </c>
      <c r="L6" s="2">
        <v>3712</v>
      </c>
      <c r="M6" s="2">
        <v>12</v>
      </c>
      <c r="N6" s="1" t="s">
        <v>13</v>
      </c>
      <c r="O6" s="5">
        <f t="shared" si="2"/>
        <v>0.74400518092606927</v>
      </c>
    </row>
    <row r="7" spans="1:15" ht="15.75" customHeight="1" x14ac:dyDescent="0.2">
      <c r="A7" s="2">
        <v>5</v>
      </c>
      <c r="B7" s="2">
        <v>5056</v>
      </c>
      <c r="C7" s="2">
        <v>8</v>
      </c>
      <c r="D7" s="2" t="s">
        <v>12</v>
      </c>
      <c r="E7" s="5">
        <f t="shared" si="0"/>
        <v>-0.55464033304987903</v>
      </c>
      <c r="F7" s="2">
        <v>5</v>
      </c>
      <c r="G7" s="2">
        <v>4564</v>
      </c>
      <c r="H7" s="2">
        <v>12</v>
      </c>
      <c r="I7" s="2" t="s">
        <v>13</v>
      </c>
      <c r="J7" s="5">
        <f t="shared" si="1"/>
        <v>-0.84870373667768684</v>
      </c>
      <c r="K7" s="2">
        <v>5</v>
      </c>
      <c r="L7" s="8">
        <v>7828</v>
      </c>
      <c r="M7" s="8">
        <v>35</v>
      </c>
      <c r="N7" s="9" t="s">
        <v>13</v>
      </c>
      <c r="O7" s="8">
        <f t="shared" si="2"/>
        <v>-2.7741117353651372</v>
      </c>
    </row>
    <row r="8" spans="1:15" ht="15.75" customHeight="1" x14ac:dyDescent="0.2">
      <c r="A8" s="2">
        <v>6</v>
      </c>
      <c r="B8" s="2">
        <v>3360</v>
      </c>
      <c r="C8" s="2">
        <v>6</v>
      </c>
      <c r="D8" s="2" t="s">
        <v>12</v>
      </c>
      <c r="E8" s="5">
        <f t="shared" si="0"/>
        <v>1.2882046916939947</v>
      </c>
      <c r="F8" s="2">
        <v>6</v>
      </c>
      <c r="G8" s="2">
        <v>3722</v>
      </c>
      <c r="H8" s="2">
        <v>8</v>
      </c>
      <c r="I8" s="2" t="s">
        <v>13</v>
      </c>
      <c r="J8" s="5">
        <f t="shared" si="1"/>
        <v>0.2554503830420482</v>
      </c>
      <c r="K8" s="2">
        <v>6</v>
      </c>
      <c r="L8" s="2">
        <v>4820</v>
      </c>
      <c r="M8" s="2">
        <v>24</v>
      </c>
      <c r="N8" s="1" t="s">
        <v>13</v>
      </c>
      <c r="O8" s="5">
        <f t="shared" si="2"/>
        <v>-0.20304864396476091</v>
      </c>
    </row>
    <row r="9" spans="1:15" ht="15.75" customHeight="1" x14ac:dyDescent="0.2">
      <c r="A9" s="2">
        <v>7</v>
      </c>
      <c r="B9" s="2">
        <v>3364</v>
      </c>
      <c r="C9" s="2">
        <v>7</v>
      </c>
      <c r="D9" s="2" t="s">
        <v>12</v>
      </c>
      <c r="E9" s="5">
        <f t="shared" si="0"/>
        <v>1.2838583590884667</v>
      </c>
      <c r="F9" s="2">
        <v>7</v>
      </c>
      <c r="G9" s="2">
        <v>3650</v>
      </c>
      <c r="H9" s="2">
        <v>4</v>
      </c>
      <c r="I9" s="2" t="s">
        <v>13</v>
      </c>
      <c r="J9" s="5">
        <f t="shared" si="1"/>
        <v>0.34986736240050537</v>
      </c>
      <c r="K9" s="2">
        <v>7</v>
      </c>
      <c r="L9" s="2">
        <v>3660</v>
      </c>
      <c r="M9" s="2">
        <v>8</v>
      </c>
      <c r="N9" s="1" t="s">
        <v>13</v>
      </c>
      <c r="O9" s="5">
        <f t="shared" si="2"/>
        <v>0.78845175032527792</v>
      </c>
    </row>
    <row r="10" spans="1:15" ht="15.75" customHeight="1" x14ac:dyDescent="0.2">
      <c r="A10" s="2">
        <v>8</v>
      </c>
      <c r="B10" s="2">
        <v>4730</v>
      </c>
      <c r="C10" s="2">
        <v>17</v>
      </c>
      <c r="D10" s="2" t="s">
        <v>12</v>
      </c>
      <c r="E10" s="5">
        <f t="shared" si="0"/>
        <v>-0.20041422569934675</v>
      </c>
      <c r="F10" s="2">
        <v>8</v>
      </c>
      <c r="G10" s="2">
        <v>3208</v>
      </c>
      <c r="H10" s="2">
        <v>4</v>
      </c>
      <c r="I10" s="2" t="s">
        <v>13</v>
      </c>
      <c r="J10" s="5">
        <f t="shared" si="1"/>
        <v>0.9294827079065896</v>
      </c>
      <c r="K10" s="2">
        <v>8</v>
      </c>
      <c r="L10" s="2">
        <v>4960</v>
      </c>
      <c r="M10" s="2">
        <v>31</v>
      </c>
      <c r="N10" s="1" t="s">
        <v>13</v>
      </c>
      <c r="O10" s="5">
        <f t="shared" si="2"/>
        <v>-0.32271248465493801</v>
      </c>
    </row>
    <row r="11" spans="1:15" ht="15.75" customHeight="1" x14ac:dyDescent="0.2">
      <c r="A11" s="2">
        <v>9</v>
      </c>
      <c r="B11" s="2">
        <v>5130</v>
      </c>
      <c r="C11" s="2">
        <v>19</v>
      </c>
      <c r="D11" s="2" t="s">
        <v>12</v>
      </c>
      <c r="E11" s="5">
        <f t="shared" si="0"/>
        <v>-0.63504748625214713</v>
      </c>
      <c r="F11" s="2">
        <v>9</v>
      </c>
      <c r="G11" s="2">
        <v>3614</v>
      </c>
      <c r="H11" s="2">
        <v>8</v>
      </c>
      <c r="I11" s="2" t="s">
        <v>13</v>
      </c>
      <c r="J11" s="5">
        <f t="shared" si="1"/>
        <v>0.39707585207973395</v>
      </c>
      <c r="K11" s="2">
        <v>9</v>
      </c>
      <c r="L11" s="2">
        <v>4390</v>
      </c>
      <c r="M11" s="2">
        <v>11</v>
      </c>
      <c r="N11" s="1" t="s">
        <v>13</v>
      </c>
      <c r="O11" s="5">
        <f t="shared" si="2"/>
        <v>0.16449029529792589</v>
      </c>
    </row>
    <row r="12" spans="1:15" ht="15.75" customHeight="1" x14ac:dyDescent="0.2">
      <c r="A12" s="2">
        <v>10</v>
      </c>
      <c r="B12" s="2"/>
      <c r="C12" s="2">
        <v>5</v>
      </c>
      <c r="D12" s="2" t="s">
        <v>12</v>
      </c>
      <c r="E12" s="5"/>
      <c r="F12" s="2">
        <v>10</v>
      </c>
      <c r="G12" s="2">
        <v>3228</v>
      </c>
      <c r="H12" s="2">
        <v>7</v>
      </c>
      <c r="I12" s="2" t="s">
        <v>13</v>
      </c>
      <c r="J12" s="5">
        <f t="shared" si="1"/>
        <v>0.903255769195907</v>
      </c>
      <c r="K12" s="2">
        <v>10</v>
      </c>
      <c r="L12" s="2">
        <v>4414</v>
      </c>
      <c r="M12" s="2">
        <v>15</v>
      </c>
      <c r="N12" s="1" t="s">
        <v>13</v>
      </c>
      <c r="O12" s="5">
        <f t="shared" si="2"/>
        <v>0.14397649403675267</v>
      </c>
    </row>
    <row r="13" spans="1:15" ht="15.75" customHeight="1" x14ac:dyDescent="0.2">
      <c r="A13" s="2" t="s">
        <v>5</v>
      </c>
      <c r="B13" s="3">
        <f>AVERAGE(B3:B11)</f>
        <v>4545.5555555555557</v>
      </c>
      <c r="C13" s="3">
        <f t="shared" ref="B13:C13" si="3">AVERAGE(C3:C12)</f>
        <v>12.7</v>
      </c>
      <c r="D13" s="3"/>
      <c r="E13" s="5"/>
      <c r="F13" s="3"/>
      <c r="G13" s="3">
        <f t="shared" ref="G13:H13" si="4">AVERAGE(G3:G12)</f>
        <v>3916.8</v>
      </c>
      <c r="H13" s="3">
        <f t="shared" si="4"/>
        <v>10.199999999999999</v>
      </c>
      <c r="I13" s="3"/>
      <c r="J13" s="5"/>
      <c r="K13" s="3"/>
      <c r="L13" s="3">
        <f>(SUM(L3:L6)+SUM(L8:L12))/9</f>
        <v>4582.4444444444443</v>
      </c>
      <c r="M13" s="3">
        <f t="shared" ref="L13:M13" si="5">AVERAGE(M3:M12)</f>
        <v>19.7</v>
      </c>
      <c r="O13" s="5"/>
    </row>
    <row r="14" spans="1:15" s="6" customFormat="1" ht="15.75" customHeight="1" x14ac:dyDescent="0.2">
      <c r="A14" s="5" t="s">
        <v>16</v>
      </c>
      <c r="B14" s="5">
        <f>_xlfn.STDEV.S(B3:B11)</f>
        <v>920.31612926090577</v>
      </c>
      <c r="C14" s="5"/>
      <c r="D14" s="5"/>
      <c r="E14" s="5"/>
      <c r="F14" s="5"/>
      <c r="G14" s="5">
        <f>_xlfn.STDEV.S(G3:G12)</f>
        <v>762.57470308014877</v>
      </c>
      <c r="H14" s="5"/>
      <c r="I14" s="5"/>
      <c r="J14" s="5"/>
      <c r="K14" s="5"/>
      <c r="L14" s="5">
        <f>_xlfn.STDEV.S(L3:L12)</f>
        <v>1169.944063240252</v>
      </c>
      <c r="M14" s="5"/>
      <c r="O14" s="5"/>
    </row>
    <row r="15" spans="1:15" ht="15.75" customHeight="1" x14ac:dyDescent="0.2">
      <c r="A15" s="2" t="s">
        <v>6</v>
      </c>
      <c r="B15" s="2" t="s">
        <v>0</v>
      </c>
      <c r="C15" s="2" t="s">
        <v>2</v>
      </c>
      <c r="D15" s="2" t="s">
        <v>10</v>
      </c>
      <c r="E15" s="5"/>
      <c r="F15" s="2" t="s">
        <v>7</v>
      </c>
      <c r="G15" s="2" t="s">
        <v>0</v>
      </c>
      <c r="H15" s="2" t="s">
        <v>2</v>
      </c>
      <c r="I15" s="2" t="s">
        <v>10</v>
      </c>
      <c r="J15" s="5"/>
      <c r="K15" s="2" t="s">
        <v>8</v>
      </c>
      <c r="L15" s="2" t="s">
        <v>0</v>
      </c>
      <c r="M15" s="2" t="s">
        <v>2</v>
      </c>
      <c r="N15" s="1" t="s">
        <v>10</v>
      </c>
      <c r="O15" s="5"/>
    </row>
    <row r="16" spans="1:15" ht="15.75" customHeight="1" x14ac:dyDescent="0.2">
      <c r="A16" s="2">
        <v>1</v>
      </c>
      <c r="B16" s="2">
        <v>3620</v>
      </c>
      <c r="C16" s="2">
        <v>4</v>
      </c>
      <c r="D16" s="2" t="s">
        <v>13</v>
      </c>
      <c r="E16" s="5">
        <f>($B$26-B16)/$B$27</f>
        <v>0.29173152026816673</v>
      </c>
      <c r="F16" s="2">
        <v>1</v>
      </c>
      <c r="G16" s="2">
        <v>3228</v>
      </c>
      <c r="H16" s="2">
        <v>2</v>
      </c>
      <c r="I16" s="2" t="s">
        <v>13</v>
      </c>
      <c r="J16" s="5">
        <f>($G$26-G16)/$G$27</f>
        <v>0.62826280760065267</v>
      </c>
      <c r="K16" s="2">
        <v>1</v>
      </c>
      <c r="L16" s="2">
        <v>3290</v>
      </c>
      <c r="M16" s="2">
        <v>4</v>
      </c>
      <c r="N16" s="1" t="s">
        <v>13</v>
      </c>
      <c r="O16" s="5">
        <f>($L$26-L16)/$L$27</f>
        <v>0.97232622298146154</v>
      </c>
    </row>
    <row r="17" spans="1:15" ht="15.75" customHeight="1" x14ac:dyDescent="0.2">
      <c r="A17" s="2">
        <v>2</v>
      </c>
      <c r="B17" s="2">
        <v>3664</v>
      </c>
      <c r="C17" s="2">
        <v>2</v>
      </c>
      <c r="D17" s="2" t="s">
        <v>13</v>
      </c>
      <c r="E17" s="5">
        <f t="shared" ref="E17:E25" si="6">($B$26-B17)/$B$27</f>
        <v>0.25938950402343158</v>
      </c>
      <c r="F17" s="2">
        <v>2</v>
      </c>
      <c r="G17" s="2">
        <v>3704</v>
      </c>
      <c r="H17" s="2">
        <v>10</v>
      </c>
      <c r="I17" s="2" t="s">
        <v>13</v>
      </c>
      <c r="J17" s="5">
        <f t="shared" ref="J17:J25" si="7">($G$26-G17)/$G$27</f>
        <v>-0.14368633132012842</v>
      </c>
      <c r="K17" s="2">
        <v>2</v>
      </c>
      <c r="L17" s="2">
        <v>3304</v>
      </c>
      <c r="M17" s="2">
        <v>3</v>
      </c>
      <c r="N17" s="1" t="s">
        <v>13</v>
      </c>
      <c r="O17" s="5">
        <f t="shared" ref="O17:O25" si="8">($L$26-L17)/$L$27</f>
        <v>0.95455524762670896</v>
      </c>
    </row>
    <row r="18" spans="1:15" ht="15.75" customHeight="1" x14ac:dyDescent="0.2">
      <c r="A18" s="2">
        <v>3</v>
      </c>
      <c r="B18" s="2">
        <v>4866</v>
      </c>
      <c r="C18" s="2">
        <v>14</v>
      </c>
      <c r="D18" s="2" t="s">
        <v>13</v>
      </c>
      <c r="E18" s="5">
        <f t="shared" si="6"/>
        <v>-0.62413557611683423</v>
      </c>
      <c r="F18" s="2">
        <v>3</v>
      </c>
      <c r="G18" s="2">
        <v>4984</v>
      </c>
      <c r="H18" s="2">
        <v>17</v>
      </c>
      <c r="I18" s="2" t="s">
        <v>13</v>
      </c>
      <c r="J18" s="5">
        <f t="shared" si="7"/>
        <v>-2.2195159485860945</v>
      </c>
      <c r="K18" s="2">
        <v>3</v>
      </c>
      <c r="L18" s="2">
        <v>4458</v>
      </c>
      <c r="M18" s="2">
        <v>17</v>
      </c>
      <c r="N18" s="1" t="s">
        <v>13</v>
      </c>
      <c r="O18" s="5">
        <f t="shared" si="8"/>
        <v>-0.51028086375789494</v>
      </c>
    </row>
    <row r="19" spans="1:15" ht="15.75" customHeight="1" x14ac:dyDescent="0.2">
      <c r="A19" s="2">
        <v>4</v>
      </c>
      <c r="B19" s="2">
        <v>3634</v>
      </c>
      <c r="C19" s="2">
        <v>2</v>
      </c>
      <c r="D19" s="2" t="s">
        <v>13</v>
      </c>
      <c r="E19" s="5">
        <f t="shared" si="6"/>
        <v>0.28144087873575102</v>
      </c>
      <c r="F19" s="2">
        <v>4</v>
      </c>
      <c r="G19" s="2">
        <v>3272</v>
      </c>
      <c r="H19" s="2">
        <v>8</v>
      </c>
      <c r="I19" s="2" t="s">
        <v>13</v>
      </c>
      <c r="J19" s="5">
        <f t="shared" si="7"/>
        <v>0.55690616450713504</v>
      </c>
      <c r="K19" s="2">
        <v>4</v>
      </c>
      <c r="L19" s="2">
        <v>4372</v>
      </c>
      <c r="M19" s="2">
        <v>11</v>
      </c>
      <c r="N19" s="1" t="s">
        <v>13</v>
      </c>
      <c r="O19" s="5">
        <f t="shared" si="8"/>
        <v>-0.40111630086441497</v>
      </c>
    </row>
    <row r="20" spans="1:15" ht="15.75" customHeight="1" x14ac:dyDescent="0.2">
      <c r="A20" s="2">
        <v>5</v>
      </c>
      <c r="B20" s="2">
        <v>4884</v>
      </c>
      <c r="C20" s="2">
        <v>14</v>
      </c>
      <c r="D20" s="2" t="s">
        <v>13</v>
      </c>
      <c r="E20" s="5">
        <f t="shared" si="6"/>
        <v>-0.63736640094422592</v>
      </c>
      <c r="F20" s="2">
        <v>5</v>
      </c>
      <c r="G20" s="2">
        <v>3192</v>
      </c>
      <c r="H20" s="2">
        <v>3</v>
      </c>
      <c r="I20" s="2" t="s">
        <v>13</v>
      </c>
      <c r="J20" s="5">
        <f t="shared" si="7"/>
        <v>0.68664551558625797</v>
      </c>
      <c r="K20" s="2">
        <v>5</v>
      </c>
      <c r="L20" s="2">
        <v>3308</v>
      </c>
      <c r="M20" s="2">
        <v>3</v>
      </c>
      <c r="N20" s="1" t="s">
        <v>13</v>
      </c>
      <c r="O20" s="5">
        <f t="shared" si="8"/>
        <v>0.94947782609677966</v>
      </c>
    </row>
    <row r="21" spans="1:15" ht="15.75" customHeight="1" x14ac:dyDescent="0.2">
      <c r="A21" s="2">
        <v>6</v>
      </c>
      <c r="B21" s="2">
        <v>3650</v>
      </c>
      <c r="C21" s="2">
        <v>4</v>
      </c>
      <c r="D21" s="2" t="s">
        <v>13</v>
      </c>
      <c r="E21" s="5">
        <f t="shared" si="6"/>
        <v>0.26968014555584729</v>
      </c>
      <c r="F21" s="2">
        <v>6</v>
      </c>
      <c r="G21" s="2">
        <v>3190</v>
      </c>
      <c r="H21" s="2">
        <v>3</v>
      </c>
      <c r="I21" s="2" t="s">
        <v>13</v>
      </c>
      <c r="J21" s="5">
        <f t="shared" si="7"/>
        <v>0.689888999363236</v>
      </c>
      <c r="K21" s="2">
        <v>6</v>
      </c>
      <c r="L21" s="2">
        <v>3796</v>
      </c>
      <c r="M21" s="2">
        <v>8</v>
      </c>
      <c r="N21" s="1" t="s">
        <v>13</v>
      </c>
      <c r="O21" s="5">
        <f t="shared" si="8"/>
        <v>0.33003239944540469</v>
      </c>
    </row>
    <row r="22" spans="1:15" ht="15.75" customHeight="1" x14ac:dyDescent="0.2">
      <c r="A22" s="2">
        <v>7</v>
      </c>
      <c r="B22" s="2">
        <v>3258</v>
      </c>
      <c r="C22" s="2">
        <v>5</v>
      </c>
      <c r="D22" s="2" t="s">
        <v>13</v>
      </c>
      <c r="E22" s="5">
        <f t="shared" si="6"/>
        <v>0.55781810846348812</v>
      </c>
      <c r="F22" s="2">
        <v>7</v>
      </c>
      <c r="G22" s="2">
        <v>4404</v>
      </c>
      <c r="H22" s="2">
        <v>22</v>
      </c>
      <c r="I22" s="2" t="s">
        <v>13</v>
      </c>
      <c r="J22" s="5">
        <f t="shared" si="7"/>
        <v>-1.2789056532624536</v>
      </c>
      <c r="K22" s="2">
        <v>7</v>
      </c>
      <c r="L22" s="2">
        <v>3240</v>
      </c>
      <c r="M22" s="2">
        <v>12</v>
      </c>
      <c r="N22" s="1" t="s">
        <v>13</v>
      </c>
      <c r="O22" s="5">
        <f t="shared" si="8"/>
        <v>1.0357939921055779</v>
      </c>
    </row>
    <row r="23" spans="1:15" ht="15.75" customHeight="1" x14ac:dyDescent="0.2">
      <c r="A23" s="2">
        <v>8</v>
      </c>
      <c r="B23" s="2">
        <v>3280</v>
      </c>
      <c r="C23" s="2">
        <v>6</v>
      </c>
      <c r="D23" s="2" t="s">
        <v>13</v>
      </c>
      <c r="E23" s="5">
        <f t="shared" si="6"/>
        <v>0.54164710034112051</v>
      </c>
      <c r="F23" s="2">
        <v>8</v>
      </c>
      <c r="G23" s="2">
        <v>3702</v>
      </c>
      <c r="H23" s="2">
        <v>4</v>
      </c>
      <c r="I23" s="2" t="s">
        <v>13</v>
      </c>
      <c r="J23" s="5">
        <f t="shared" si="7"/>
        <v>-0.14044284754315037</v>
      </c>
      <c r="K23" s="2">
        <v>8</v>
      </c>
      <c r="L23" s="2">
        <v>4852</v>
      </c>
      <c r="M23" s="2">
        <v>30</v>
      </c>
      <c r="N23" s="1" t="s">
        <v>13</v>
      </c>
      <c r="O23" s="5">
        <f t="shared" si="8"/>
        <v>-1.0104068844559313</v>
      </c>
    </row>
    <row r="24" spans="1:15" ht="12.75" x14ac:dyDescent="0.2">
      <c r="A24" s="2">
        <v>9</v>
      </c>
      <c r="B24" s="2">
        <v>5296</v>
      </c>
      <c r="C24" s="2">
        <v>25</v>
      </c>
      <c r="D24" s="2" t="s">
        <v>12</v>
      </c>
      <c r="E24" s="5">
        <f t="shared" si="6"/>
        <v>-0.94020528032674633</v>
      </c>
      <c r="F24" s="2">
        <v>9</v>
      </c>
      <c r="G24" s="2">
        <v>3246</v>
      </c>
      <c r="H24" s="2">
        <v>3</v>
      </c>
      <c r="I24" s="2" t="s">
        <v>13</v>
      </c>
      <c r="J24" s="5">
        <f t="shared" si="7"/>
        <v>0.59907145360785008</v>
      </c>
      <c r="K24" s="2">
        <v>9</v>
      </c>
      <c r="L24" s="2">
        <v>5506</v>
      </c>
      <c r="M24" s="2">
        <v>19</v>
      </c>
      <c r="N24" s="1" t="s">
        <v>13</v>
      </c>
      <c r="O24" s="5">
        <f t="shared" si="8"/>
        <v>-1.8405653045993724</v>
      </c>
    </row>
    <row r="25" spans="1:15" ht="12.75" x14ac:dyDescent="0.2">
      <c r="A25" s="8">
        <v>10</v>
      </c>
      <c r="B25" s="8">
        <v>7648</v>
      </c>
      <c r="C25" s="8">
        <v>39</v>
      </c>
      <c r="D25" s="8" t="s">
        <v>12</v>
      </c>
      <c r="E25" s="8">
        <f t="shared" si="6"/>
        <v>-2.6690330577725909</v>
      </c>
      <c r="F25" s="2">
        <v>10</v>
      </c>
      <c r="G25" s="2">
        <v>3232</v>
      </c>
      <c r="H25" s="2">
        <v>4</v>
      </c>
      <c r="I25" s="2" t="s">
        <v>13</v>
      </c>
      <c r="J25" s="5">
        <f t="shared" si="7"/>
        <v>0.6217758400466965</v>
      </c>
      <c r="K25" s="2">
        <v>10</v>
      </c>
      <c r="L25" s="2">
        <v>4434</v>
      </c>
      <c r="M25" s="2">
        <v>9</v>
      </c>
      <c r="N25" s="1" t="s">
        <v>12</v>
      </c>
      <c r="O25" s="5">
        <f t="shared" si="8"/>
        <v>-0.47981633457831913</v>
      </c>
    </row>
    <row r="26" spans="1:15" s="11" customFormat="1" ht="12.75" x14ac:dyDescent="0.2">
      <c r="A26" s="10" t="s">
        <v>9</v>
      </c>
      <c r="B26" s="11">
        <f>AVERAGEA(B16:B24)</f>
        <v>4016.8888888888887</v>
      </c>
      <c r="C26" s="11">
        <f t="shared" ref="B26:C26" si="9">AVERAGEA(C16:C25)</f>
        <v>11.5</v>
      </c>
      <c r="E26" s="6"/>
      <c r="G26" s="12">
        <f t="shared" ref="G26:H26" si="10">AVERAGEA(G16:G25)</f>
        <v>3615.4</v>
      </c>
      <c r="H26" s="11">
        <f t="shared" si="10"/>
        <v>7.6</v>
      </c>
      <c r="J26" s="6"/>
      <c r="L26" s="11">
        <f t="shared" ref="L26:M26" si="11">AVERAGEA(L16:L25)</f>
        <v>4056</v>
      </c>
      <c r="M26" s="11">
        <f t="shared" si="11"/>
        <v>11.6</v>
      </c>
      <c r="O26" s="6"/>
    </row>
    <row r="27" spans="1:15" s="6" customFormat="1" ht="15.75" customHeight="1" x14ac:dyDescent="0.2">
      <c r="A27" s="5" t="s">
        <v>16</v>
      </c>
      <c r="B27" s="5">
        <f>_xlfn.STDEV.S(B16:B25)</f>
        <v>1360.459399533032</v>
      </c>
      <c r="C27" s="5"/>
      <c r="D27" s="5"/>
      <c r="E27" s="5"/>
      <c r="F27" s="5"/>
      <c r="G27" s="5">
        <f>_xlfn.STDEV.S(G16:G25)</f>
        <v>616.62093524123748</v>
      </c>
      <c r="H27" s="5"/>
      <c r="I27" s="5"/>
      <c r="J27" s="5"/>
      <c r="K27" s="5"/>
      <c r="L27" s="5">
        <f>_xlfn.STDEV.S(L16:L25)</f>
        <v>787.80144142487518</v>
      </c>
      <c r="M27" s="5"/>
      <c r="O27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7"/>
  <sheetViews>
    <sheetView workbookViewId="0">
      <selection activeCell="J33" sqref="J33"/>
    </sheetView>
  </sheetViews>
  <sheetFormatPr defaultColWidth="14.42578125" defaultRowHeight="15.75" customHeight="1" x14ac:dyDescent="0.2"/>
  <cols>
    <col min="4" max="4" width="14.42578125" style="6"/>
    <col min="8" max="8" width="14.42578125" style="6"/>
    <col min="12" max="12" width="14.42578125" style="6"/>
  </cols>
  <sheetData>
    <row r="2" spans="1:12" ht="15.75" customHeight="1" x14ac:dyDescent="0.2">
      <c r="A2" s="2" t="s">
        <v>1</v>
      </c>
      <c r="B2" s="2" t="s">
        <v>0</v>
      </c>
      <c r="C2" s="2" t="s">
        <v>2</v>
      </c>
      <c r="D2" s="5" t="s">
        <v>15</v>
      </c>
      <c r="E2" s="2" t="s">
        <v>3</v>
      </c>
      <c r="F2" s="2" t="s">
        <v>0</v>
      </c>
      <c r="G2" s="2" t="s">
        <v>2</v>
      </c>
      <c r="H2" s="5"/>
      <c r="I2" s="2" t="s">
        <v>4</v>
      </c>
      <c r="J2" s="2" t="s">
        <v>0</v>
      </c>
      <c r="K2" s="2" t="s">
        <v>2</v>
      </c>
    </row>
    <row r="3" spans="1:12" ht="15.75" customHeight="1" x14ac:dyDescent="0.2">
      <c r="A3" s="2">
        <v>1</v>
      </c>
      <c r="B3" s="2">
        <v>3814</v>
      </c>
      <c r="C3" s="2">
        <v>7</v>
      </c>
      <c r="D3" s="5">
        <f>($B$13-B3)/$B$14</f>
        <v>0.91663981436429975</v>
      </c>
      <c r="E3" s="2">
        <v>1</v>
      </c>
      <c r="F3" s="2">
        <v>3212</v>
      </c>
      <c r="G3" s="2">
        <v>1</v>
      </c>
      <c r="H3" s="5">
        <f>($F$13-F3)/$F$14</f>
        <v>0.2566024358070218</v>
      </c>
      <c r="I3" s="2">
        <v>1</v>
      </c>
      <c r="J3" s="2">
        <v>3190</v>
      </c>
      <c r="K3" s="2">
        <v>4</v>
      </c>
      <c r="L3" s="5">
        <f>($J$13-J3)/$J$14</f>
        <v>0.48063329385062192</v>
      </c>
    </row>
    <row r="4" spans="1:12" ht="15.75" customHeight="1" x14ac:dyDescent="0.2">
      <c r="A4" s="2">
        <v>2</v>
      </c>
      <c r="B4" s="2">
        <v>5156</v>
      </c>
      <c r="C4" s="2">
        <v>17</v>
      </c>
      <c r="D4" s="5">
        <f t="shared" ref="D4:D13" si="0">($B$13-B4)/$B$14</f>
        <v>-8.1194895951152951E-2</v>
      </c>
      <c r="E4" s="2">
        <v>2</v>
      </c>
      <c r="F4" s="2">
        <v>3226</v>
      </c>
      <c r="G4" s="2">
        <v>2</v>
      </c>
      <c r="H4" s="5">
        <f t="shared" ref="H4:H12" si="1">($F$13-F4)/$F$14</f>
        <v>0.23571619103203165</v>
      </c>
      <c r="I4" s="2">
        <v>2</v>
      </c>
      <c r="J4" s="2">
        <v>3270</v>
      </c>
      <c r="K4" s="2">
        <v>9</v>
      </c>
      <c r="L4" s="5">
        <f t="shared" ref="L4:L12" si="2">($J$13-J4)/$J$14</f>
        <v>0.445576160819942</v>
      </c>
    </row>
    <row r="5" spans="1:12" ht="15.75" customHeight="1" x14ac:dyDescent="0.2">
      <c r="A5" s="2">
        <v>3</v>
      </c>
      <c r="B5" s="2">
        <v>3762</v>
      </c>
      <c r="C5" s="2">
        <v>5</v>
      </c>
      <c r="D5" s="5">
        <f t="shared" si="0"/>
        <v>0.95530405053151557</v>
      </c>
      <c r="E5" s="2">
        <v>3</v>
      </c>
      <c r="F5" s="2">
        <v>3788</v>
      </c>
      <c r="G5" s="2">
        <v>12</v>
      </c>
      <c r="H5" s="5">
        <f t="shared" si="1"/>
        <v>-0.60271734922114417</v>
      </c>
      <c r="I5" s="2">
        <v>3</v>
      </c>
      <c r="J5" s="2">
        <v>3200</v>
      </c>
      <c r="K5" s="2">
        <v>3</v>
      </c>
      <c r="L5" s="5">
        <f t="shared" si="2"/>
        <v>0.47625115222178693</v>
      </c>
    </row>
    <row r="6" spans="1:12" ht="15.75" customHeight="1" x14ac:dyDescent="0.2">
      <c r="A6" s="2">
        <v>4</v>
      </c>
      <c r="B6" s="2">
        <v>7220</v>
      </c>
      <c r="C6" s="2">
        <v>27</v>
      </c>
      <c r="D6" s="5">
        <f t="shared" si="0"/>
        <v>-1.6158676545883321</v>
      </c>
      <c r="E6" s="2">
        <v>4</v>
      </c>
      <c r="F6" s="8">
        <v>5354</v>
      </c>
      <c r="G6" s="8">
        <v>17</v>
      </c>
      <c r="H6" s="8">
        <f t="shared" si="1"/>
        <v>-2.9389930147664707</v>
      </c>
      <c r="I6" s="2">
        <v>4</v>
      </c>
      <c r="J6" s="2">
        <v>3186</v>
      </c>
      <c r="K6" s="2">
        <v>4</v>
      </c>
      <c r="L6" s="5">
        <f t="shared" si="2"/>
        <v>0.48238615050215594</v>
      </c>
    </row>
    <row r="7" spans="1:12" ht="15.75" customHeight="1" x14ac:dyDescent="0.2">
      <c r="A7" s="2">
        <v>5</v>
      </c>
      <c r="B7" s="2">
        <v>3806</v>
      </c>
      <c r="C7" s="2">
        <v>7</v>
      </c>
      <c r="D7" s="5">
        <f t="shared" si="0"/>
        <v>0.92258815839002528</v>
      </c>
      <c r="E7" s="2">
        <v>5</v>
      </c>
      <c r="F7" s="2">
        <v>3194</v>
      </c>
      <c r="G7" s="2">
        <v>1</v>
      </c>
      <c r="H7" s="5">
        <f t="shared" si="1"/>
        <v>0.28345617908915199</v>
      </c>
      <c r="I7" s="2">
        <v>5</v>
      </c>
      <c r="J7" s="2">
        <v>8802</v>
      </c>
      <c r="K7" s="2">
        <v>30</v>
      </c>
      <c r="L7" s="5">
        <f t="shared" si="2"/>
        <v>-1.9786245882515754</v>
      </c>
    </row>
    <row r="8" spans="1:12" ht="15.75" customHeight="1" x14ac:dyDescent="0.2">
      <c r="A8" s="2">
        <v>6</v>
      </c>
      <c r="B8" s="2">
        <v>5556</v>
      </c>
      <c r="C8" s="2">
        <v>26</v>
      </c>
      <c r="D8" s="5">
        <f t="shared" si="0"/>
        <v>-0.378612097237428</v>
      </c>
      <c r="E8" s="2">
        <v>6</v>
      </c>
      <c r="F8" s="2">
        <v>3686</v>
      </c>
      <c r="G8" s="2">
        <v>6</v>
      </c>
      <c r="H8" s="5">
        <f t="shared" si="1"/>
        <v>-0.45054613728907317</v>
      </c>
      <c r="I8" s="2">
        <v>6</v>
      </c>
      <c r="J8" s="2">
        <v>8424</v>
      </c>
      <c r="K8" s="2">
        <v>26</v>
      </c>
      <c r="L8" s="5">
        <f t="shared" si="2"/>
        <v>-1.8129796346816125</v>
      </c>
    </row>
    <row r="9" spans="1:12" ht="15.75" customHeight="1" x14ac:dyDescent="0.2">
      <c r="A9" s="2">
        <v>7</v>
      </c>
      <c r="B9" s="2">
        <v>7256</v>
      </c>
      <c r="C9" s="2">
        <v>31</v>
      </c>
      <c r="D9" s="5">
        <f t="shared" si="0"/>
        <v>-1.6426352027040969</v>
      </c>
      <c r="E9" s="2">
        <v>7</v>
      </c>
      <c r="F9" s="2">
        <v>3212</v>
      </c>
      <c r="G9" s="2">
        <v>1</v>
      </c>
      <c r="H9" s="5">
        <f t="shared" si="1"/>
        <v>0.2566024358070218</v>
      </c>
      <c r="I9" s="2">
        <v>7</v>
      </c>
      <c r="J9" s="2">
        <v>3190</v>
      </c>
      <c r="K9" s="2">
        <v>3</v>
      </c>
      <c r="L9" s="5">
        <f t="shared" si="2"/>
        <v>0.48063329385062192</v>
      </c>
    </row>
    <row r="10" spans="1:12" ht="15.75" customHeight="1" x14ac:dyDescent="0.2">
      <c r="A10" s="2">
        <v>8</v>
      </c>
      <c r="B10" s="2">
        <v>5058</v>
      </c>
      <c r="C10" s="2">
        <v>13</v>
      </c>
      <c r="D10" s="5">
        <f t="shared" si="0"/>
        <v>-8.3276816360155648E-3</v>
      </c>
      <c r="E10" s="2">
        <v>8</v>
      </c>
      <c r="F10" s="2">
        <v>3212</v>
      </c>
      <c r="G10" s="2">
        <v>1</v>
      </c>
      <c r="H10" s="5">
        <f t="shared" si="1"/>
        <v>0.2566024358070218</v>
      </c>
      <c r="I10" s="2">
        <v>8</v>
      </c>
      <c r="J10" s="2">
        <v>3214</v>
      </c>
      <c r="K10" s="2">
        <v>7</v>
      </c>
      <c r="L10" s="5">
        <f t="shared" si="2"/>
        <v>0.47011615394141798</v>
      </c>
    </row>
    <row r="11" spans="1:12" ht="15.75" customHeight="1" x14ac:dyDescent="0.2">
      <c r="A11" s="2">
        <v>9</v>
      </c>
      <c r="B11" s="2">
        <v>5094</v>
      </c>
      <c r="C11" s="2">
        <v>17</v>
      </c>
      <c r="D11" s="5">
        <f t="shared" si="0"/>
        <v>-3.5095229751780317E-2</v>
      </c>
      <c r="E11" s="2">
        <v>9</v>
      </c>
      <c r="F11" s="2">
        <v>3722</v>
      </c>
      <c r="G11" s="2">
        <v>10</v>
      </c>
      <c r="H11" s="5">
        <f t="shared" si="1"/>
        <v>-0.5042536238533335</v>
      </c>
      <c r="I11" s="2">
        <v>9</v>
      </c>
      <c r="J11" s="2">
        <v>3212</v>
      </c>
      <c r="K11" s="2">
        <v>5</v>
      </c>
      <c r="L11" s="5">
        <f t="shared" si="2"/>
        <v>0.47099258226718499</v>
      </c>
    </row>
    <row r="12" spans="1:12" ht="15.75" customHeight="1" x14ac:dyDescent="0.2">
      <c r="A12" s="2">
        <v>10</v>
      </c>
      <c r="B12" s="2">
        <v>3746</v>
      </c>
      <c r="C12" s="2">
        <v>6</v>
      </c>
      <c r="D12" s="5">
        <f t="shared" si="0"/>
        <v>0.96720073858296651</v>
      </c>
      <c r="E12" s="2">
        <v>10</v>
      </c>
      <c r="F12" s="2">
        <v>3204</v>
      </c>
      <c r="G12" s="2">
        <v>1</v>
      </c>
      <c r="H12" s="5">
        <f t="shared" si="1"/>
        <v>0.26853743282130188</v>
      </c>
      <c r="I12" s="2">
        <v>10</v>
      </c>
      <c r="J12" s="2">
        <v>3180</v>
      </c>
      <c r="K12" s="2">
        <v>14</v>
      </c>
      <c r="L12" s="5">
        <f t="shared" si="2"/>
        <v>0.48501543547945691</v>
      </c>
    </row>
    <row r="13" spans="1:12" ht="15.75" customHeight="1" x14ac:dyDescent="0.2">
      <c r="A13" s="2" t="s">
        <v>9</v>
      </c>
      <c r="B13" s="3">
        <f t="shared" ref="B13:C13" si="3">AVERAGE(B3:B12)</f>
        <v>5046.8</v>
      </c>
      <c r="C13" s="3">
        <f t="shared" si="3"/>
        <v>15.6</v>
      </c>
      <c r="D13" s="5"/>
      <c r="E13" s="3"/>
      <c r="F13" s="3">
        <f>(SUM(F3:F5)+SUM(F7:F12))/9</f>
        <v>3384</v>
      </c>
      <c r="G13" s="3">
        <f t="shared" ref="F13:G13" si="4">AVERAGE(G3:G12)</f>
        <v>5.2</v>
      </c>
      <c r="H13" s="5"/>
      <c r="I13" s="3"/>
      <c r="J13" s="3">
        <f t="shared" ref="J13:K13" si="5">AVERAGE(J3:J12)</f>
        <v>4286.8</v>
      </c>
      <c r="K13" s="3">
        <f t="shared" si="5"/>
        <v>10.5</v>
      </c>
    </row>
    <row r="14" spans="1:12" ht="15.75" customHeight="1" x14ac:dyDescent="0.2">
      <c r="A14" s="3" t="s">
        <v>16</v>
      </c>
      <c r="B14" s="3">
        <f>_xlfn.STDEV.S(B3:B12)</f>
        <v>1344.9121243494765</v>
      </c>
      <c r="C14" s="3"/>
      <c r="D14" s="5"/>
      <c r="E14" s="3"/>
      <c r="F14" s="3">
        <f>_xlfn.STDEV.S(F3:F12)</f>
        <v>670.29761217603107</v>
      </c>
      <c r="G14" s="3"/>
      <c r="H14" s="5"/>
      <c r="I14" s="3"/>
      <c r="J14" s="3">
        <f>_xlfn.STDEV.S(J3:J12)</f>
        <v>2281.9892296951016</v>
      </c>
      <c r="K14" s="3"/>
    </row>
    <row r="15" spans="1:12" ht="15.75" customHeight="1" x14ac:dyDescent="0.2">
      <c r="A15" s="2" t="s">
        <v>6</v>
      </c>
      <c r="B15" s="2" t="s">
        <v>0</v>
      </c>
      <c r="C15" s="2" t="s">
        <v>2</v>
      </c>
      <c r="D15" s="5"/>
      <c r="E15" s="2" t="s">
        <v>7</v>
      </c>
      <c r="F15" s="2" t="s">
        <v>0</v>
      </c>
      <c r="G15" s="2" t="s">
        <v>2</v>
      </c>
      <c r="H15" s="5"/>
      <c r="I15" s="2" t="s">
        <v>8</v>
      </c>
      <c r="J15" s="2" t="s">
        <v>0</v>
      </c>
      <c r="K15" s="2" t="s">
        <v>2</v>
      </c>
    </row>
    <row r="16" spans="1:12" ht="15.75" customHeight="1" x14ac:dyDescent="0.2">
      <c r="A16" s="2">
        <v>1</v>
      </c>
      <c r="B16" s="2">
        <v>4914</v>
      </c>
      <c r="C16" s="2">
        <v>17</v>
      </c>
      <c r="D16" s="5">
        <f>($B$26-B16)/$B$27</f>
        <v>-0.28246869464224</v>
      </c>
      <c r="E16" s="2">
        <v>1</v>
      </c>
      <c r="F16" s="2">
        <v>3670</v>
      </c>
      <c r="G16" s="2">
        <v>10</v>
      </c>
      <c r="H16" s="5">
        <f>($F$26-F16)/$F$27</f>
        <v>-1.1983265856372749</v>
      </c>
      <c r="I16" s="2">
        <v>1</v>
      </c>
      <c r="J16" s="2">
        <v>3248</v>
      </c>
      <c r="K16" s="2">
        <v>14</v>
      </c>
      <c r="L16" s="5">
        <f>($J$26-J16)/$J$27</f>
        <v>-1.2507598771512481E-2</v>
      </c>
    </row>
    <row r="17" spans="1:12" ht="15.75" customHeight="1" x14ac:dyDescent="0.2">
      <c r="A17" s="2">
        <v>2</v>
      </c>
      <c r="B17" s="2">
        <v>3622</v>
      </c>
      <c r="C17" s="2">
        <v>5</v>
      </c>
      <c r="D17" s="5">
        <f t="shared" ref="D17:D25" si="6">($B$26-B17)/$B$27</f>
        <v>0.77966621070634468</v>
      </c>
      <c r="E17" s="2">
        <v>2</v>
      </c>
      <c r="F17" s="2">
        <v>3218</v>
      </c>
      <c r="G17" s="2">
        <v>7</v>
      </c>
      <c r="H17" s="5">
        <f t="shared" ref="H17:H25" si="7">($F$26-F17)/$F$27</f>
        <v>8.6542299542596776E-2</v>
      </c>
      <c r="I17" s="2">
        <v>2</v>
      </c>
      <c r="J17" s="2">
        <v>3212</v>
      </c>
      <c r="K17" s="2">
        <v>4</v>
      </c>
      <c r="L17" s="5">
        <f t="shared" ref="L17:L25" si="8">($J$26-J17)/$J$27</f>
        <v>1.6618487878233142E-3</v>
      </c>
    </row>
    <row r="18" spans="1:12" ht="15.75" customHeight="1" x14ac:dyDescent="0.2">
      <c r="A18" s="2">
        <v>3</v>
      </c>
      <c r="B18" s="2">
        <v>5512</v>
      </c>
      <c r="C18" s="2">
        <v>24</v>
      </c>
      <c r="D18" s="5">
        <f t="shared" si="6"/>
        <v>-0.77407602699398437</v>
      </c>
      <c r="E18" s="2">
        <v>3</v>
      </c>
      <c r="F18" s="2">
        <v>3186</v>
      </c>
      <c r="G18" s="2">
        <v>3</v>
      </c>
      <c r="H18" s="5">
        <f t="shared" si="7"/>
        <v>0.17750646840488857</v>
      </c>
      <c r="I18" s="2">
        <v>3</v>
      </c>
      <c r="J18" s="2">
        <v>3220</v>
      </c>
      <c r="K18" s="2">
        <v>2</v>
      </c>
      <c r="L18" s="5">
        <f t="shared" si="8"/>
        <v>-1.4869173364735293E-3</v>
      </c>
    </row>
    <row r="19" spans="1:12" ht="15.75" customHeight="1" x14ac:dyDescent="0.2">
      <c r="A19" s="2">
        <v>4</v>
      </c>
      <c r="B19" s="2">
        <v>3234</v>
      </c>
      <c r="C19" s="2">
        <v>6</v>
      </c>
      <c r="D19" s="5">
        <f t="shared" si="6"/>
        <v>1.0986355166469415</v>
      </c>
      <c r="E19" s="2">
        <v>4</v>
      </c>
      <c r="F19" s="2">
        <v>3204</v>
      </c>
      <c r="G19" s="2">
        <v>3</v>
      </c>
      <c r="H19" s="5">
        <f t="shared" si="7"/>
        <v>0.12633912341984943</v>
      </c>
      <c r="I19" s="2">
        <v>4</v>
      </c>
      <c r="J19" s="2">
        <v>3174</v>
      </c>
      <c r="K19" s="2">
        <v>9</v>
      </c>
      <c r="L19" s="5">
        <f t="shared" si="8"/>
        <v>1.6618487878233321E-2</v>
      </c>
    </row>
    <row r="20" spans="1:12" ht="15.75" customHeight="1" x14ac:dyDescent="0.2">
      <c r="A20" s="2">
        <v>5</v>
      </c>
      <c r="B20" s="2">
        <v>5954</v>
      </c>
      <c r="C20" s="2">
        <v>37</v>
      </c>
      <c r="D20" s="5">
        <f t="shared" si="6"/>
        <v>-1.1374379682974476</v>
      </c>
      <c r="E20" s="2">
        <v>5</v>
      </c>
      <c r="F20" s="2">
        <v>3178</v>
      </c>
      <c r="G20" s="2">
        <v>3</v>
      </c>
      <c r="H20" s="5">
        <f t="shared" si="7"/>
        <v>0.20024751062046153</v>
      </c>
      <c r="I20" s="2">
        <v>5</v>
      </c>
      <c r="J20" s="8">
        <v>11250</v>
      </c>
      <c r="K20" s="8">
        <v>62</v>
      </c>
      <c r="L20" s="8">
        <f t="shared" si="8"/>
        <v>-3.1620609145994298</v>
      </c>
    </row>
    <row r="21" spans="1:12" ht="15.75" customHeight="1" x14ac:dyDescent="0.2">
      <c r="A21" s="2">
        <v>6</v>
      </c>
      <c r="B21" s="2">
        <v>3678</v>
      </c>
      <c r="C21" s="2">
        <v>3</v>
      </c>
      <c r="D21" s="5">
        <f t="shared" si="6"/>
        <v>0.73362940366337204</v>
      </c>
      <c r="E21" s="8">
        <v>6</v>
      </c>
      <c r="F21" s="8">
        <v>4254</v>
      </c>
      <c r="G21" s="8">
        <v>16</v>
      </c>
      <c r="H21" s="8">
        <f t="shared" si="7"/>
        <v>-2.8584226673741004</v>
      </c>
      <c r="I21" s="2">
        <v>6</v>
      </c>
      <c r="J21" s="2">
        <v>3276</v>
      </c>
      <c r="K21" s="2">
        <v>20</v>
      </c>
      <c r="L21" s="5">
        <f t="shared" si="8"/>
        <v>-2.3528280206551434E-2</v>
      </c>
    </row>
    <row r="22" spans="1:12" ht="15.75" customHeight="1" x14ac:dyDescent="0.2">
      <c r="A22" s="2">
        <v>7</v>
      </c>
      <c r="B22" s="2">
        <v>6534</v>
      </c>
      <c r="C22" s="2">
        <v>27</v>
      </c>
      <c r="D22" s="5">
        <f t="shared" si="6"/>
        <v>-1.6142477555282364</v>
      </c>
      <c r="E22" s="2">
        <v>7</v>
      </c>
      <c r="F22" s="2">
        <v>3194</v>
      </c>
      <c r="G22" s="2">
        <v>1</v>
      </c>
      <c r="H22" s="5">
        <f t="shared" si="7"/>
        <v>0.15476542618931563</v>
      </c>
      <c r="I22" s="2">
        <v>7</v>
      </c>
      <c r="J22" s="2">
        <v>3228</v>
      </c>
      <c r="K22" s="2">
        <v>8</v>
      </c>
      <c r="L22" s="5">
        <f t="shared" si="8"/>
        <v>-4.6356834607703731E-3</v>
      </c>
    </row>
    <row r="23" spans="1:12" ht="15.75" customHeight="1" x14ac:dyDescent="0.2">
      <c r="A23" s="2">
        <v>8</v>
      </c>
      <c r="B23" s="2">
        <v>3744</v>
      </c>
      <c r="C23" s="2">
        <v>12</v>
      </c>
      <c r="D23" s="5">
        <f t="shared" si="6"/>
        <v>0.6793717382198684</v>
      </c>
      <c r="E23" s="2">
        <v>8</v>
      </c>
      <c r="F23" s="2">
        <v>3182</v>
      </c>
      <c r="G23" s="2">
        <v>6</v>
      </c>
      <c r="H23" s="5">
        <f t="shared" si="7"/>
        <v>0.18887698951267504</v>
      </c>
      <c r="I23" s="2">
        <v>8</v>
      </c>
      <c r="J23" s="2">
        <v>3196</v>
      </c>
      <c r="K23" s="2">
        <v>3</v>
      </c>
      <c r="L23" s="5">
        <f t="shared" si="8"/>
        <v>7.9593810364170011E-3</v>
      </c>
    </row>
    <row r="24" spans="1:12" ht="12.75" x14ac:dyDescent="0.2">
      <c r="A24" s="2">
        <v>9</v>
      </c>
      <c r="B24" s="2">
        <v>5300</v>
      </c>
      <c r="C24" s="2">
        <v>16</v>
      </c>
      <c r="D24" s="5">
        <f t="shared" si="6"/>
        <v>-0.59979382890273047</v>
      </c>
      <c r="E24" s="2">
        <v>9</v>
      </c>
      <c r="F24" s="2">
        <v>3238</v>
      </c>
      <c r="G24" s="2">
        <v>6</v>
      </c>
      <c r="H24" s="5">
        <f t="shared" si="7"/>
        <v>2.9689694003664398E-2</v>
      </c>
      <c r="I24" s="2">
        <v>9</v>
      </c>
      <c r="J24" s="2">
        <v>3186</v>
      </c>
      <c r="K24" s="2">
        <v>7</v>
      </c>
      <c r="L24" s="5">
        <f t="shared" si="8"/>
        <v>1.1895338691788056E-2</v>
      </c>
    </row>
    <row r="25" spans="1:12" ht="12.75" x14ac:dyDescent="0.2">
      <c r="A25" s="2">
        <v>10</v>
      </c>
      <c r="B25" s="2">
        <v>3212</v>
      </c>
      <c r="C25" s="2">
        <v>1</v>
      </c>
      <c r="D25" s="5">
        <f t="shared" si="6"/>
        <v>1.1167214051281091</v>
      </c>
      <c r="E25" s="2">
        <v>10</v>
      </c>
      <c r="F25" s="2">
        <v>3166</v>
      </c>
      <c r="G25" s="2">
        <v>3</v>
      </c>
      <c r="H25" s="5">
        <f t="shared" si="7"/>
        <v>0.23435907394382094</v>
      </c>
      <c r="I25" s="2">
        <v>10</v>
      </c>
      <c r="J25" s="2">
        <v>3206</v>
      </c>
      <c r="K25" s="2">
        <v>7</v>
      </c>
      <c r="L25" s="5">
        <f t="shared" si="8"/>
        <v>4.0234233810459465E-3</v>
      </c>
    </row>
    <row r="26" spans="1:12" ht="12.75" x14ac:dyDescent="0.2">
      <c r="A26" s="1" t="s">
        <v>5</v>
      </c>
      <c r="B26">
        <f t="shared" ref="B26:C26" si="9">AVERAGE(B16:B25)</f>
        <v>4570.3999999999996</v>
      </c>
      <c r="C26">
        <f t="shared" si="9"/>
        <v>14.8</v>
      </c>
      <c r="F26" s="4">
        <f>(SUM(F16:F20)+SUM(F22:F25))/9</f>
        <v>3248.4444444444443</v>
      </c>
      <c r="G26">
        <f t="shared" ref="F26:G26" si="10">AVERAGE(G16:G25)</f>
        <v>5.8</v>
      </c>
      <c r="J26">
        <f>(SUM(J16:J19)+SUM(J21:J25))/9</f>
        <v>3216.2222222222222</v>
      </c>
      <c r="K26">
        <f t="shared" ref="J26:K26" si="11">AVERAGE(K16:K25)</f>
        <v>13.6</v>
      </c>
    </row>
    <row r="27" spans="1:12" ht="15.75" customHeight="1" x14ac:dyDescent="0.2">
      <c r="A27" s="3" t="s">
        <v>16</v>
      </c>
      <c r="B27" s="3">
        <f>_xlfn.STDEV.S(B16:B25)</f>
        <v>1216.4179837174029</v>
      </c>
      <c r="C27" s="3"/>
      <c r="E27" s="3"/>
      <c r="F27" s="3">
        <f>_xlfn.STDEV.S(F16:F25)</f>
        <v>351.78686729325187</v>
      </c>
      <c r="G27" s="3"/>
      <c r="I27" s="3"/>
      <c r="J27" s="3">
        <f>_xlfn.STDEV.S(J16:J25)</f>
        <v>2540.6777398516679</v>
      </c>
      <c r="K27" s="3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27"/>
  <sheetViews>
    <sheetView workbookViewId="0">
      <selection activeCell="L27" sqref="L27"/>
    </sheetView>
  </sheetViews>
  <sheetFormatPr defaultColWidth="14.42578125" defaultRowHeight="15.75" customHeight="1" x14ac:dyDescent="0.2"/>
  <cols>
    <col min="5" max="5" width="14.42578125" style="6"/>
    <col min="10" max="10" width="14.42578125" style="6"/>
    <col min="15" max="15" width="14.42578125" style="6"/>
  </cols>
  <sheetData>
    <row r="2" spans="1:15" ht="15.75" customHeight="1" x14ac:dyDescent="0.2">
      <c r="A2" s="2" t="s">
        <v>1</v>
      </c>
      <c r="B2" s="2" t="s">
        <v>0</v>
      </c>
      <c r="C2" s="2" t="s">
        <v>2</v>
      </c>
      <c r="D2" s="2" t="s">
        <v>10</v>
      </c>
      <c r="E2" s="5" t="s">
        <v>16</v>
      </c>
      <c r="F2" s="2" t="s">
        <v>3</v>
      </c>
      <c r="G2" s="2" t="s">
        <v>0</v>
      </c>
      <c r="H2" s="2" t="s">
        <v>2</v>
      </c>
      <c r="I2" s="2" t="s">
        <v>10</v>
      </c>
      <c r="J2" s="5" t="s">
        <v>16</v>
      </c>
      <c r="K2" s="2" t="s">
        <v>4</v>
      </c>
      <c r="L2" s="2" t="s">
        <v>0</v>
      </c>
      <c r="M2" s="2" t="s">
        <v>2</v>
      </c>
      <c r="N2" s="2" t="s">
        <v>10</v>
      </c>
      <c r="O2" s="5" t="s">
        <v>16</v>
      </c>
    </row>
    <row r="3" spans="1:15" ht="15.75" customHeight="1" x14ac:dyDescent="0.2">
      <c r="A3" s="2">
        <v>1</v>
      </c>
      <c r="B3" s="2">
        <v>3352</v>
      </c>
      <c r="C3" s="2">
        <v>1</v>
      </c>
      <c r="D3" s="2" t="s">
        <v>12</v>
      </c>
      <c r="E3" s="5">
        <f>($B$13-B3)/$B$14</f>
        <v>0.9994197112267269</v>
      </c>
      <c r="F3" s="2">
        <v>1</v>
      </c>
      <c r="G3" s="2">
        <v>3650</v>
      </c>
      <c r="H3" s="2">
        <v>11</v>
      </c>
      <c r="I3" s="2" t="s">
        <v>13</v>
      </c>
      <c r="J3" s="5">
        <f>($G$13-G3)/$G$14</f>
        <v>-0.86532404888315084</v>
      </c>
      <c r="K3" s="2">
        <v>1</v>
      </c>
      <c r="L3" s="2">
        <v>3608</v>
      </c>
      <c r="M3" s="2">
        <v>16</v>
      </c>
      <c r="N3" s="1" t="s">
        <v>13</v>
      </c>
      <c r="O3" s="5">
        <f>($L$13-L3)/$L$14</f>
        <v>0.58441859529259044</v>
      </c>
    </row>
    <row r="4" spans="1:15" ht="15.75" customHeight="1" x14ac:dyDescent="0.2">
      <c r="A4" s="2">
        <v>2</v>
      </c>
      <c r="B4" s="2">
        <v>3792</v>
      </c>
      <c r="C4" s="2">
        <v>6</v>
      </c>
      <c r="D4" s="2" t="s">
        <v>12</v>
      </c>
      <c r="E4" s="5">
        <f t="shared" ref="E4:E12" si="0">($B$13-B4)/$B$14</f>
        <v>0.35895266645573959</v>
      </c>
      <c r="F4" s="2">
        <v>2</v>
      </c>
      <c r="G4" s="2">
        <v>3224</v>
      </c>
      <c r="H4" s="2">
        <v>2</v>
      </c>
      <c r="I4" s="2" t="s">
        <v>13</v>
      </c>
      <c r="J4" s="5">
        <f t="shared" ref="J4:J12" si="1">($G$13-G4)/$G$14</f>
        <v>0.2267274334795876</v>
      </c>
      <c r="K4" s="2">
        <v>2</v>
      </c>
      <c r="L4" s="8">
        <v>19488</v>
      </c>
      <c r="M4" s="8">
        <v>74</v>
      </c>
      <c r="N4" s="9" t="s">
        <v>13</v>
      </c>
      <c r="O4" s="8">
        <f t="shared" ref="O4:O12" si="2">($L$13-L4)/$L$14</f>
        <v>-2.7667732534964098</v>
      </c>
    </row>
    <row r="5" spans="1:15" ht="15.75" customHeight="1" x14ac:dyDescent="0.2">
      <c r="A5" s="2">
        <v>3</v>
      </c>
      <c r="B5" s="2">
        <v>3784</v>
      </c>
      <c r="C5" s="2">
        <v>7</v>
      </c>
      <c r="D5" s="2" t="s">
        <v>12</v>
      </c>
      <c r="E5" s="5">
        <f t="shared" si="0"/>
        <v>0.37059752181521211</v>
      </c>
      <c r="F5" s="2">
        <v>3</v>
      </c>
      <c r="G5" s="2">
        <v>3250</v>
      </c>
      <c r="H5" s="2">
        <v>8</v>
      </c>
      <c r="I5" s="2" t="s">
        <v>13</v>
      </c>
      <c r="J5" s="5">
        <f t="shared" si="1"/>
        <v>0.16007640403960824</v>
      </c>
      <c r="K5" s="2">
        <v>3</v>
      </c>
      <c r="L5" s="2">
        <v>3648</v>
      </c>
      <c r="M5" s="2">
        <v>14</v>
      </c>
      <c r="N5" s="1" t="s">
        <v>13</v>
      </c>
      <c r="O5" s="5">
        <f t="shared" si="2"/>
        <v>0.57597730600093056</v>
      </c>
    </row>
    <row r="6" spans="1:15" ht="15.75" customHeight="1" x14ac:dyDescent="0.2">
      <c r="A6" s="2">
        <v>4</v>
      </c>
      <c r="B6" s="2">
        <v>3732</v>
      </c>
      <c r="C6" s="2">
        <v>3</v>
      </c>
      <c r="D6" s="2" t="s">
        <v>12</v>
      </c>
      <c r="E6" s="5">
        <f t="shared" si="0"/>
        <v>0.44628908165178333</v>
      </c>
      <c r="F6" s="2">
        <v>4</v>
      </c>
      <c r="G6" s="2">
        <v>3204</v>
      </c>
      <c r="H6" s="2">
        <v>9</v>
      </c>
      <c r="I6" s="2" t="s">
        <v>13</v>
      </c>
      <c r="J6" s="5">
        <f t="shared" si="1"/>
        <v>0.27799745612572557</v>
      </c>
      <c r="K6" s="2">
        <v>4</v>
      </c>
      <c r="L6" s="2">
        <v>9596</v>
      </c>
      <c r="M6" s="2">
        <v>36</v>
      </c>
      <c r="N6" s="1" t="s">
        <v>12</v>
      </c>
      <c r="O6" s="5">
        <f t="shared" si="2"/>
        <v>-0.67924241166890409</v>
      </c>
    </row>
    <row r="7" spans="1:15" ht="15.75" customHeight="1" x14ac:dyDescent="0.2">
      <c r="A7" s="2">
        <v>5</v>
      </c>
      <c r="B7" s="2">
        <v>5080</v>
      </c>
      <c r="C7" s="2">
        <v>13</v>
      </c>
      <c r="D7" s="2" t="s">
        <v>12</v>
      </c>
      <c r="E7" s="5">
        <f t="shared" si="0"/>
        <v>-1.5158690464193325</v>
      </c>
      <c r="F7" s="2">
        <v>5</v>
      </c>
      <c r="G7" s="2">
        <v>3200</v>
      </c>
      <c r="H7" s="2">
        <v>5</v>
      </c>
      <c r="I7" s="2" t="s">
        <v>13</v>
      </c>
      <c r="J7" s="5">
        <f t="shared" si="1"/>
        <v>0.28825146065495316</v>
      </c>
      <c r="K7" s="2">
        <v>5</v>
      </c>
      <c r="L7" s="2">
        <v>4846</v>
      </c>
      <c r="M7" s="2">
        <v>30</v>
      </c>
      <c r="N7" s="1" t="s">
        <v>13</v>
      </c>
      <c r="O7" s="5">
        <f t="shared" si="2"/>
        <v>0.32316069171571504</v>
      </c>
    </row>
    <row r="8" spans="1:15" ht="15.75" customHeight="1" x14ac:dyDescent="0.2">
      <c r="A8" s="2">
        <v>6</v>
      </c>
      <c r="B8" s="2">
        <v>5522</v>
      </c>
      <c r="C8" s="2">
        <v>17</v>
      </c>
      <c r="D8" s="2" t="s">
        <v>12</v>
      </c>
      <c r="E8" s="5">
        <f t="shared" si="0"/>
        <v>-2.1592473050301879</v>
      </c>
      <c r="F8" s="2">
        <v>6</v>
      </c>
      <c r="G8" s="2">
        <v>3212</v>
      </c>
      <c r="H8" s="2">
        <v>4</v>
      </c>
      <c r="I8" s="2" t="s">
        <v>13</v>
      </c>
      <c r="J8" s="5">
        <f t="shared" si="1"/>
        <v>0.25748944706727039</v>
      </c>
      <c r="K8" s="2">
        <v>6</v>
      </c>
      <c r="L8" s="2">
        <v>8782</v>
      </c>
      <c r="M8" s="2">
        <v>43</v>
      </c>
      <c r="N8" s="1" t="s">
        <v>13</v>
      </c>
      <c r="O8" s="5">
        <f t="shared" si="2"/>
        <v>-0.50746217458362408</v>
      </c>
    </row>
    <row r="9" spans="1:15" ht="15.75" customHeight="1" x14ac:dyDescent="0.2">
      <c r="A9" s="2">
        <v>7</v>
      </c>
      <c r="B9" s="2">
        <v>3770</v>
      </c>
      <c r="C9" s="2">
        <v>6</v>
      </c>
      <c r="D9" s="2" t="s">
        <v>12</v>
      </c>
      <c r="E9" s="5">
        <f t="shared" si="0"/>
        <v>0.39097601869428894</v>
      </c>
      <c r="F9" s="2">
        <v>7</v>
      </c>
      <c r="G9" s="2">
        <v>3240</v>
      </c>
      <c r="H9" s="2">
        <v>7</v>
      </c>
      <c r="I9" s="2" t="s">
        <v>13</v>
      </c>
      <c r="J9" s="5">
        <f t="shared" si="1"/>
        <v>0.18571141536267724</v>
      </c>
      <c r="K9" s="2">
        <v>7</v>
      </c>
      <c r="L9" s="2">
        <v>4950</v>
      </c>
      <c r="M9" s="2">
        <v>46</v>
      </c>
      <c r="N9" s="1" t="s">
        <v>13</v>
      </c>
      <c r="O9" s="5">
        <f t="shared" si="2"/>
        <v>0.30121333955739915</v>
      </c>
    </row>
    <row r="10" spans="1:15" ht="15.75" customHeight="1" x14ac:dyDescent="0.2">
      <c r="A10" s="2">
        <v>8</v>
      </c>
      <c r="B10" s="2">
        <v>3838</v>
      </c>
      <c r="C10" s="2">
        <v>8</v>
      </c>
      <c r="D10" s="2" t="s">
        <v>12</v>
      </c>
      <c r="E10" s="5">
        <f t="shared" si="0"/>
        <v>0.29199474813877274</v>
      </c>
      <c r="F10" s="2">
        <v>8</v>
      </c>
      <c r="G10" s="2">
        <v>3604</v>
      </c>
      <c r="H10" s="2">
        <v>15</v>
      </c>
      <c r="I10" s="2" t="s">
        <v>13</v>
      </c>
      <c r="J10" s="5">
        <f t="shared" si="1"/>
        <v>-0.74740299679703359</v>
      </c>
      <c r="K10" s="2">
        <v>8</v>
      </c>
      <c r="L10" s="2">
        <v>8366</v>
      </c>
      <c r="M10" s="2">
        <v>21</v>
      </c>
      <c r="N10" s="1" t="s">
        <v>13</v>
      </c>
      <c r="O10" s="5">
        <f t="shared" si="2"/>
        <v>-0.41967276595036057</v>
      </c>
    </row>
    <row r="11" spans="1:15" ht="15.75" customHeight="1" x14ac:dyDescent="0.2">
      <c r="A11" s="2">
        <v>9</v>
      </c>
      <c r="B11" s="2">
        <v>3788</v>
      </c>
      <c r="C11" s="2">
        <v>7</v>
      </c>
      <c r="D11" s="2" t="s">
        <v>12</v>
      </c>
      <c r="E11" s="5">
        <f t="shared" si="0"/>
        <v>0.36477509413547582</v>
      </c>
      <c r="F11" s="2">
        <v>9</v>
      </c>
      <c r="G11" s="2">
        <v>3228</v>
      </c>
      <c r="H11" s="2">
        <v>9</v>
      </c>
      <c r="I11" s="2" t="s">
        <v>13</v>
      </c>
      <c r="J11" s="5">
        <f t="shared" si="1"/>
        <v>0.21647342895036001</v>
      </c>
      <c r="K11" s="2">
        <v>9</v>
      </c>
      <c r="L11" s="2">
        <v>4872</v>
      </c>
      <c r="M11" s="2">
        <v>20</v>
      </c>
      <c r="O11" s="5">
        <f t="shared" si="2"/>
        <v>0.31767385367613604</v>
      </c>
    </row>
    <row r="12" spans="1:15" ht="15.75" customHeight="1" x14ac:dyDescent="0.2">
      <c r="A12" s="2">
        <v>10</v>
      </c>
      <c r="B12" s="2">
        <v>3728</v>
      </c>
      <c r="C12" s="2">
        <v>6</v>
      </c>
      <c r="D12" s="2" t="s">
        <v>12</v>
      </c>
      <c r="E12" s="5"/>
      <c r="F12" s="2">
        <v>10</v>
      </c>
      <c r="G12" s="8">
        <v>4424</v>
      </c>
      <c r="H12" s="8">
        <v>21</v>
      </c>
      <c r="I12" s="8" t="s">
        <v>13</v>
      </c>
      <c r="J12" s="8">
        <f t="shared" si="1"/>
        <v>-2.8494739252886898</v>
      </c>
      <c r="K12" s="2">
        <v>10</v>
      </c>
      <c r="L12" s="2">
        <v>8728</v>
      </c>
      <c r="M12" s="2">
        <v>32</v>
      </c>
      <c r="O12" s="5">
        <f t="shared" si="2"/>
        <v>-0.49606643403988315</v>
      </c>
    </row>
    <row r="13" spans="1:15" ht="15.75" customHeight="1" x14ac:dyDescent="0.2">
      <c r="A13" s="2" t="s">
        <v>5</v>
      </c>
      <c r="B13" s="3">
        <f t="shared" ref="B13:C13" si="3">AVERAGE(B3:B12)</f>
        <v>4038.6</v>
      </c>
      <c r="C13" s="3">
        <f t="shared" si="3"/>
        <v>7.4</v>
      </c>
      <c r="D13" s="3"/>
      <c r="E13" s="5"/>
      <c r="F13" s="3"/>
      <c r="G13" s="7">
        <f>AVERAGE(G3:G11)</f>
        <v>3312.4444444444443</v>
      </c>
      <c r="H13" s="3">
        <f t="shared" ref="G13:H13" si="4">AVERAGE(H3:H12)</f>
        <v>9.1</v>
      </c>
      <c r="I13" s="3"/>
      <c r="J13" s="5"/>
      <c r="K13" s="3"/>
      <c r="L13" s="3">
        <f>(SUM(L3)+SUM(L5:L12))/9</f>
        <v>6377.333333333333</v>
      </c>
      <c r="M13" s="3">
        <f t="shared" ref="L13:M13" si="5">AVERAGE(M3:M12)</f>
        <v>33.200000000000003</v>
      </c>
      <c r="O13" s="5"/>
    </row>
    <row r="14" spans="1:15" s="6" customFormat="1" ht="15.75" customHeight="1" x14ac:dyDescent="0.2">
      <c r="A14" s="5" t="s">
        <v>16</v>
      </c>
      <c r="B14" s="5">
        <f>_xlfn.STDEV.S(B3:B12)</f>
        <v>686.99865760826367</v>
      </c>
      <c r="C14" s="5"/>
      <c r="D14" s="5"/>
      <c r="E14" s="5"/>
      <c r="F14" s="5"/>
      <c r="G14" s="5">
        <f>_xlfn.STDEV.S(G3:G12)</f>
        <v>390.09149923803574</v>
      </c>
      <c r="H14" s="5"/>
      <c r="I14" s="5"/>
      <c r="J14" s="5"/>
      <c r="K14" s="5"/>
      <c r="L14" s="5">
        <f>_xlfn.STDEV.S(L3:L12)</f>
        <v>4738.6126239649511</v>
      </c>
      <c r="M14" s="5"/>
      <c r="O14" s="5"/>
    </row>
    <row r="15" spans="1:15" ht="15.75" customHeight="1" x14ac:dyDescent="0.2">
      <c r="A15" s="2" t="s">
        <v>6</v>
      </c>
      <c r="B15" s="2" t="s">
        <v>0</v>
      </c>
      <c r="C15" s="2" t="s">
        <v>2</v>
      </c>
      <c r="D15" s="2" t="s">
        <v>10</v>
      </c>
      <c r="E15" s="5"/>
      <c r="F15" s="2" t="s">
        <v>7</v>
      </c>
      <c r="G15" s="2" t="s">
        <v>0</v>
      </c>
      <c r="H15" s="2" t="s">
        <v>2</v>
      </c>
      <c r="I15" s="2" t="s">
        <v>10</v>
      </c>
      <c r="J15" s="5"/>
      <c r="K15" s="2" t="s">
        <v>8</v>
      </c>
      <c r="L15" s="2" t="s">
        <v>0</v>
      </c>
      <c r="M15" s="2" t="s">
        <v>2</v>
      </c>
      <c r="N15" s="2" t="s">
        <v>10</v>
      </c>
      <c r="O15" s="5"/>
    </row>
    <row r="16" spans="1:15" ht="15.75" customHeight="1" x14ac:dyDescent="0.2">
      <c r="A16" s="2">
        <v>1</v>
      </c>
      <c r="B16" s="2">
        <v>4802</v>
      </c>
      <c r="C16" s="2">
        <v>18</v>
      </c>
      <c r="D16" s="2" t="s">
        <v>13</v>
      </c>
      <c r="E16" s="5">
        <f>($B$26-B16)/$B$27</f>
        <v>-0.94435315647370266</v>
      </c>
      <c r="F16" s="2">
        <v>1</v>
      </c>
      <c r="G16" s="2">
        <v>3648</v>
      </c>
      <c r="H16" s="2">
        <v>13</v>
      </c>
      <c r="I16" s="2" t="s">
        <v>13</v>
      </c>
      <c r="J16" s="5">
        <f>($G$26-G16)/$G$27</f>
        <v>-0.35853602825489211</v>
      </c>
      <c r="K16" s="2">
        <v>1</v>
      </c>
      <c r="L16" s="2">
        <v>3242</v>
      </c>
      <c r="M16" s="2">
        <v>2</v>
      </c>
      <c r="N16" s="1" t="s">
        <v>13</v>
      </c>
      <c r="O16" s="5">
        <f>($L$26-L16)/$L$27</f>
        <v>0.12808487598364687</v>
      </c>
    </row>
    <row r="17" spans="1:15" ht="15.75" customHeight="1" x14ac:dyDescent="0.2">
      <c r="A17" s="2">
        <v>2</v>
      </c>
      <c r="B17" s="2">
        <v>4810</v>
      </c>
      <c r="C17" s="2">
        <v>14</v>
      </c>
      <c r="D17" s="2" t="s">
        <v>14</v>
      </c>
      <c r="E17" s="5">
        <f t="shared" ref="E17:E25" si="6">($B$26-B17)/$B$27</f>
        <v>-0.95449113990337198</v>
      </c>
      <c r="F17" s="2">
        <v>2</v>
      </c>
      <c r="G17" s="2">
        <v>4382</v>
      </c>
      <c r="H17" s="2">
        <v>14</v>
      </c>
      <c r="I17" s="2" t="s">
        <v>13</v>
      </c>
      <c r="J17" s="5">
        <f t="shared" ref="J17:J25" si="7">($G$26-G17)/$G$27</f>
        <v>-1.3829689878793814</v>
      </c>
      <c r="K17" s="2">
        <v>2</v>
      </c>
      <c r="L17" s="8">
        <v>9880</v>
      </c>
      <c r="M17" s="8">
        <v>48</v>
      </c>
      <c r="N17" s="9" t="s">
        <v>13</v>
      </c>
      <c r="O17" s="8">
        <f t="shared" ref="O17:O25" si="8">($L$26-L17)/$L$27</f>
        <v>-3.0391529803967483</v>
      </c>
    </row>
    <row r="18" spans="1:15" ht="15.75" customHeight="1" x14ac:dyDescent="0.2">
      <c r="A18" s="2">
        <v>3</v>
      </c>
      <c r="B18" s="2">
        <v>4768</v>
      </c>
      <c r="C18" s="2">
        <v>12</v>
      </c>
      <c r="D18" s="2" t="s">
        <v>13</v>
      </c>
      <c r="E18" s="5">
        <f t="shared" si="6"/>
        <v>-0.90126672689760778</v>
      </c>
      <c r="F18" s="2">
        <v>3</v>
      </c>
      <c r="G18" s="2">
        <v>3200</v>
      </c>
      <c r="H18" s="2">
        <v>6</v>
      </c>
      <c r="I18" s="2" t="s">
        <v>13</v>
      </c>
      <c r="J18" s="5">
        <f t="shared" si="7"/>
        <v>0.26673095527613133</v>
      </c>
      <c r="K18" s="2">
        <v>3</v>
      </c>
      <c r="L18" s="2">
        <v>3180</v>
      </c>
      <c r="M18" s="2">
        <v>5</v>
      </c>
      <c r="N18" s="1" t="s">
        <v>13</v>
      </c>
      <c r="O18" s="5">
        <f t="shared" si="8"/>
        <v>0.15766739287059844</v>
      </c>
    </row>
    <row r="19" spans="1:15" ht="15.75" customHeight="1" x14ac:dyDescent="0.2">
      <c r="A19" s="2">
        <v>4</v>
      </c>
      <c r="B19" s="2">
        <v>3230</v>
      </c>
      <c r="C19" s="2">
        <v>5</v>
      </c>
      <c r="D19" s="2" t="s">
        <v>13</v>
      </c>
      <c r="E19" s="5">
        <f t="shared" si="6"/>
        <v>1.0477605874563307</v>
      </c>
      <c r="F19" s="2">
        <v>4</v>
      </c>
      <c r="G19" s="2">
        <v>3202</v>
      </c>
      <c r="H19" s="2">
        <v>5</v>
      </c>
      <c r="I19" s="2" t="s">
        <v>13</v>
      </c>
      <c r="J19" s="5">
        <f t="shared" si="7"/>
        <v>0.26393958481393925</v>
      </c>
      <c r="K19" s="2">
        <v>4</v>
      </c>
      <c r="L19" s="2">
        <v>3214</v>
      </c>
      <c r="M19" s="2">
        <v>10</v>
      </c>
      <c r="N19" s="1" t="s">
        <v>13</v>
      </c>
      <c r="O19" s="5">
        <f t="shared" si="8"/>
        <v>0.14144472231968952</v>
      </c>
    </row>
    <row r="20" spans="1:15" ht="15.75" customHeight="1" x14ac:dyDescent="0.2">
      <c r="A20" s="2">
        <v>5</v>
      </c>
      <c r="B20" s="2">
        <v>3252</v>
      </c>
      <c r="C20" s="2">
        <v>6</v>
      </c>
      <c r="D20" s="2" t="s">
        <v>13</v>
      </c>
      <c r="E20" s="5">
        <f t="shared" si="6"/>
        <v>1.0198811330247399</v>
      </c>
      <c r="F20" s="2">
        <v>5</v>
      </c>
      <c r="G20" s="2">
        <v>3230</v>
      </c>
      <c r="H20" s="2">
        <v>9</v>
      </c>
      <c r="I20" s="2" t="s">
        <v>13</v>
      </c>
      <c r="J20" s="5">
        <f t="shared" si="7"/>
        <v>0.22486039834325028</v>
      </c>
      <c r="K20" s="2">
        <v>5</v>
      </c>
      <c r="L20" s="2">
        <v>3212</v>
      </c>
      <c r="M20" s="2">
        <v>5</v>
      </c>
      <c r="N20" s="1" t="s">
        <v>13</v>
      </c>
      <c r="O20" s="5">
        <f t="shared" si="8"/>
        <v>0.14239899705797829</v>
      </c>
    </row>
    <row r="21" spans="1:15" ht="15.75" customHeight="1" x14ac:dyDescent="0.2">
      <c r="A21" s="2">
        <v>6</v>
      </c>
      <c r="B21" s="2">
        <v>3230</v>
      </c>
      <c r="C21" s="2">
        <v>4</v>
      </c>
      <c r="D21" s="2" t="s">
        <v>13</v>
      </c>
      <c r="E21" s="5">
        <f t="shared" si="6"/>
        <v>1.0477605874563307</v>
      </c>
      <c r="F21" s="2">
        <v>6</v>
      </c>
      <c r="G21" s="2">
        <v>3194</v>
      </c>
      <c r="H21" s="2">
        <v>7</v>
      </c>
      <c r="I21" s="2" t="s">
        <v>13</v>
      </c>
      <c r="J21" s="5">
        <f t="shared" si="7"/>
        <v>0.27510506666270751</v>
      </c>
      <c r="K21" s="2">
        <v>6</v>
      </c>
      <c r="L21" s="2">
        <v>3178</v>
      </c>
      <c r="M21" s="2">
        <v>3</v>
      </c>
      <c r="N21" s="1" t="s">
        <v>13</v>
      </c>
      <c r="O21" s="5">
        <f t="shared" si="8"/>
        <v>0.15862166760888721</v>
      </c>
    </row>
    <row r="22" spans="1:15" ht="15.75" customHeight="1" x14ac:dyDescent="0.2">
      <c r="A22" s="2">
        <v>7</v>
      </c>
      <c r="B22" s="2">
        <v>3222</v>
      </c>
      <c r="C22" s="2">
        <v>4</v>
      </c>
      <c r="D22" s="2" t="s">
        <v>13</v>
      </c>
      <c r="E22" s="5">
        <f t="shared" si="6"/>
        <v>1.057898570886</v>
      </c>
      <c r="F22" s="2">
        <v>7</v>
      </c>
      <c r="G22" s="8">
        <v>5320</v>
      </c>
      <c r="H22" s="8">
        <v>37</v>
      </c>
      <c r="I22" s="8" t="s">
        <v>13</v>
      </c>
      <c r="J22" s="8">
        <f t="shared" si="7"/>
        <v>-2.6921217346474617</v>
      </c>
      <c r="K22" s="2">
        <v>7</v>
      </c>
      <c r="L22" s="2">
        <v>3198</v>
      </c>
      <c r="M22" s="2">
        <v>6</v>
      </c>
      <c r="O22" s="5">
        <f t="shared" si="8"/>
        <v>0.14907892022599961</v>
      </c>
    </row>
    <row r="23" spans="1:15" ht="15.75" customHeight="1" x14ac:dyDescent="0.2">
      <c r="A23" s="2">
        <v>8</v>
      </c>
      <c r="B23" s="2">
        <v>4770</v>
      </c>
      <c r="C23" s="2">
        <v>16</v>
      </c>
      <c r="D23" s="2" t="s">
        <v>13</v>
      </c>
      <c r="E23" s="5">
        <f t="shared" si="6"/>
        <v>-0.90380122275502506</v>
      </c>
      <c r="F23" s="2">
        <v>8</v>
      </c>
      <c r="G23" s="2">
        <v>3232</v>
      </c>
      <c r="H23" s="2">
        <v>4</v>
      </c>
      <c r="I23" s="2" t="s">
        <v>13</v>
      </c>
      <c r="J23" s="5">
        <f t="shared" si="7"/>
        <v>0.2220690278810582</v>
      </c>
      <c r="K23" s="2">
        <v>8</v>
      </c>
      <c r="L23" s="2">
        <v>4350</v>
      </c>
      <c r="M23" s="2">
        <v>15</v>
      </c>
      <c r="O23" s="5">
        <f t="shared" si="8"/>
        <v>-0.40058332902832627</v>
      </c>
    </row>
    <row r="24" spans="1:15" ht="12.75" x14ac:dyDescent="0.2">
      <c r="A24" s="2">
        <v>9</v>
      </c>
      <c r="B24" s="2">
        <v>3656</v>
      </c>
      <c r="C24" s="2">
        <v>6</v>
      </c>
      <c r="D24" s="2" t="s">
        <v>13</v>
      </c>
      <c r="E24" s="5">
        <f t="shared" si="6"/>
        <v>0.50791296982643619</v>
      </c>
      <c r="F24" s="2">
        <v>9</v>
      </c>
      <c r="G24" s="2">
        <v>3224</v>
      </c>
      <c r="H24" s="2">
        <v>19</v>
      </c>
      <c r="I24" s="2" t="s">
        <v>13</v>
      </c>
      <c r="J24" s="5">
        <f t="shared" si="7"/>
        <v>0.23323450972982648</v>
      </c>
      <c r="K24" s="2">
        <v>9</v>
      </c>
      <c r="L24" s="2">
        <v>4800</v>
      </c>
      <c r="M24" s="2">
        <v>20</v>
      </c>
      <c r="O24" s="5">
        <f t="shared" si="8"/>
        <v>-0.61529514514329731</v>
      </c>
    </row>
    <row r="25" spans="1:15" ht="12.75" x14ac:dyDescent="0.2">
      <c r="A25" s="2">
        <v>10</v>
      </c>
      <c r="B25" s="2">
        <v>4828</v>
      </c>
      <c r="C25" s="2">
        <v>15</v>
      </c>
      <c r="D25" s="2" t="s">
        <v>13</v>
      </c>
      <c r="E25" s="5">
        <f t="shared" si="6"/>
        <v>-0.97730160262012811</v>
      </c>
      <c r="F25" s="2">
        <v>10</v>
      </c>
      <c r="G25" s="2">
        <v>3208</v>
      </c>
      <c r="H25" s="2">
        <v>5</v>
      </c>
      <c r="I25" s="2" t="s">
        <v>13</v>
      </c>
      <c r="J25" s="5">
        <f t="shared" si="7"/>
        <v>0.25556547342736302</v>
      </c>
      <c r="K25" s="2">
        <v>10</v>
      </c>
      <c r="L25" s="2">
        <v>3220</v>
      </c>
      <c r="M25" s="2">
        <v>3</v>
      </c>
      <c r="O25" s="5">
        <f t="shared" si="8"/>
        <v>0.13858189810482324</v>
      </c>
    </row>
    <row r="26" spans="1:15" ht="12.75" x14ac:dyDescent="0.2">
      <c r="A26" s="1" t="s">
        <v>9</v>
      </c>
      <c r="B26">
        <f t="shared" ref="B26:C26" si="9">AVERAGE(B16:B25)</f>
        <v>4056.8</v>
      </c>
      <c r="C26">
        <f t="shared" si="9"/>
        <v>10</v>
      </c>
      <c r="G26">
        <f>(SUM(G16:G21)+SUM(G23:G25))/9</f>
        <v>3391.1111111111113</v>
      </c>
      <c r="H26">
        <f t="shared" ref="G26:H26" si="10">AVERAGE(H16:H25)</f>
        <v>11.9</v>
      </c>
      <c r="L26">
        <f>(SUM(L16)+SUM(L18:L25))/9</f>
        <v>3510.4444444444443</v>
      </c>
      <c r="M26">
        <f t="shared" ref="L26:M26" si="11">AVERAGE(M16:M25)</f>
        <v>11.7</v>
      </c>
    </row>
    <row r="27" spans="1:15" s="6" customFormat="1" ht="15.75" customHeight="1" x14ac:dyDescent="0.2">
      <c r="A27" s="5" t="s">
        <v>16</v>
      </c>
      <c r="B27" s="5">
        <f>_xlfn.STDEV.S(B16:B25)</f>
        <v>789.11156794629869</v>
      </c>
      <c r="C27" s="5"/>
      <c r="D27" s="5"/>
      <c r="E27" s="5"/>
      <c r="F27" s="5"/>
      <c r="G27" s="5">
        <f>_xlfn.STDEV.S(G16:G25)</f>
        <v>716.49393267183746</v>
      </c>
      <c r="H27" s="5"/>
      <c r="I27" s="5"/>
      <c r="J27" s="5"/>
      <c r="K27" s="5"/>
      <c r="L27" s="5">
        <f>_xlfn.STDEV.S(L16:L25)</f>
        <v>2095.8324890654362</v>
      </c>
      <c r="M27" s="5"/>
      <c r="O27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39"/>
  <sheetViews>
    <sheetView workbookViewId="0">
      <selection activeCell="L33" sqref="L33"/>
    </sheetView>
  </sheetViews>
  <sheetFormatPr defaultColWidth="14.42578125" defaultRowHeight="15.75" customHeight="1" x14ac:dyDescent="0.2"/>
  <cols>
    <col min="5" max="5" width="14.42578125" style="6"/>
    <col min="10" max="10" width="14.42578125" style="6"/>
    <col min="15" max="15" width="14.42578125" style="6"/>
  </cols>
  <sheetData>
    <row r="2" spans="1:15" ht="15.75" customHeight="1" x14ac:dyDescent="0.2">
      <c r="A2" s="2" t="s">
        <v>1</v>
      </c>
      <c r="B2" s="2" t="s">
        <v>0</v>
      </c>
      <c r="C2" s="2" t="s">
        <v>2</v>
      </c>
      <c r="D2" s="2" t="s">
        <v>10</v>
      </c>
      <c r="E2" s="5" t="s">
        <v>16</v>
      </c>
      <c r="F2" s="2" t="s">
        <v>3</v>
      </c>
      <c r="G2" s="2" t="s">
        <v>0</v>
      </c>
      <c r="H2" s="2" t="s">
        <v>2</v>
      </c>
      <c r="I2" s="2" t="s">
        <v>10</v>
      </c>
      <c r="J2" s="5" t="s">
        <v>16</v>
      </c>
      <c r="K2" s="2" t="s">
        <v>4</v>
      </c>
      <c r="L2" s="2" t="s">
        <v>0</v>
      </c>
      <c r="M2" s="2" t="s">
        <v>2</v>
      </c>
      <c r="N2" s="2" t="s">
        <v>10</v>
      </c>
      <c r="O2" s="5" t="s">
        <v>16</v>
      </c>
    </row>
    <row r="3" spans="1:15" ht="15.75" customHeight="1" x14ac:dyDescent="0.2">
      <c r="A3" s="2">
        <v>1</v>
      </c>
      <c r="B3" s="2">
        <v>3816</v>
      </c>
      <c r="C3" s="2">
        <v>8</v>
      </c>
      <c r="D3" s="2" t="s">
        <v>13</v>
      </c>
      <c r="E3" s="5">
        <f>($B$13-B3)/$B$14</f>
        <v>-1.3365192643716992</v>
      </c>
      <c r="F3" s="2">
        <v>1</v>
      </c>
      <c r="G3" s="2">
        <v>3212</v>
      </c>
      <c r="H3" s="2">
        <v>3</v>
      </c>
      <c r="I3" s="1" t="s">
        <v>13</v>
      </c>
      <c r="J3" s="5">
        <f>($G$13-G3)/$G$14</f>
        <v>-4.2276781241853981E-2</v>
      </c>
      <c r="K3" s="2">
        <v>1</v>
      </c>
      <c r="L3" s="2">
        <v>3656</v>
      </c>
      <c r="M3" s="2">
        <v>19</v>
      </c>
      <c r="N3" s="1" t="s">
        <v>13</v>
      </c>
      <c r="O3" s="5">
        <f>($L$13-L3)/$L$14</f>
        <v>-0.88387528644769164</v>
      </c>
    </row>
    <row r="4" spans="1:15" ht="15.75" customHeight="1" x14ac:dyDescent="0.2">
      <c r="A4" s="2">
        <v>2</v>
      </c>
      <c r="B4" s="2">
        <v>3334</v>
      </c>
      <c r="C4" s="2">
        <v>1</v>
      </c>
      <c r="D4" s="2" t="s">
        <v>12</v>
      </c>
      <c r="E4" s="5">
        <f t="shared" ref="E4:E12" si="0">($B$13-B4)/$B$14</f>
        <v>0.77147250731403127</v>
      </c>
      <c r="F4" s="2">
        <v>2</v>
      </c>
      <c r="G4" s="2">
        <v>3181</v>
      </c>
      <c r="H4" s="2">
        <v>3</v>
      </c>
      <c r="I4" s="1" t="s">
        <v>13</v>
      </c>
      <c r="J4" s="5">
        <f t="shared" ref="J4:J12" si="1">($G$13-G4)/$G$14</f>
        <v>1.1491597810286749</v>
      </c>
      <c r="K4" s="2">
        <v>2</v>
      </c>
      <c r="L4" s="2">
        <v>3238</v>
      </c>
      <c r="M4" s="2">
        <v>3</v>
      </c>
      <c r="N4" s="1" t="s">
        <v>13</v>
      </c>
      <c r="O4" s="5">
        <f t="shared" ref="O4:O12" si="2">($L$13-L4)/$L$14</f>
        <v>0.27148914288386339</v>
      </c>
    </row>
    <row r="5" spans="1:15" ht="15.75" customHeight="1" x14ac:dyDescent="0.2">
      <c r="A5" s="2">
        <v>3</v>
      </c>
      <c r="B5" s="2">
        <v>3338</v>
      </c>
      <c r="C5" s="2">
        <v>2</v>
      </c>
      <c r="D5" s="2" t="s">
        <v>13</v>
      </c>
      <c r="E5" s="5">
        <f t="shared" si="0"/>
        <v>0.75397879966518699</v>
      </c>
      <c r="F5" s="2">
        <v>3</v>
      </c>
      <c r="G5" s="2">
        <v>3226</v>
      </c>
      <c r="H5" s="2">
        <v>5</v>
      </c>
      <c r="I5" s="1" t="s">
        <v>13</v>
      </c>
      <c r="J5" s="5">
        <f t="shared" si="1"/>
        <v>-0.58034490613822187</v>
      </c>
      <c r="K5" s="2">
        <v>3</v>
      </c>
      <c r="L5" s="2">
        <v>3242</v>
      </c>
      <c r="M5" s="2">
        <v>7</v>
      </c>
      <c r="N5" s="1" t="s">
        <v>13</v>
      </c>
      <c r="O5" s="5">
        <f t="shared" si="2"/>
        <v>0.26043302394289158</v>
      </c>
    </row>
    <row r="6" spans="1:15" ht="15.75" customHeight="1" x14ac:dyDescent="0.2">
      <c r="A6" s="2">
        <v>4</v>
      </c>
      <c r="B6" s="2">
        <v>3784</v>
      </c>
      <c r="C6" s="2">
        <v>6</v>
      </c>
      <c r="D6" s="2" t="s">
        <v>13</v>
      </c>
      <c r="E6" s="5">
        <f t="shared" si="0"/>
        <v>-1.1965696031809454</v>
      </c>
      <c r="F6" s="2">
        <v>4</v>
      </c>
      <c r="G6" s="2">
        <v>3194</v>
      </c>
      <c r="H6" s="2">
        <v>6</v>
      </c>
      <c r="I6" s="1" t="s">
        <v>13</v>
      </c>
      <c r="J6" s="5">
        <f t="shared" si="1"/>
        <v>0.64952509362490474</v>
      </c>
      <c r="K6" s="2">
        <v>4</v>
      </c>
      <c r="L6" s="2">
        <v>3302</v>
      </c>
      <c r="M6" s="2">
        <v>8</v>
      </c>
      <c r="N6" s="1" t="s">
        <v>13</v>
      </c>
      <c r="O6" s="5">
        <f t="shared" si="2"/>
        <v>9.4591239828314314E-2</v>
      </c>
    </row>
    <row r="7" spans="1:15" ht="15.75" customHeight="1" x14ac:dyDescent="0.2">
      <c r="A7" s="2">
        <v>5</v>
      </c>
      <c r="B7" s="2">
        <v>3338</v>
      </c>
      <c r="C7" s="2">
        <v>2</v>
      </c>
      <c r="D7" s="2" t="s">
        <v>13</v>
      </c>
      <c r="E7" s="5">
        <f t="shared" si="0"/>
        <v>0.75397879966518699</v>
      </c>
      <c r="F7" s="2">
        <v>5</v>
      </c>
      <c r="G7" s="2">
        <v>3234</v>
      </c>
      <c r="H7" s="2">
        <v>5</v>
      </c>
      <c r="I7" s="1" t="s">
        <v>13</v>
      </c>
      <c r="J7" s="5">
        <f t="shared" si="1"/>
        <v>-0.88781240607900347</v>
      </c>
      <c r="K7" s="2">
        <v>5</v>
      </c>
      <c r="L7" s="2">
        <v>3248</v>
      </c>
      <c r="M7" s="2">
        <v>6</v>
      </c>
      <c r="N7" s="1" t="s">
        <v>13</v>
      </c>
      <c r="O7" s="5">
        <f t="shared" si="2"/>
        <v>0.24384884553143385</v>
      </c>
    </row>
    <row r="8" spans="1:15" ht="15.75" customHeight="1" x14ac:dyDescent="0.2">
      <c r="A8" s="2">
        <v>6</v>
      </c>
      <c r="B8" s="2">
        <v>3732</v>
      </c>
      <c r="C8" s="2">
        <v>3</v>
      </c>
      <c r="D8" s="2" t="s">
        <v>13</v>
      </c>
      <c r="E8" s="5">
        <f t="shared" si="0"/>
        <v>-0.96915140374597031</v>
      </c>
      <c r="F8" s="2">
        <v>6</v>
      </c>
      <c r="G8" s="2">
        <v>3178</v>
      </c>
      <c r="H8" s="2">
        <v>4</v>
      </c>
      <c r="I8" s="1" t="s">
        <v>13</v>
      </c>
      <c r="J8" s="5">
        <f t="shared" si="1"/>
        <v>1.264460093506468</v>
      </c>
      <c r="K8" s="2">
        <v>6</v>
      </c>
      <c r="L8" s="2">
        <v>3628</v>
      </c>
      <c r="M8" s="2">
        <v>10</v>
      </c>
      <c r="N8" s="1" t="s">
        <v>13</v>
      </c>
      <c r="O8" s="5">
        <f t="shared" si="2"/>
        <v>-0.8064824538608889</v>
      </c>
    </row>
    <row r="9" spans="1:15" ht="15.75" customHeight="1" x14ac:dyDescent="0.2">
      <c r="A9" s="2">
        <v>7</v>
      </c>
      <c r="B9" s="2">
        <v>3338</v>
      </c>
      <c r="C9" s="2">
        <v>2</v>
      </c>
      <c r="D9" s="2" t="s">
        <v>13</v>
      </c>
      <c r="E9" s="5">
        <f t="shared" si="0"/>
        <v>0.75397879966518699</v>
      </c>
      <c r="F9" s="2">
        <v>7</v>
      </c>
      <c r="G9" s="2">
        <v>3254</v>
      </c>
      <c r="H9" s="2">
        <v>6</v>
      </c>
      <c r="I9" s="1" t="s">
        <v>13</v>
      </c>
      <c r="J9" s="5">
        <f t="shared" si="1"/>
        <v>-1.6564811559309576</v>
      </c>
      <c r="K9" s="2">
        <v>7</v>
      </c>
      <c r="L9" s="2">
        <v>3268</v>
      </c>
      <c r="M9" s="2">
        <v>11</v>
      </c>
      <c r="N9" s="1" t="s">
        <v>13</v>
      </c>
      <c r="O9" s="5">
        <f t="shared" si="2"/>
        <v>0.18856825082657477</v>
      </c>
    </row>
    <row r="10" spans="1:15" ht="15.75" customHeight="1" x14ac:dyDescent="0.2">
      <c r="A10" s="2">
        <v>8</v>
      </c>
      <c r="B10" s="2">
        <v>3330</v>
      </c>
      <c r="C10" s="2">
        <v>3</v>
      </c>
      <c r="D10" s="2" t="s">
        <v>13</v>
      </c>
      <c r="E10" s="5">
        <f t="shared" si="0"/>
        <v>0.78896621496287545</v>
      </c>
      <c r="F10" s="2">
        <v>8</v>
      </c>
      <c r="G10" s="2">
        <v>3200</v>
      </c>
      <c r="H10" s="2">
        <v>6</v>
      </c>
      <c r="I10" s="1" t="s">
        <v>13</v>
      </c>
      <c r="J10" s="5">
        <f t="shared" si="1"/>
        <v>0.41892446866931848</v>
      </c>
      <c r="K10" s="2">
        <v>8</v>
      </c>
      <c r="L10" s="2">
        <v>3230</v>
      </c>
      <c r="M10" s="2">
        <v>12</v>
      </c>
      <c r="N10" s="1" t="s">
        <v>13</v>
      </c>
      <c r="O10" s="5">
        <f t="shared" si="2"/>
        <v>0.29360138076580705</v>
      </c>
    </row>
    <row r="11" spans="1:15" ht="15.75" customHeight="1" x14ac:dyDescent="0.2">
      <c r="A11" s="2">
        <v>9</v>
      </c>
      <c r="B11" s="2">
        <v>3768</v>
      </c>
      <c r="C11" s="2">
        <v>8</v>
      </c>
      <c r="D11" s="2" t="s">
        <v>13</v>
      </c>
      <c r="E11" s="5">
        <f t="shared" si="0"/>
        <v>-1.1265947725855685</v>
      </c>
      <c r="F11" s="2">
        <v>9</v>
      </c>
      <c r="G11" s="2">
        <v>3238</v>
      </c>
      <c r="H11" s="2">
        <v>12</v>
      </c>
      <c r="I11" s="1" t="s">
        <v>13</v>
      </c>
      <c r="J11" s="5">
        <f t="shared" si="1"/>
        <v>-1.0415461560493944</v>
      </c>
      <c r="K11" s="8">
        <v>9</v>
      </c>
      <c r="L11" s="8">
        <v>4354</v>
      </c>
      <c r="M11" s="8">
        <v>22</v>
      </c>
      <c r="N11" s="9" t="s">
        <v>13</v>
      </c>
      <c r="O11" s="8">
        <f t="shared" si="2"/>
        <v>-2.8131680416472742</v>
      </c>
    </row>
    <row r="12" spans="1:15" ht="15.75" customHeight="1" x14ac:dyDescent="0.2">
      <c r="A12" s="2">
        <v>10</v>
      </c>
      <c r="B12" s="2">
        <v>3326</v>
      </c>
      <c r="C12" s="2">
        <v>3</v>
      </c>
      <c r="D12" s="2" t="s">
        <v>13</v>
      </c>
      <c r="E12" s="5"/>
      <c r="F12" s="2">
        <v>10</v>
      </c>
      <c r="G12" s="2">
        <v>3192</v>
      </c>
      <c r="H12" s="2">
        <v>3</v>
      </c>
      <c r="I12" s="1" t="s">
        <v>13</v>
      </c>
      <c r="J12" s="5">
        <f t="shared" si="1"/>
        <v>0.72639196861010014</v>
      </c>
      <c r="K12" s="2">
        <v>10</v>
      </c>
      <c r="L12" s="2">
        <v>3214</v>
      </c>
      <c r="M12" s="2">
        <v>3</v>
      </c>
      <c r="N12" s="1" t="s">
        <v>13</v>
      </c>
      <c r="O12" s="5">
        <f t="shared" si="2"/>
        <v>0.33782585652969432</v>
      </c>
    </row>
    <row r="13" spans="1:15" ht="15.75" customHeight="1" x14ac:dyDescent="0.2">
      <c r="A13" s="2" t="s">
        <v>9</v>
      </c>
      <c r="B13" s="3">
        <f t="shared" ref="B13:C13" si="3">AVERAGE(B3:B12)</f>
        <v>3510.4</v>
      </c>
      <c r="C13" s="3">
        <f t="shared" si="3"/>
        <v>3.8</v>
      </c>
      <c r="D13" s="3"/>
      <c r="E13" s="5"/>
      <c r="F13" s="3"/>
      <c r="G13" s="3">
        <f t="shared" ref="G13:H13" si="4">AVERAGE(G3:G12)</f>
        <v>3210.9</v>
      </c>
      <c r="H13" s="3">
        <f t="shared" si="4"/>
        <v>5.3</v>
      </c>
      <c r="I13" s="3"/>
      <c r="J13" s="5"/>
      <c r="K13" s="3"/>
      <c r="L13" s="3">
        <f>(SUM(L3:L10)+SUM(L12))/9</f>
        <v>3336.2222222222222</v>
      </c>
      <c r="M13" s="3">
        <f t="shared" ref="L13:M13" si="5">AVERAGE(M3:M12)</f>
        <v>10.1</v>
      </c>
      <c r="O13" s="5"/>
    </row>
    <row r="14" spans="1:15" s="6" customFormat="1" ht="15.75" customHeight="1" x14ac:dyDescent="0.2">
      <c r="A14" s="5" t="s">
        <v>16</v>
      </c>
      <c r="B14" s="5">
        <f>_xlfn.STDEV.S(B3:B12)</f>
        <v>228.65364394404233</v>
      </c>
      <c r="C14" s="5"/>
      <c r="D14" s="5"/>
      <c r="E14" s="5"/>
      <c r="F14" s="5"/>
      <c r="G14" s="5">
        <f>_xlfn.STDEV.S(G3:G12)</f>
        <v>26.019010144294285</v>
      </c>
      <c r="H14" s="5"/>
      <c r="I14" s="5"/>
      <c r="J14" s="5"/>
      <c r="K14" s="5"/>
      <c r="L14" s="5">
        <f>_xlfn.STDEV.S(L3:L12)</f>
        <v>361.79060856308092</v>
      </c>
      <c r="M14" s="5"/>
      <c r="O14" s="5"/>
    </row>
    <row r="15" spans="1:15" ht="15.75" customHeight="1" x14ac:dyDescent="0.2">
      <c r="A15" s="2" t="s">
        <v>6</v>
      </c>
      <c r="B15" s="2" t="s">
        <v>0</v>
      </c>
      <c r="C15" s="2" t="s">
        <v>2</v>
      </c>
      <c r="D15" s="2" t="s">
        <v>10</v>
      </c>
      <c r="E15" s="5"/>
      <c r="F15" s="2" t="s">
        <v>7</v>
      </c>
      <c r="G15" s="2" t="s">
        <v>0</v>
      </c>
      <c r="H15" s="2" t="s">
        <v>2</v>
      </c>
      <c r="I15" s="2" t="s">
        <v>10</v>
      </c>
      <c r="J15" s="5"/>
      <c r="K15" s="2" t="s">
        <v>8</v>
      </c>
      <c r="L15" s="2" t="s">
        <v>0</v>
      </c>
      <c r="M15" s="2" t="s">
        <v>2</v>
      </c>
      <c r="N15" s="2" t="s">
        <v>10</v>
      </c>
      <c r="O15" s="5"/>
    </row>
    <row r="16" spans="1:15" ht="15.75" customHeight="1" x14ac:dyDescent="0.2">
      <c r="A16" s="2">
        <v>1</v>
      </c>
      <c r="B16" s="2">
        <v>4960</v>
      </c>
      <c r="C16" s="2">
        <v>17</v>
      </c>
      <c r="D16" s="2" t="s">
        <v>13</v>
      </c>
      <c r="E16" s="5">
        <f>($B$26-B16)/$B$27</f>
        <v>-0.93656303364522964</v>
      </c>
      <c r="F16" s="2">
        <v>1</v>
      </c>
      <c r="G16" s="2">
        <v>3234</v>
      </c>
      <c r="H16" s="2">
        <v>12</v>
      </c>
      <c r="I16" s="1" t="s">
        <v>13</v>
      </c>
      <c r="J16" s="5">
        <f>($G$26-G16)/$G$27</f>
        <v>-1.0760369895938344</v>
      </c>
      <c r="K16" s="2">
        <v>1</v>
      </c>
      <c r="L16" s="2">
        <v>3196</v>
      </c>
      <c r="M16" s="2">
        <v>6</v>
      </c>
      <c r="N16" s="1" t="s">
        <v>13</v>
      </c>
      <c r="O16" s="5">
        <f>($L$26-L16)/$L$27</f>
        <v>0.68467124534672597</v>
      </c>
    </row>
    <row r="17" spans="1:15" ht="15.75" customHeight="1" x14ac:dyDescent="0.2">
      <c r="A17" s="2">
        <v>2</v>
      </c>
      <c r="B17" s="2">
        <v>4882</v>
      </c>
      <c r="C17" s="2">
        <v>12</v>
      </c>
      <c r="D17" s="2" t="s">
        <v>13</v>
      </c>
      <c r="E17" s="5">
        <f t="shared" ref="E17:E25" si="6">($B$26-B17)/$B$27</f>
        <v>-0.82472605167289659</v>
      </c>
      <c r="F17" s="2">
        <v>2</v>
      </c>
      <c r="G17" s="2">
        <v>3152</v>
      </c>
      <c r="H17" s="2">
        <v>3</v>
      </c>
      <c r="I17" s="1" t="s">
        <v>13</v>
      </c>
      <c r="J17" s="5">
        <f t="shared" ref="J17:J25" si="7">($G$26-G17)/$G$27</f>
        <v>1.5039347398416887</v>
      </c>
      <c r="K17" s="2">
        <v>2</v>
      </c>
      <c r="L17" s="2">
        <v>3292</v>
      </c>
      <c r="M17" s="2">
        <v>11</v>
      </c>
      <c r="N17" s="1" t="s">
        <v>13</v>
      </c>
      <c r="O17" s="5">
        <f t="shared" ref="O17:O25" si="8">($L$26-L17)/$L$27</f>
        <v>0.55797803109598254</v>
      </c>
    </row>
    <row r="18" spans="1:15" ht="15.75" customHeight="1" x14ac:dyDescent="0.2">
      <c r="A18" s="2">
        <v>3</v>
      </c>
      <c r="B18" s="2">
        <v>4384</v>
      </c>
      <c r="C18" s="2">
        <v>14</v>
      </c>
      <c r="D18" s="2" t="s">
        <v>13</v>
      </c>
      <c r="E18" s="5">
        <f t="shared" si="6"/>
        <v>-0.11068993600338577</v>
      </c>
      <c r="F18" s="2">
        <v>3</v>
      </c>
      <c r="G18" s="2">
        <v>3188</v>
      </c>
      <c r="H18" s="2">
        <v>6</v>
      </c>
      <c r="I18" s="1" t="s">
        <v>13</v>
      </c>
      <c r="J18" s="5">
        <f t="shared" si="7"/>
        <v>0.37126422447975171</v>
      </c>
      <c r="K18" s="2">
        <v>3</v>
      </c>
      <c r="L18" s="2">
        <v>3188</v>
      </c>
      <c r="M18" s="2">
        <v>2</v>
      </c>
      <c r="N18" s="1" t="s">
        <v>13</v>
      </c>
      <c r="O18" s="5">
        <f t="shared" si="8"/>
        <v>0.69522901320095454</v>
      </c>
    </row>
    <row r="19" spans="1:15" ht="15.75" customHeight="1" x14ac:dyDescent="0.2">
      <c r="A19" s="2">
        <v>4</v>
      </c>
      <c r="B19" s="2">
        <v>3220</v>
      </c>
      <c r="C19" s="2">
        <v>4</v>
      </c>
      <c r="D19" s="2" t="s">
        <v>13</v>
      </c>
      <c r="E19" s="5">
        <f t="shared" si="6"/>
        <v>1.5582619488145071</v>
      </c>
      <c r="F19" s="2">
        <v>4</v>
      </c>
      <c r="G19" s="2">
        <v>3180</v>
      </c>
      <c r="H19" s="2">
        <v>5</v>
      </c>
      <c r="I19" s="1" t="s">
        <v>13</v>
      </c>
      <c r="J19" s="5">
        <f t="shared" si="7"/>
        <v>0.62296878344907103</v>
      </c>
      <c r="K19" s="2">
        <v>4</v>
      </c>
      <c r="L19" s="2">
        <v>3232</v>
      </c>
      <c r="M19" s="2">
        <v>21</v>
      </c>
      <c r="N19" s="1" t="s">
        <v>13</v>
      </c>
      <c r="O19" s="5">
        <f t="shared" si="8"/>
        <v>0.63716129000269717</v>
      </c>
    </row>
    <row r="20" spans="1:15" ht="15.75" customHeight="1" x14ac:dyDescent="0.2">
      <c r="A20" s="2">
        <v>5</v>
      </c>
      <c r="B20" s="2">
        <v>4780</v>
      </c>
      <c r="C20" s="2">
        <v>12</v>
      </c>
      <c r="D20" s="2" t="s">
        <v>13</v>
      </c>
      <c r="E20" s="5">
        <f t="shared" si="6"/>
        <v>-0.67847769063215346</v>
      </c>
      <c r="F20" s="2">
        <v>5</v>
      </c>
      <c r="G20" s="2">
        <v>3184</v>
      </c>
      <c r="H20" s="2">
        <v>7</v>
      </c>
      <c r="I20" s="1" t="s">
        <v>13</v>
      </c>
      <c r="J20" s="5">
        <f t="shared" si="7"/>
        <v>0.49711650396441137</v>
      </c>
      <c r="K20" s="2">
        <v>5</v>
      </c>
      <c r="L20" s="2">
        <v>3730</v>
      </c>
      <c r="M20" s="2">
        <v>14</v>
      </c>
      <c r="N20" s="1" t="s">
        <v>13</v>
      </c>
      <c r="O20" s="5">
        <f t="shared" si="8"/>
        <v>-2.0059758923034129E-2</v>
      </c>
    </row>
    <row r="21" spans="1:15" ht="15.75" customHeight="1" x14ac:dyDescent="0.2">
      <c r="A21" s="2">
        <v>6</v>
      </c>
      <c r="B21" s="2">
        <v>3680</v>
      </c>
      <c r="C21" s="2">
        <v>11</v>
      </c>
      <c r="D21" s="2" t="s">
        <v>13</v>
      </c>
      <c r="E21" s="5">
        <f t="shared" si="6"/>
        <v>0.89871051666997903</v>
      </c>
      <c r="F21" s="2">
        <v>6</v>
      </c>
      <c r="G21" s="2">
        <v>3218</v>
      </c>
      <c r="H21" s="2">
        <v>4</v>
      </c>
      <c r="I21" s="1" t="s">
        <v>13</v>
      </c>
      <c r="J21" s="5">
        <f t="shared" si="7"/>
        <v>-0.57262787165519569</v>
      </c>
      <c r="K21" s="2">
        <v>6</v>
      </c>
      <c r="L21" s="2">
        <v>5260</v>
      </c>
      <c r="M21" s="2">
        <v>33</v>
      </c>
      <c r="N21" s="1" t="s">
        <v>13</v>
      </c>
      <c r="O21" s="5">
        <f t="shared" si="8"/>
        <v>-2.0392328610442569</v>
      </c>
    </row>
    <row r="22" spans="1:15" ht="15.75" customHeight="1" x14ac:dyDescent="0.2">
      <c r="A22" s="2">
        <v>7</v>
      </c>
      <c r="B22" s="2">
        <v>4980</v>
      </c>
      <c r="C22" s="2">
        <v>21</v>
      </c>
      <c r="D22" s="2" t="s">
        <v>13</v>
      </c>
      <c r="E22" s="5">
        <f t="shared" si="6"/>
        <v>-0.96523918286890475</v>
      </c>
      <c r="F22" s="2">
        <v>7</v>
      </c>
      <c r="G22" s="2">
        <v>3236</v>
      </c>
      <c r="H22" s="2">
        <v>14</v>
      </c>
      <c r="I22" s="1" t="s">
        <v>13</v>
      </c>
      <c r="J22" s="5">
        <f t="shared" si="7"/>
        <v>-1.1389631293361642</v>
      </c>
      <c r="K22" s="2">
        <v>7</v>
      </c>
      <c r="L22" s="2">
        <v>4954</v>
      </c>
      <c r="M22" s="2">
        <v>29</v>
      </c>
      <c r="N22" s="1" t="s">
        <v>13</v>
      </c>
      <c r="O22" s="5">
        <f t="shared" si="8"/>
        <v>-1.6353982406200123</v>
      </c>
    </row>
    <row r="23" spans="1:15" ht="15.75" customHeight="1" x14ac:dyDescent="0.2">
      <c r="A23" s="2">
        <v>8</v>
      </c>
      <c r="B23" s="2">
        <v>3602</v>
      </c>
      <c r="C23" s="2">
        <v>3</v>
      </c>
      <c r="D23" s="2" t="s">
        <v>13</v>
      </c>
      <c r="E23" s="5">
        <f t="shared" si="6"/>
        <v>1.010547498642312</v>
      </c>
      <c r="F23" s="2">
        <v>8</v>
      </c>
      <c r="G23" s="2">
        <v>3242</v>
      </c>
      <c r="H23" s="2">
        <v>9</v>
      </c>
      <c r="I23" s="1" t="s">
        <v>13</v>
      </c>
      <c r="J23" s="5">
        <f t="shared" si="7"/>
        <v>-1.3277415485631536</v>
      </c>
      <c r="K23" s="2">
        <v>8</v>
      </c>
      <c r="L23" s="2">
        <v>3602</v>
      </c>
      <c r="M23" s="2">
        <v>18</v>
      </c>
      <c r="N23" s="1" t="s">
        <v>13</v>
      </c>
      <c r="O23" s="5">
        <f t="shared" si="8"/>
        <v>0.14886452674462372</v>
      </c>
    </row>
    <row r="24" spans="1:15" ht="12.75" x14ac:dyDescent="0.2">
      <c r="A24" s="2">
        <v>9</v>
      </c>
      <c r="B24" s="2">
        <v>4948</v>
      </c>
      <c r="C24" s="2">
        <v>27</v>
      </c>
      <c r="D24" s="2" t="s">
        <v>13</v>
      </c>
      <c r="E24" s="5">
        <f t="shared" si="6"/>
        <v>-0.91935734411102454</v>
      </c>
      <c r="F24" s="2">
        <v>9</v>
      </c>
      <c r="G24" s="2">
        <v>3162</v>
      </c>
      <c r="H24" s="2">
        <v>6</v>
      </c>
      <c r="I24" s="1" t="s">
        <v>13</v>
      </c>
      <c r="J24" s="5">
        <f t="shared" si="7"/>
        <v>1.1893040411300395</v>
      </c>
      <c r="K24" s="2">
        <v>9</v>
      </c>
      <c r="L24" s="2">
        <v>3380</v>
      </c>
      <c r="M24" s="2">
        <v>10</v>
      </c>
      <c r="N24" s="1" t="s">
        <v>13</v>
      </c>
      <c r="O24" s="5">
        <f t="shared" si="8"/>
        <v>0.4418425846994678</v>
      </c>
    </row>
    <row r="25" spans="1:15" ht="12.75" x14ac:dyDescent="0.2">
      <c r="A25" s="2">
        <v>10</v>
      </c>
      <c r="B25" s="2">
        <v>3632</v>
      </c>
      <c r="C25" s="2">
        <v>9</v>
      </c>
      <c r="D25" s="2" t="s">
        <v>13</v>
      </c>
      <c r="E25" s="5">
        <f t="shared" si="6"/>
        <v>0.96753327480679929</v>
      </c>
      <c r="F25" s="2">
        <v>10</v>
      </c>
      <c r="G25" s="2">
        <v>3202</v>
      </c>
      <c r="H25" s="2">
        <v>5</v>
      </c>
      <c r="I25" s="1" t="s">
        <v>13</v>
      </c>
      <c r="J25" s="5">
        <f t="shared" si="7"/>
        <v>-6.9218753716557085E-2</v>
      </c>
      <c r="K25" s="2">
        <v>10</v>
      </c>
      <c r="L25" s="2">
        <v>3314</v>
      </c>
      <c r="M25" s="2">
        <v>30</v>
      </c>
      <c r="N25" s="1" t="s">
        <v>13</v>
      </c>
      <c r="O25" s="5">
        <f t="shared" si="8"/>
        <v>0.52894416949685386</v>
      </c>
    </row>
    <row r="26" spans="1:15" ht="12.75" x14ac:dyDescent="0.2">
      <c r="A26" s="1" t="s">
        <v>5</v>
      </c>
      <c r="B26">
        <f t="shared" ref="B26:C26" si="9">AVERAGE(B16:B25)</f>
        <v>4306.8</v>
      </c>
      <c r="C26">
        <f t="shared" si="9"/>
        <v>13</v>
      </c>
      <c r="G26" s="4">
        <f t="shared" ref="G26:H26" si="10">AVERAGE(G16:G25)</f>
        <v>3199.8</v>
      </c>
      <c r="H26">
        <f t="shared" si="10"/>
        <v>7.1</v>
      </c>
      <c r="L26">
        <f t="shared" ref="L26:M26" si="11">AVERAGE(L16:L25)</f>
        <v>3714.8</v>
      </c>
      <c r="M26">
        <f t="shared" si="11"/>
        <v>17.399999999999999</v>
      </c>
    </row>
    <row r="27" spans="1:15" s="6" customFormat="1" ht="15.75" customHeight="1" x14ac:dyDescent="0.2">
      <c r="A27" s="5" t="s">
        <v>16</v>
      </c>
      <c r="B27" s="5">
        <f>_xlfn.STDEV.S(B16:B25)</f>
        <v>697.44371338003521</v>
      </c>
      <c r="C27" s="5"/>
      <c r="D27" s="5"/>
      <c r="E27" s="5"/>
      <c r="F27" s="5"/>
      <c r="G27" s="5">
        <f>_xlfn.STDEV.S(G16:G25)</f>
        <v>31.783294004520329</v>
      </c>
      <c r="H27" s="5"/>
      <c r="I27" s="5"/>
      <c r="J27" s="5"/>
      <c r="K27" s="5"/>
      <c r="L27" s="5">
        <f>_xlfn.STDEV.S(L16:L25)</f>
        <v>757.73592585631877</v>
      </c>
      <c r="M27" s="5"/>
      <c r="O27" s="5"/>
    </row>
    <row r="29" spans="1:15" ht="12.75" x14ac:dyDescent="0.2">
      <c r="F29" s="2"/>
      <c r="G29" s="2"/>
      <c r="H29" s="2"/>
      <c r="I29" s="2"/>
    </row>
    <row r="30" spans="1:15" ht="12.75" x14ac:dyDescent="0.2">
      <c r="F30" s="2"/>
      <c r="G30" s="2"/>
      <c r="H30" s="2"/>
      <c r="I30" s="1"/>
    </row>
    <row r="31" spans="1:15" ht="12.75" x14ac:dyDescent="0.2">
      <c r="F31" s="2"/>
      <c r="G31" s="2"/>
      <c r="H31" s="2"/>
      <c r="I31" s="1"/>
    </row>
    <row r="32" spans="1:15" ht="12.75" x14ac:dyDescent="0.2">
      <c r="F32" s="2"/>
      <c r="G32" s="2"/>
      <c r="H32" s="2"/>
      <c r="I32" s="1"/>
    </row>
    <row r="33" spans="6:9" ht="12.75" x14ac:dyDescent="0.2">
      <c r="F33" s="2"/>
      <c r="G33" s="2"/>
      <c r="H33" s="2"/>
      <c r="I33" s="1"/>
    </row>
    <row r="34" spans="6:9" ht="12.75" x14ac:dyDescent="0.2">
      <c r="F34" s="2"/>
      <c r="G34" s="2"/>
      <c r="H34" s="2"/>
      <c r="I34" s="1"/>
    </row>
    <row r="35" spans="6:9" ht="12.75" x14ac:dyDescent="0.2">
      <c r="F35" s="2"/>
      <c r="G35" s="2"/>
      <c r="H35" s="2"/>
      <c r="I35" s="1"/>
    </row>
    <row r="36" spans="6:9" ht="12.75" x14ac:dyDescent="0.2">
      <c r="F36" s="2"/>
      <c r="G36" s="2"/>
      <c r="H36" s="2"/>
      <c r="I36" s="1"/>
    </row>
    <row r="37" spans="6:9" ht="12.75" x14ac:dyDescent="0.2">
      <c r="F37" s="2"/>
      <c r="G37" s="2"/>
      <c r="H37" s="2"/>
      <c r="I37" s="1"/>
    </row>
    <row r="38" spans="6:9" ht="12.75" x14ac:dyDescent="0.2">
      <c r="F38" s="2"/>
      <c r="G38" s="2"/>
      <c r="H38" s="2"/>
      <c r="I38" s="1"/>
    </row>
    <row r="39" spans="6:9" ht="12.75" x14ac:dyDescent="0.2">
      <c r="F39" s="2"/>
      <c r="G39" s="2"/>
      <c r="H39" s="2"/>
      <c r="I3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8 Sensors</vt:lpstr>
      <vt:lpstr>10 Sensors</vt:lpstr>
      <vt:lpstr>12 Sensors</vt:lpstr>
      <vt:lpstr>14 Sensors</vt:lpstr>
      <vt:lpstr>16 Sensors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D Genova</dc:creator>
  <cp:lastModifiedBy>Daniel D Genova</cp:lastModifiedBy>
  <dcterms:created xsi:type="dcterms:W3CDTF">2017-03-15T23:02:03Z</dcterms:created>
  <dcterms:modified xsi:type="dcterms:W3CDTF">2017-03-15T23:50:08Z</dcterms:modified>
</cp:coreProperties>
</file>