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yuseonghyeon/Desktop/참고/02.업무자료/01.년도별 과제 정리/04.2020년/10.스마트플래너/02.DPO 피딩 인수인계/"/>
    </mc:Choice>
  </mc:AlternateContent>
  <xr:revisionPtr revIDLastSave="0" documentId="13_ncr:1_{9901E723-3745-DF42-904A-679F06EC778D}" xr6:coauthVersionLast="45" xr6:coauthVersionMax="45" xr10:uidLastSave="{00000000-0000-0000-0000-000000000000}"/>
  <bookViews>
    <workbookView xWindow="580" yWindow="460" windowWidth="28220" windowHeight="16000" tabRatio="892" xr2:uid="{FA5D5D3F-B30D-4598-8F76-C599EED5D6A1}"/>
  </bookViews>
  <sheets>
    <sheet name="(종합)기준정보Table_190808" sheetId="13" r:id="rId1"/>
    <sheet name="기변5G(예외포함)" sheetId="32" r:id="rId2"/>
    <sheet name="기변LTE" sheetId="27" r:id="rId3"/>
    <sheet name="기변LTE예외조건" sheetId="28" r:id="rId4"/>
    <sheet name="기변3G" sheetId="34" r:id="rId5"/>
    <sheet name="신규5G(예외포함)" sheetId="35" r:id="rId6"/>
    <sheet name="신규LTE" sheetId="26" r:id="rId7"/>
    <sheet name="신규3G" sheetId="36" r:id="rId8"/>
    <sheet name="기변_내고패" sheetId="37" r:id="rId9"/>
    <sheet name="신규_내고패" sheetId="38" r:id="rId10"/>
    <sheet name="기변_유선" sheetId="39" r:id="rId11"/>
    <sheet name="신규_유선" sheetId="40" r:id="rId12"/>
    <sheet name="(신규)추천Logicⓒ(유선,결합)_0717_2" sheetId="41" r:id="rId13"/>
    <sheet name="기변LTE예외조건(byCNC)" sheetId="33" r:id="rId14"/>
    <sheet name="추천로직반영여부_확인" sheetId="44" r:id="rId15"/>
    <sheet name="뒤는모르겠음" sheetId="42" r:id="rId16"/>
    <sheet name="(종합)중복불가Table_1213배포용" sheetId="14" r:id="rId17"/>
    <sheet name="ML기반추천상품_이원지님께 확인 요청" sheetId="15" r:id="rId18"/>
    <sheet name="(기변)추천상품리스트_190711" sheetId="17" r:id="rId19"/>
    <sheet name="(신규)추천상품리스트_1214" sheetId="18" r:id="rId20"/>
    <sheet name="(신규)추천Logicⓑ(부가서비스)_1015" sheetId="19" r:id="rId21"/>
    <sheet name="(신규)유선추천상품리스트_190701" sheetId="30" r:id="rId22"/>
    <sheet name="(기변)유선추천상품리스트_190701" sheetId="29" r:id="rId23"/>
    <sheet name="(신규)추천Logicⓒ(유선,결합)_0717" sheetId="31" r:id="rId24"/>
    <sheet name="(신규)추천Logicⓓ(생활가치,2nd)_0717 (2)" sheetId="21" r:id="rId25"/>
    <sheet name="(일반업무)추천상품리스트" sheetId="22" r:id="rId26"/>
    <sheet name="(내고패)상품리스트_1130" sheetId="23" r:id="rId27"/>
    <sheet name="(내고패)기변추천Scheme_1130" sheetId="24" r:id="rId28"/>
    <sheet name="(내고패)신규추천Scheme" sheetId="25" r:id="rId29"/>
    <sheet name="arpu참고" sheetId="9" state="hidden" r:id="rId30"/>
  </sheets>
  <definedNames>
    <definedName name="_xlnm._FilterDatabase" localSheetId="21" hidden="1">'(신규)유선추천상품리스트_190701'!$A$3:$U$13</definedName>
    <definedName name="_xlnm._FilterDatabase" localSheetId="19" hidden="1">'(신규)추천상품리스트_1214'!$A$3:$U$49</definedName>
    <definedName name="_xlnm._FilterDatabase" localSheetId="24" hidden="1">'(신규)추천Logicⓓ(생활가치,2nd)_0717 (2)'!$A$4:$XEA$4</definedName>
    <definedName name="_xlnm._FilterDatabase" localSheetId="25" hidden="1">'(일반업무)추천상품리스트'!$A$3:$T$34</definedName>
    <definedName name="_xlnm._FilterDatabase" localSheetId="0" hidden="1">'(종합)기준정보Table_190808'!$A$3:$W$302</definedName>
    <definedName name="_xlnm._FilterDatabase" localSheetId="2" hidden="1">기변LTE!$A$22:$G$22</definedName>
    <definedName name="_xlnm._FilterDatabase" localSheetId="6" hidden="1">신규LTE!$A$28:$H$1820</definedName>
    <definedName name="_xlnm.Print_Area" localSheetId="22">'(기변)유선추천상품리스트_190701'!$A$1:$M$10</definedName>
    <definedName name="_xlnm.Print_Area" localSheetId="18">'(기변)추천상품리스트_190711'!$A$1:$L$57</definedName>
  </definedNames>
  <calcPr calcId="191029"/>
  <pivotCaches>
    <pivotCache cacheId="0" r:id="rId31"/>
    <pivotCache cacheId="1" r:id="rId32"/>
    <pivotCache cacheId="2" r:id="rId33"/>
    <pivotCache cacheId="3" r:id="rId3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 i="44" l="1"/>
  <c r="L5" i="44"/>
  <c r="L6" i="44"/>
  <c r="L7" i="44"/>
  <c r="L8" i="44"/>
  <c r="L9" i="44"/>
  <c r="L10" i="44"/>
  <c r="L11" i="44"/>
  <c r="L12" i="44"/>
  <c r="L13" i="44"/>
  <c r="L14" i="44"/>
  <c r="L15" i="44"/>
  <c r="L16" i="44"/>
  <c r="L17" i="44"/>
  <c r="L18" i="44"/>
  <c r="L19" i="44"/>
  <c r="L20" i="44"/>
  <c r="L21" i="44"/>
  <c r="L22" i="44"/>
  <c r="L23" i="44"/>
  <c r="L24" i="44"/>
  <c r="L25" i="44"/>
  <c r="L26" i="44"/>
  <c r="L27" i="44"/>
  <c r="L28" i="44"/>
  <c r="L29" i="44"/>
  <c r="L30" i="44"/>
  <c r="L31" i="44"/>
  <c r="L32" i="44"/>
  <c r="L33" i="44"/>
  <c r="L34" i="44"/>
  <c r="L35" i="44"/>
  <c r="L36" i="44"/>
  <c r="L37" i="44"/>
  <c r="L38" i="44"/>
  <c r="L39" i="44"/>
  <c r="L40" i="44"/>
  <c r="L41" i="44"/>
  <c r="L42" i="44"/>
  <c r="L43" i="44"/>
  <c r="L44" i="44"/>
  <c r="L45" i="44"/>
  <c r="L46" i="44"/>
  <c r="L47" i="44"/>
  <c r="L48" i="44"/>
  <c r="L49" i="44"/>
  <c r="L50" i="44"/>
  <c r="L51" i="44"/>
  <c r="L52" i="44"/>
  <c r="L53" i="44"/>
  <c r="L54" i="44"/>
  <c r="L55" i="44"/>
  <c r="L56" i="44"/>
  <c r="L57" i="44"/>
  <c r="L58" i="44"/>
  <c r="L59" i="44"/>
  <c r="L60" i="44"/>
  <c r="L61" i="44"/>
  <c r="L62" i="44"/>
  <c r="L63" i="44"/>
  <c r="L64" i="44"/>
  <c r="L65" i="44"/>
  <c r="L66" i="44"/>
  <c r="L67" i="44"/>
  <c r="L68" i="44"/>
  <c r="L69" i="44"/>
  <c r="L70" i="44"/>
  <c r="L71" i="44"/>
  <c r="L72" i="44"/>
  <c r="L73" i="44"/>
  <c r="L74" i="44"/>
  <c r="L75" i="44"/>
  <c r="L76" i="44"/>
  <c r="L77" i="44"/>
  <c r="L78" i="44"/>
  <c r="L79" i="44"/>
  <c r="L80" i="44"/>
  <c r="L81" i="44"/>
  <c r="L82" i="44"/>
  <c r="L83" i="44"/>
  <c r="L84" i="44"/>
  <c r="L85" i="44"/>
  <c r="L86" i="44"/>
  <c r="L87" i="44"/>
  <c r="L88" i="44"/>
  <c r="L89" i="44"/>
  <c r="L90" i="44"/>
  <c r="L91" i="44"/>
  <c r="L92" i="44"/>
  <c r="L93" i="44"/>
  <c r="L94" i="44"/>
  <c r="L95" i="44"/>
  <c r="L96" i="44"/>
  <c r="L97" i="44"/>
  <c r="L98" i="44"/>
  <c r="L99" i="44"/>
  <c r="L100" i="44"/>
  <c r="L101" i="44"/>
  <c r="L102" i="44"/>
  <c r="L103" i="44"/>
  <c r="L104" i="44"/>
  <c r="L105" i="44"/>
  <c r="L106" i="44"/>
  <c r="L107" i="44"/>
  <c r="L108" i="44"/>
  <c r="L109" i="44"/>
  <c r="L110" i="44"/>
  <c r="L111" i="44"/>
  <c r="L112" i="44"/>
  <c r="L113" i="44"/>
  <c r="L114" i="44"/>
  <c r="L115" i="44"/>
  <c r="L116" i="44"/>
  <c r="L117" i="44"/>
  <c r="L118" i="44"/>
  <c r="L119" i="44"/>
  <c r="L120" i="44"/>
  <c r="L121" i="44"/>
  <c r="L122" i="44"/>
  <c r="L123" i="44"/>
  <c r="L124" i="44"/>
  <c r="L125" i="44"/>
  <c r="L126" i="44"/>
  <c r="L127" i="44"/>
  <c r="L128" i="44"/>
  <c r="L129" i="44"/>
  <c r="L130" i="44"/>
  <c r="L131" i="44"/>
  <c r="L132" i="44"/>
  <c r="L133" i="44"/>
  <c r="L134" i="44"/>
  <c r="L135" i="44"/>
  <c r="L136" i="44"/>
  <c r="L137" i="44"/>
  <c r="L138" i="44"/>
  <c r="L139" i="44"/>
  <c r="L140" i="44"/>
  <c r="L141" i="44"/>
  <c r="L142" i="44"/>
  <c r="L143" i="44"/>
  <c r="L144" i="44"/>
  <c r="L145" i="44"/>
  <c r="L146" i="44"/>
  <c r="L147" i="44"/>
  <c r="L148" i="44"/>
  <c r="L149" i="44"/>
  <c r="L150" i="44"/>
  <c r="L151" i="44"/>
  <c r="L152" i="44"/>
  <c r="L153" i="44"/>
  <c r="L154" i="44"/>
  <c r="L3" i="44"/>
  <c r="F2711" i="27" l="1"/>
  <c r="G2711" i="27" s="1"/>
  <c r="F2710" i="27"/>
  <c r="G2710" i="27" s="1"/>
  <c r="F2709" i="27"/>
  <c r="G2709" i="27" s="1"/>
  <c r="F2708" i="27"/>
  <c r="G2708" i="27" s="1"/>
  <c r="F2707" i="27"/>
  <c r="G2707" i="27" s="1"/>
  <c r="F2706" i="27"/>
  <c r="G2706" i="27" s="1"/>
  <c r="F2705" i="27"/>
  <c r="G2705" i="27" s="1"/>
  <c r="F2704" i="27"/>
  <c r="G2704" i="27" s="1"/>
  <c r="F2703" i="27"/>
  <c r="G2703" i="27" s="1"/>
  <c r="F2702" i="27"/>
  <c r="G2702" i="27" s="1"/>
  <c r="F2701" i="27"/>
  <c r="G2701" i="27" s="1"/>
  <c r="F2700" i="27"/>
  <c r="G2700" i="27" s="1"/>
  <c r="F2699" i="27"/>
  <c r="G2699" i="27" s="1"/>
  <c r="F2698" i="27"/>
  <c r="G2698" i="27" s="1"/>
  <c r="F2697" i="27"/>
  <c r="G2697" i="27" s="1"/>
  <c r="F2696" i="27"/>
  <c r="G2696" i="27" s="1"/>
  <c r="F2695" i="27"/>
  <c r="G2695" i="27" s="1"/>
  <c r="F2694" i="27"/>
  <c r="G2694" i="27" s="1"/>
  <c r="F2693" i="27"/>
  <c r="G2693" i="27" s="1"/>
  <c r="F2692" i="27"/>
  <c r="G2692" i="27" s="1"/>
  <c r="F2691" i="27"/>
  <c r="G2691" i="27" s="1"/>
  <c r="F2690" i="27"/>
  <c r="G2690" i="27" s="1"/>
  <c r="F2689" i="27"/>
  <c r="G2689" i="27" s="1"/>
  <c r="F2688" i="27"/>
  <c r="G2688" i="27" s="1"/>
  <c r="F2687" i="27"/>
  <c r="G2687" i="27" s="1"/>
  <c r="F2686" i="27"/>
  <c r="G2686" i="27" s="1"/>
  <c r="F2685" i="27"/>
  <c r="G2685" i="27" s="1"/>
  <c r="F2684" i="27"/>
  <c r="G2684" i="27" s="1"/>
  <c r="F2683" i="27"/>
  <c r="G2683" i="27" s="1"/>
  <c r="F2682" i="27"/>
  <c r="G2682" i="27" s="1"/>
  <c r="F2681" i="27"/>
  <c r="G2681" i="27" s="1"/>
  <c r="F2680" i="27"/>
  <c r="G2680" i="27" s="1"/>
  <c r="F2679" i="27"/>
  <c r="G2679" i="27" s="1"/>
  <c r="F2678" i="27"/>
  <c r="G2678" i="27" s="1"/>
  <c r="F2677" i="27"/>
  <c r="G2677" i="27" s="1"/>
  <c r="F2676" i="27"/>
  <c r="G2676" i="27" s="1"/>
  <c r="F2675" i="27"/>
  <c r="G2675" i="27" s="1"/>
  <c r="F2674" i="27"/>
  <c r="G2674" i="27" s="1"/>
  <c r="F2673" i="27"/>
  <c r="G2673" i="27" s="1"/>
  <c r="F2672" i="27"/>
  <c r="G2672" i="27" s="1"/>
  <c r="F2671" i="27"/>
  <c r="G2671" i="27" s="1"/>
  <c r="F2670" i="27"/>
  <c r="G2670" i="27" s="1"/>
  <c r="F2669" i="27"/>
  <c r="G2669" i="27" s="1"/>
  <c r="F2668" i="27"/>
  <c r="G2668" i="27" s="1"/>
  <c r="F2667" i="27"/>
  <c r="G2667" i="27" s="1"/>
  <c r="F2666" i="27"/>
  <c r="G2666" i="27" s="1"/>
  <c r="F2665" i="27"/>
  <c r="G2665" i="27" s="1"/>
  <c r="F2664" i="27"/>
  <c r="G2664" i="27" s="1"/>
  <c r="F2663" i="27"/>
  <c r="G2663" i="27" s="1"/>
  <c r="F2662" i="27"/>
  <c r="G2662" i="27" s="1"/>
  <c r="F2661" i="27"/>
  <c r="G2661" i="27" s="1"/>
  <c r="F2660" i="27"/>
  <c r="G2660" i="27" s="1"/>
  <c r="F2659" i="27"/>
  <c r="G2659" i="27" s="1"/>
  <c r="F2658" i="27"/>
  <c r="G2658" i="27" s="1"/>
  <c r="F2657" i="27"/>
  <c r="G2657" i="27" s="1"/>
  <c r="F2656" i="27"/>
  <c r="G2656" i="27" s="1"/>
  <c r="F2655" i="27"/>
  <c r="G2655" i="27" s="1"/>
  <c r="F2654" i="27"/>
  <c r="G2654" i="27" s="1"/>
  <c r="F2653" i="27"/>
  <c r="G2653" i="27" s="1"/>
  <c r="F2652" i="27"/>
  <c r="G2652" i="27" s="1"/>
  <c r="F2651" i="27"/>
  <c r="G2651" i="27" s="1"/>
  <c r="F2650" i="27"/>
  <c r="G2650" i="27" s="1"/>
  <c r="F2649" i="27"/>
  <c r="G2649" i="27" s="1"/>
  <c r="F2648" i="27"/>
  <c r="G2648" i="27" s="1"/>
  <c r="F2647" i="27"/>
  <c r="G2647" i="27" s="1"/>
  <c r="F2646" i="27"/>
  <c r="G2646" i="27" s="1"/>
  <c r="F2645" i="27"/>
  <c r="G2645" i="27" s="1"/>
  <c r="F2644" i="27"/>
  <c r="G2644" i="27" s="1"/>
  <c r="F2643" i="27"/>
  <c r="G2643" i="27" s="1"/>
  <c r="F2642" i="27"/>
  <c r="G2642" i="27" s="1"/>
  <c r="F2641" i="27"/>
  <c r="G2641" i="27" s="1"/>
  <c r="F2640" i="27"/>
  <c r="G2640" i="27" s="1"/>
  <c r="F2639" i="27"/>
  <c r="G2639" i="27" s="1"/>
  <c r="F2638" i="27"/>
  <c r="G2638" i="27" s="1"/>
  <c r="F2637" i="27"/>
  <c r="G2637" i="27" s="1"/>
  <c r="F2636" i="27"/>
  <c r="G2636" i="27" s="1"/>
  <c r="F2635" i="27"/>
  <c r="G2635" i="27" s="1"/>
  <c r="F2634" i="27"/>
  <c r="G2634" i="27" s="1"/>
  <c r="F2633" i="27"/>
  <c r="G2633" i="27" s="1"/>
  <c r="F2632" i="27"/>
  <c r="G2632" i="27" s="1"/>
  <c r="F2631" i="27"/>
  <c r="G2631" i="27" s="1"/>
  <c r="F2630" i="27"/>
  <c r="G2630" i="27" s="1"/>
  <c r="F2629" i="27"/>
  <c r="G2629" i="27" s="1"/>
  <c r="F2628" i="27"/>
  <c r="G2628" i="27" s="1"/>
  <c r="F2627" i="27"/>
  <c r="G2627" i="27" s="1"/>
  <c r="F2626" i="27"/>
  <c r="G2626" i="27" s="1"/>
  <c r="F2625" i="27"/>
  <c r="G2625" i="27" s="1"/>
  <c r="F2624" i="27"/>
  <c r="G2624" i="27" s="1"/>
  <c r="F2623" i="27"/>
  <c r="G2623" i="27" s="1"/>
  <c r="F2622" i="27"/>
  <c r="G2622" i="27" s="1"/>
  <c r="F2621" i="27"/>
  <c r="G2621" i="27" s="1"/>
  <c r="F2620" i="27"/>
  <c r="G2620" i="27" s="1"/>
  <c r="F2619" i="27"/>
  <c r="G2619" i="27" s="1"/>
  <c r="F2618" i="27"/>
  <c r="G2618" i="27" s="1"/>
  <c r="F2617" i="27"/>
  <c r="G2617" i="27" s="1"/>
  <c r="F2616" i="27"/>
  <c r="G2616" i="27" s="1"/>
  <c r="F2615" i="27"/>
  <c r="G2615" i="27" s="1"/>
  <c r="F2614" i="27"/>
  <c r="G2614" i="27" s="1"/>
  <c r="F2613" i="27"/>
  <c r="G2613" i="27" s="1"/>
  <c r="F2612" i="27"/>
  <c r="G2612" i="27" s="1"/>
  <c r="F2611" i="27"/>
  <c r="G2611" i="27" s="1"/>
  <c r="F2610" i="27"/>
  <c r="G2610" i="27" s="1"/>
  <c r="F2609" i="27"/>
  <c r="G2609" i="27" s="1"/>
  <c r="F2608" i="27"/>
  <c r="G2608" i="27" s="1"/>
  <c r="F2607" i="27"/>
  <c r="G2607" i="27" s="1"/>
  <c r="F2606" i="27"/>
  <c r="G2606" i="27" s="1"/>
  <c r="F2605" i="27"/>
  <c r="G2605" i="27" s="1"/>
  <c r="F2604" i="27"/>
  <c r="G2604" i="27" s="1"/>
  <c r="F2603" i="27"/>
  <c r="G2603" i="27" s="1"/>
  <c r="F2602" i="27"/>
  <c r="G2602" i="27" s="1"/>
  <c r="F2601" i="27"/>
  <c r="G2601" i="27" s="1"/>
  <c r="F2600" i="27"/>
  <c r="G2600" i="27" s="1"/>
  <c r="F2599" i="27"/>
  <c r="G2599" i="27" s="1"/>
  <c r="F2598" i="27"/>
  <c r="G2598" i="27" s="1"/>
  <c r="F2597" i="27"/>
  <c r="G2597" i="27" s="1"/>
  <c r="F2596" i="27"/>
  <c r="G2596" i="27" s="1"/>
  <c r="F2595" i="27"/>
  <c r="G2595" i="27" s="1"/>
  <c r="F2594" i="27"/>
  <c r="G2594" i="27" s="1"/>
  <c r="F2593" i="27"/>
  <c r="G2593" i="27" s="1"/>
  <c r="F2592" i="27"/>
  <c r="G2592" i="27" s="1"/>
  <c r="F2591" i="27"/>
  <c r="G2591" i="27" s="1"/>
  <c r="F2590" i="27"/>
  <c r="G2590" i="27" s="1"/>
  <c r="F2589" i="27"/>
  <c r="G2589" i="27" s="1"/>
  <c r="F2588" i="27"/>
  <c r="G2588" i="27" s="1"/>
  <c r="F2587" i="27"/>
  <c r="G2587" i="27" s="1"/>
  <c r="F2586" i="27"/>
  <c r="G2586" i="27" s="1"/>
  <c r="F2585" i="27"/>
  <c r="G2585" i="27" s="1"/>
  <c r="F2584" i="27"/>
  <c r="G2584" i="27" s="1"/>
  <c r="F2583" i="27"/>
  <c r="G2583" i="27" s="1"/>
  <c r="F2582" i="27"/>
  <c r="G2582" i="27" s="1"/>
  <c r="F2581" i="27"/>
  <c r="G2581" i="27" s="1"/>
  <c r="F2580" i="27"/>
  <c r="G2580" i="27" s="1"/>
  <c r="F2579" i="27"/>
  <c r="G2579" i="27" s="1"/>
  <c r="F2578" i="27"/>
  <c r="G2578" i="27" s="1"/>
  <c r="F2577" i="27"/>
  <c r="G2577" i="27" s="1"/>
  <c r="F2576" i="27"/>
  <c r="G2576" i="27" s="1"/>
  <c r="F2575" i="27"/>
  <c r="G2575" i="27" s="1"/>
  <c r="F2574" i="27"/>
  <c r="G2574" i="27" s="1"/>
  <c r="F2573" i="27"/>
  <c r="G2573" i="27" s="1"/>
  <c r="F2572" i="27"/>
  <c r="G2572" i="27" s="1"/>
  <c r="F2571" i="27"/>
  <c r="G2571" i="27" s="1"/>
  <c r="F2570" i="27"/>
  <c r="G2570" i="27" s="1"/>
  <c r="F2569" i="27"/>
  <c r="G2569" i="27" s="1"/>
  <c r="F2568" i="27"/>
  <c r="G2568" i="27" s="1"/>
  <c r="F2567" i="27"/>
  <c r="G2567" i="27" s="1"/>
  <c r="F2566" i="27"/>
  <c r="G2566" i="27" s="1"/>
  <c r="F2565" i="27"/>
  <c r="G2565" i="27" s="1"/>
  <c r="F2564" i="27"/>
  <c r="G2564" i="27" s="1"/>
  <c r="F2563" i="27"/>
  <c r="G2563" i="27" s="1"/>
  <c r="F2562" i="27"/>
  <c r="G2562" i="27" s="1"/>
  <c r="F2561" i="27"/>
  <c r="G2561" i="27" s="1"/>
  <c r="F2560" i="27"/>
  <c r="G2560" i="27" s="1"/>
  <c r="F2559" i="27"/>
  <c r="G2559" i="27" s="1"/>
  <c r="G2558" i="27"/>
  <c r="F2558" i="27"/>
  <c r="F2557" i="27"/>
  <c r="G2557" i="27" s="1"/>
  <c r="F2556" i="27"/>
  <c r="G2556" i="27" s="1"/>
  <c r="F2555" i="27"/>
  <c r="G2555" i="27" s="1"/>
  <c r="F2554" i="27"/>
  <c r="G2554" i="27" s="1"/>
  <c r="F2553" i="27"/>
  <c r="G2553" i="27" s="1"/>
  <c r="F2552" i="27"/>
  <c r="G2552" i="27" s="1"/>
  <c r="F2551" i="27"/>
  <c r="G2551" i="27" s="1"/>
  <c r="F2550" i="27"/>
  <c r="G2550" i="27" s="1"/>
  <c r="F2549" i="27"/>
  <c r="G2549" i="27" s="1"/>
  <c r="F2548" i="27"/>
  <c r="G2548" i="27" s="1"/>
  <c r="F2547" i="27"/>
  <c r="G2547" i="27" s="1"/>
  <c r="F2546" i="27"/>
  <c r="G2546" i="27" s="1"/>
  <c r="F2545" i="27"/>
  <c r="G2545" i="27" s="1"/>
  <c r="F2544" i="27"/>
  <c r="G2544" i="27" s="1"/>
  <c r="F2543" i="27"/>
  <c r="G2543" i="27" s="1"/>
  <c r="F2542" i="27"/>
  <c r="G2542" i="27" s="1"/>
  <c r="F2541" i="27"/>
  <c r="G2541" i="27" s="1"/>
  <c r="F2540" i="27"/>
  <c r="G2540" i="27" s="1"/>
  <c r="F2539" i="27"/>
  <c r="G2539" i="27" s="1"/>
  <c r="F2538" i="27"/>
  <c r="G2538" i="27" s="1"/>
  <c r="F2537" i="27"/>
  <c r="G2537" i="27" s="1"/>
  <c r="F2536" i="27"/>
  <c r="G2536" i="27" s="1"/>
  <c r="F2535" i="27"/>
  <c r="G2535" i="27" s="1"/>
  <c r="F2534" i="27"/>
  <c r="G2534" i="27" s="1"/>
  <c r="F2533" i="27"/>
  <c r="G2533" i="27" s="1"/>
  <c r="F2532" i="27"/>
  <c r="G2532" i="27" s="1"/>
  <c r="F2531" i="27"/>
  <c r="G2531" i="27" s="1"/>
  <c r="F2530" i="27"/>
  <c r="G2530" i="27" s="1"/>
  <c r="F2529" i="27"/>
  <c r="G2529" i="27" s="1"/>
  <c r="F2528" i="27"/>
  <c r="G2528" i="27" s="1"/>
  <c r="F2527" i="27"/>
  <c r="G2527" i="27" s="1"/>
  <c r="F2526" i="27"/>
  <c r="G2526" i="27" s="1"/>
  <c r="F2525" i="27"/>
  <c r="G2525" i="27" s="1"/>
  <c r="F2524" i="27"/>
  <c r="G2524" i="27" s="1"/>
  <c r="F2523" i="27"/>
  <c r="G2523" i="27" s="1"/>
  <c r="F2522" i="27"/>
  <c r="G2522" i="27" s="1"/>
  <c r="F2521" i="27"/>
  <c r="G2521" i="27" s="1"/>
  <c r="F2520" i="27"/>
  <c r="G2520" i="27" s="1"/>
  <c r="F2519" i="27"/>
  <c r="G2519" i="27" s="1"/>
  <c r="G2518" i="27"/>
  <c r="F2518" i="27"/>
  <c r="F2517" i="27"/>
  <c r="G2517" i="27" s="1"/>
  <c r="G2516" i="27"/>
  <c r="F2516" i="27"/>
  <c r="F2515" i="27"/>
  <c r="G2515" i="27" s="1"/>
  <c r="G2514" i="27"/>
  <c r="F2514" i="27"/>
  <c r="F2513" i="27"/>
  <c r="G2513" i="27" s="1"/>
  <c r="G2512" i="27"/>
  <c r="F2512" i="27"/>
  <c r="F2511" i="27"/>
  <c r="G2511" i="27" s="1"/>
  <c r="G2510" i="27"/>
  <c r="F2510" i="27"/>
  <c r="F2509" i="27"/>
  <c r="G2509" i="27" s="1"/>
  <c r="G2508" i="27"/>
  <c r="F2508" i="27"/>
  <c r="F2507" i="27"/>
  <c r="G2507" i="27" s="1"/>
  <c r="G2506" i="27"/>
  <c r="F2506" i="27"/>
  <c r="F2505" i="27"/>
  <c r="G2505" i="27" s="1"/>
  <c r="G2504" i="27"/>
  <c r="F2504" i="27"/>
  <c r="F2503" i="27"/>
  <c r="G2503" i="27" s="1"/>
  <c r="F2502" i="27"/>
  <c r="G2502" i="27" s="1"/>
  <c r="F2501" i="27"/>
  <c r="G2501" i="27" s="1"/>
  <c r="F2500" i="27"/>
  <c r="G2500" i="27" s="1"/>
  <c r="F2499" i="27"/>
  <c r="G2499" i="27" s="1"/>
  <c r="F2498" i="27"/>
  <c r="G2498" i="27" s="1"/>
  <c r="F2497" i="27"/>
  <c r="G2497" i="27" s="1"/>
  <c r="F2496" i="27"/>
  <c r="G2496" i="27" s="1"/>
  <c r="F2495" i="27"/>
  <c r="G2495" i="27" s="1"/>
  <c r="F2494" i="27"/>
  <c r="G2494" i="27" s="1"/>
  <c r="F2493" i="27"/>
  <c r="G2493" i="27" s="1"/>
  <c r="F2492" i="27"/>
  <c r="G2492" i="27" s="1"/>
  <c r="F2491" i="27"/>
  <c r="G2491" i="27" s="1"/>
  <c r="F2490" i="27"/>
  <c r="G2490" i="27" s="1"/>
  <c r="F2489" i="27"/>
  <c r="G2489" i="27" s="1"/>
  <c r="F2488" i="27"/>
  <c r="G2488" i="27" s="1"/>
  <c r="F2487" i="27"/>
  <c r="G2487" i="27" s="1"/>
  <c r="F2486" i="27"/>
  <c r="G2486" i="27" s="1"/>
  <c r="F2485" i="27"/>
  <c r="G2485" i="27" s="1"/>
  <c r="F2484" i="27"/>
  <c r="G2484" i="27" s="1"/>
  <c r="F2483" i="27"/>
  <c r="G2483" i="27" s="1"/>
  <c r="F2482" i="27"/>
  <c r="G2482" i="27" s="1"/>
  <c r="F2481" i="27"/>
  <c r="G2481" i="27" s="1"/>
  <c r="F2480" i="27"/>
  <c r="G2480" i="27" s="1"/>
  <c r="F2479" i="27"/>
  <c r="G2479" i="27" s="1"/>
  <c r="F2478" i="27"/>
  <c r="G2478" i="27" s="1"/>
  <c r="F2477" i="27"/>
  <c r="G2477" i="27" s="1"/>
  <c r="F2476" i="27"/>
  <c r="G2476" i="27" s="1"/>
  <c r="F2475" i="27"/>
  <c r="G2475" i="27" s="1"/>
  <c r="F2474" i="27"/>
  <c r="G2474" i="27" s="1"/>
  <c r="F2473" i="27"/>
  <c r="G2473" i="27" s="1"/>
  <c r="F2472" i="27"/>
  <c r="G2472" i="27" s="1"/>
  <c r="F2471" i="27"/>
  <c r="G2471" i="27" s="1"/>
  <c r="F2470" i="27"/>
  <c r="G2470" i="27" s="1"/>
  <c r="F2469" i="27"/>
  <c r="G2469" i="27" s="1"/>
  <c r="F2468" i="27"/>
  <c r="G2468" i="27" s="1"/>
  <c r="F2467" i="27"/>
  <c r="G2467" i="27" s="1"/>
  <c r="F2466" i="27"/>
  <c r="G2466" i="27" s="1"/>
  <c r="F2465" i="27"/>
  <c r="G2465" i="27" s="1"/>
  <c r="F2464" i="27"/>
  <c r="G2464" i="27" s="1"/>
  <c r="F2463" i="27"/>
  <c r="G2463" i="27" s="1"/>
  <c r="F2462" i="27"/>
  <c r="G2462" i="27" s="1"/>
  <c r="F2461" i="27"/>
  <c r="G2461" i="27" s="1"/>
  <c r="F2460" i="27"/>
  <c r="G2460" i="27" s="1"/>
  <c r="F2459" i="27"/>
  <c r="G2459" i="27" s="1"/>
  <c r="F2458" i="27"/>
  <c r="G2458" i="27" s="1"/>
  <c r="F2457" i="27"/>
  <c r="G2457" i="27" s="1"/>
  <c r="F2456" i="27"/>
  <c r="G2456" i="27" s="1"/>
  <c r="F2455" i="27"/>
  <c r="G2455" i="27" s="1"/>
  <c r="F2454" i="27"/>
  <c r="G2454" i="27" s="1"/>
  <c r="F2453" i="27"/>
  <c r="G2453" i="27" s="1"/>
  <c r="F2452" i="27"/>
  <c r="G2452" i="27" s="1"/>
  <c r="F2451" i="27"/>
  <c r="G2451" i="27" s="1"/>
  <c r="F2450" i="27"/>
  <c r="G2450" i="27" s="1"/>
  <c r="F2449" i="27"/>
  <c r="G2449" i="27" s="1"/>
  <c r="F2448" i="27"/>
  <c r="G2448" i="27" s="1"/>
  <c r="F2447" i="27"/>
  <c r="G2447" i="27" s="1"/>
  <c r="F2446" i="27"/>
  <c r="G2446" i="27" s="1"/>
  <c r="F2445" i="27"/>
  <c r="G2445" i="27" s="1"/>
  <c r="F2444" i="27"/>
  <c r="G2444" i="27" s="1"/>
  <c r="F2443" i="27"/>
  <c r="G2443" i="27" s="1"/>
  <c r="F2442" i="27"/>
  <c r="G2442" i="27" s="1"/>
  <c r="F2441" i="27"/>
  <c r="G2441" i="27" s="1"/>
  <c r="F2440" i="27"/>
  <c r="G2440" i="27" s="1"/>
  <c r="F2439" i="27"/>
  <c r="G2439" i="27" s="1"/>
  <c r="F2438" i="27"/>
  <c r="G2438" i="27" s="1"/>
  <c r="F2437" i="27"/>
  <c r="G2437" i="27" s="1"/>
  <c r="F2436" i="27"/>
  <c r="G2436" i="27" s="1"/>
  <c r="F2435" i="27"/>
  <c r="G2435" i="27" s="1"/>
  <c r="F2434" i="27"/>
  <c r="G2434" i="27" s="1"/>
  <c r="F2433" i="27"/>
  <c r="G2433" i="27" s="1"/>
  <c r="F2432" i="27"/>
  <c r="G2432" i="27" s="1"/>
  <c r="F2431" i="27"/>
  <c r="G2431" i="27" s="1"/>
  <c r="F2430" i="27"/>
  <c r="G2430" i="27" s="1"/>
  <c r="F2429" i="27"/>
  <c r="G2429" i="27" s="1"/>
  <c r="F2428" i="27"/>
  <c r="G2428" i="27" s="1"/>
  <c r="F2427" i="27"/>
  <c r="G2427" i="27" s="1"/>
  <c r="F2426" i="27"/>
  <c r="G2426" i="27" s="1"/>
  <c r="F2425" i="27"/>
  <c r="G2425" i="27" s="1"/>
  <c r="F2424" i="27"/>
  <c r="G2424" i="27" s="1"/>
  <c r="F2423" i="27"/>
  <c r="G2423" i="27" s="1"/>
  <c r="F2422" i="27"/>
  <c r="G2422" i="27" s="1"/>
  <c r="F2421" i="27"/>
  <c r="G2421" i="27" s="1"/>
  <c r="F2420" i="27"/>
  <c r="G2420" i="27" s="1"/>
  <c r="F2419" i="27"/>
  <c r="G2419" i="27" s="1"/>
  <c r="F2418" i="27"/>
  <c r="G2418" i="27" s="1"/>
  <c r="F2417" i="27"/>
  <c r="G2417" i="27" s="1"/>
  <c r="F2416" i="27"/>
  <c r="G2416" i="27" s="1"/>
  <c r="F2415" i="27"/>
  <c r="G2415" i="27" s="1"/>
  <c r="F2414" i="27"/>
  <c r="G2414" i="27" s="1"/>
  <c r="F2413" i="27"/>
  <c r="G2413" i="27" s="1"/>
  <c r="F2412" i="27"/>
  <c r="G2412" i="27" s="1"/>
  <c r="G2411" i="27"/>
  <c r="F2411" i="27"/>
  <c r="F2410" i="27"/>
  <c r="G2410" i="27" s="1"/>
  <c r="F2409" i="27"/>
  <c r="G2409" i="27" s="1"/>
  <c r="F2408" i="27"/>
  <c r="G2408" i="27" s="1"/>
  <c r="G2407" i="27"/>
  <c r="F2407" i="27"/>
  <c r="F2406" i="27"/>
  <c r="G2406" i="27" s="1"/>
  <c r="F2405" i="27"/>
  <c r="G2405" i="27" s="1"/>
  <c r="F2404" i="27"/>
  <c r="G2404" i="27" s="1"/>
  <c r="G2403" i="27"/>
  <c r="F2403" i="27"/>
  <c r="F2402" i="27"/>
  <c r="G2402" i="27" s="1"/>
  <c r="F2401" i="27"/>
  <c r="G2401" i="27" s="1"/>
  <c r="F2400" i="27"/>
  <c r="G2400" i="27" s="1"/>
  <c r="G2399" i="27"/>
  <c r="F2399" i="27"/>
  <c r="F2398" i="27"/>
  <c r="G2398" i="27" s="1"/>
  <c r="F2397" i="27"/>
  <c r="G2397" i="27" s="1"/>
  <c r="F2396" i="27"/>
  <c r="G2396" i="27" s="1"/>
  <c r="G2395" i="27"/>
  <c r="F2395" i="27"/>
  <c r="F2394" i="27"/>
  <c r="G2394" i="27" s="1"/>
  <c r="F2393" i="27"/>
  <c r="G2393" i="27" s="1"/>
  <c r="F2392" i="27"/>
  <c r="G2392" i="27" s="1"/>
  <c r="G2391" i="27"/>
  <c r="F2391" i="27"/>
  <c r="F2390" i="27"/>
  <c r="G2390" i="27" s="1"/>
  <c r="F2389" i="27"/>
  <c r="G2389" i="27" s="1"/>
  <c r="F2388" i="27"/>
  <c r="G2388" i="27" s="1"/>
  <c r="F2387" i="27"/>
  <c r="G2387" i="27" s="1"/>
  <c r="F2386" i="27"/>
  <c r="G2386" i="27" s="1"/>
  <c r="F2385" i="27"/>
  <c r="G2385" i="27" s="1"/>
  <c r="F2384" i="27"/>
  <c r="G2384" i="27" s="1"/>
  <c r="F2383" i="27"/>
  <c r="G2383" i="27" s="1"/>
  <c r="F2382" i="27"/>
  <c r="G2382" i="27" s="1"/>
  <c r="F2381" i="27"/>
  <c r="G2381" i="27" s="1"/>
  <c r="F2380" i="27"/>
  <c r="G2380" i="27" s="1"/>
  <c r="F2379" i="27"/>
  <c r="G2379" i="27" s="1"/>
  <c r="F2378" i="27"/>
  <c r="G2378" i="27" s="1"/>
  <c r="F2377" i="27"/>
  <c r="G2377" i="27" s="1"/>
  <c r="F2376" i="27"/>
  <c r="G2376" i="27" s="1"/>
  <c r="F2375" i="27"/>
  <c r="G2375" i="27" s="1"/>
  <c r="F2374" i="27"/>
  <c r="G2374" i="27" s="1"/>
  <c r="F2373" i="27"/>
  <c r="G2373" i="27" s="1"/>
  <c r="F2372" i="27"/>
  <c r="G2372" i="27" s="1"/>
  <c r="F2371" i="27"/>
  <c r="G2371" i="27" s="1"/>
  <c r="F2370" i="27"/>
  <c r="G2370" i="27" s="1"/>
  <c r="F2369" i="27"/>
  <c r="G2369" i="27" s="1"/>
  <c r="F2368" i="27"/>
  <c r="G2368" i="27" s="1"/>
  <c r="F2367" i="27"/>
  <c r="G2367" i="27" s="1"/>
  <c r="F2366" i="27"/>
  <c r="G2366" i="27" s="1"/>
  <c r="F2365" i="27"/>
  <c r="G2365" i="27" s="1"/>
  <c r="F2364" i="27"/>
  <c r="G2364" i="27" s="1"/>
  <c r="F2363" i="27"/>
  <c r="G2363" i="27" s="1"/>
  <c r="F2362" i="27"/>
  <c r="G2362" i="27" s="1"/>
  <c r="F2361" i="27"/>
  <c r="G2361" i="27" s="1"/>
  <c r="F2360" i="27"/>
  <c r="G2360" i="27" s="1"/>
  <c r="F2359" i="27"/>
  <c r="G2359" i="27" s="1"/>
  <c r="F2358" i="27"/>
  <c r="G2358" i="27" s="1"/>
  <c r="F2357" i="27"/>
  <c r="G2357" i="27" s="1"/>
  <c r="F2356" i="27"/>
  <c r="G2356" i="27" s="1"/>
  <c r="F2355" i="27"/>
  <c r="G2355" i="27" s="1"/>
  <c r="F2354" i="27"/>
  <c r="G2354" i="27" s="1"/>
  <c r="F2353" i="27"/>
  <c r="G2353" i="27" s="1"/>
  <c r="F2352" i="27"/>
  <c r="G2352" i="27" s="1"/>
  <c r="F2351" i="27"/>
  <c r="G2351" i="27" s="1"/>
  <c r="F2350" i="27"/>
  <c r="G2350" i="27" s="1"/>
  <c r="F2349" i="27"/>
  <c r="G2349" i="27" s="1"/>
  <c r="F2348" i="27"/>
  <c r="G2348" i="27" s="1"/>
  <c r="F2347" i="27"/>
  <c r="G2347" i="27" s="1"/>
  <c r="F2346" i="27"/>
  <c r="G2346" i="27" s="1"/>
  <c r="F2345" i="27"/>
  <c r="G2345" i="27" s="1"/>
  <c r="F2344" i="27"/>
  <c r="G2344" i="27" s="1"/>
  <c r="F2343" i="27"/>
  <c r="G2343" i="27" s="1"/>
  <c r="F2342" i="27"/>
  <c r="G2342" i="27" s="1"/>
  <c r="F2341" i="27"/>
  <c r="G2341" i="27" s="1"/>
  <c r="F2340" i="27"/>
  <c r="G2340" i="27" s="1"/>
  <c r="F2339" i="27"/>
  <c r="G2339" i="27" s="1"/>
  <c r="F2338" i="27"/>
  <c r="G2338" i="27" s="1"/>
  <c r="F2337" i="27"/>
  <c r="G2337" i="27" s="1"/>
  <c r="F2336" i="27"/>
  <c r="G2336" i="27" s="1"/>
  <c r="F2335" i="27"/>
  <c r="G2335" i="27" s="1"/>
  <c r="F2334" i="27"/>
  <c r="G2334" i="27" s="1"/>
  <c r="F2333" i="27"/>
  <c r="G2333" i="27" s="1"/>
  <c r="F2332" i="27"/>
  <c r="G2332" i="27" s="1"/>
  <c r="F2331" i="27"/>
  <c r="G2331" i="27" s="1"/>
  <c r="F2330" i="27"/>
  <c r="G2330" i="27" s="1"/>
  <c r="F2329" i="27"/>
  <c r="G2329" i="27" s="1"/>
  <c r="F2328" i="27"/>
  <c r="G2328" i="27" s="1"/>
  <c r="F2327" i="27"/>
  <c r="G2327" i="27" s="1"/>
  <c r="F2326" i="27"/>
  <c r="G2326" i="27" s="1"/>
  <c r="F2325" i="27"/>
  <c r="G2325" i="27" s="1"/>
  <c r="F2324" i="27"/>
  <c r="G2324" i="27" s="1"/>
  <c r="F2323" i="27"/>
  <c r="G2323" i="27" s="1"/>
  <c r="F2322" i="27"/>
  <c r="G2322" i="27" s="1"/>
  <c r="F2321" i="27"/>
  <c r="G2321" i="27" s="1"/>
  <c r="F2320" i="27"/>
  <c r="G2320" i="27" s="1"/>
  <c r="F2319" i="27"/>
  <c r="G2319" i="27" s="1"/>
  <c r="F2318" i="27"/>
  <c r="G2318" i="27" s="1"/>
  <c r="F2317" i="27"/>
  <c r="G2317" i="27" s="1"/>
  <c r="F2316" i="27"/>
  <c r="G2316" i="27" s="1"/>
  <c r="F2315" i="27"/>
  <c r="G2315" i="27" s="1"/>
  <c r="F2314" i="27"/>
  <c r="G2314" i="27" s="1"/>
  <c r="F2313" i="27"/>
  <c r="G2313" i="27" s="1"/>
  <c r="F2312" i="27"/>
  <c r="G2312" i="27" s="1"/>
  <c r="F2311" i="27"/>
  <c r="G2311" i="27" s="1"/>
  <c r="F2310" i="27"/>
  <c r="G2310" i="27" s="1"/>
  <c r="F2309" i="27"/>
  <c r="G2309" i="27" s="1"/>
  <c r="F2308" i="27"/>
  <c r="G2308" i="27" s="1"/>
  <c r="F2307" i="27"/>
  <c r="G2307" i="27" s="1"/>
  <c r="F2306" i="27"/>
  <c r="G2306" i="27" s="1"/>
  <c r="F2305" i="27"/>
  <c r="G2305" i="27" s="1"/>
  <c r="F2304" i="27"/>
  <c r="G2304" i="27" s="1"/>
  <c r="F2303" i="27"/>
  <c r="G2303" i="27" s="1"/>
  <c r="F2302" i="27"/>
  <c r="G2302" i="27" s="1"/>
  <c r="F2301" i="27"/>
  <c r="G2301" i="27" s="1"/>
  <c r="F2300" i="27"/>
  <c r="G2300" i="27" s="1"/>
  <c r="F2299" i="27"/>
  <c r="G2299" i="27" s="1"/>
  <c r="F2298" i="27"/>
  <c r="G2298" i="27" s="1"/>
  <c r="F2297" i="27"/>
  <c r="G2297" i="27" s="1"/>
  <c r="F2296" i="27"/>
  <c r="G2296" i="27" s="1"/>
  <c r="F2295" i="27"/>
  <c r="G2295" i="27" s="1"/>
  <c r="F2294" i="27"/>
  <c r="G2294" i="27" s="1"/>
  <c r="F2293" i="27"/>
  <c r="G2293" i="27" s="1"/>
  <c r="F2292" i="27"/>
  <c r="G2292" i="27" s="1"/>
  <c r="F2291" i="27"/>
  <c r="G2291" i="27" s="1"/>
  <c r="F2290" i="27"/>
  <c r="G2290" i="27" s="1"/>
  <c r="F2289" i="27"/>
  <c r="G2289" i="27" s="1"/>
  <c r="F2288" i="27"/>
  <c r="G2288" i="27" s="1"/>
  <c r="F2287" i="27"/>
  <c r="G2287" i="27" s="1"/>
  <c r="F2286" i="27"/>
  <c r="G2286" i="27" s="1"/>
  <c r="F2285" i="27"/>
  <c r="G2285" i="27" s="1"/>
  <c r="F2284" i="27"/>
  <c r="G2284" i="27" s="1"/>
  <c r="F2283" i="27"/>
  <c r="G2283" i="27" s="1"/>
  <c r="F2282" i="27"/>
  <c r="G2282" i="27" s="1"/>
  <c r="F2281" i="27"/>
  <c r="G2281" i="27" s="1"/>
  <c r="F2280" i="27"/>
  <c r="G2280" i="27" s="1"/>
  <c r="F2279" i="27"/>
  <c r="G2279" i="27" s="1"/>
  <c r="F2278" i="27"/>
  <c r="G2278" i="27" s="1"/>
  <c r="F2277" i="27"/>
  <c r="G2277" i="27" s="1"/>
  <c r="F2276" i="27"/>
  <c r="G2276" i="27" s="1"/>
  <c r="F2275" i="27"/>
  <c r="G2275" i="27" s="1"/>
  <c r="F2274" i="27"/>
  <c r="G2274" i="27" s="1"/>
  <c r="F2273" i="27"/>
  <c r="G2273" i="27" s="1"/>
  <c r="F2272" i="27"/>
  <c r="G2272" i="27" s="1"/>
  <c r="F2271" i="27"/>
  <c r="G2271" i="27" s="1"/>
  <c r="F2270" i="27"/>
  <c r="G2270" i="27" s="1"/>
  <c r="F2269" i="27"/>
  <c r="G2269" i="27" s="1"/>
  <c r="F2268" i="27"/>
  <c r="G2268" i="27" s="1"/>
  <c r="F2267" i="27"/>
  <c r="G2267" i="27" s="1"/>
  <c r="F2266" i="27"/>
  <c r="G2266" i="27" s="1"/>
  <c r="F2265" i="27"/>
  <c r="G2265" i="27" s="1"/>
  <c r="F2264" i="27"/>
  <c r="G2264" i="27" s="1"/>
  <c r="F2263" i="27"/>
  <c r="G2263" i="27" s="1"/>
  <c r="F2262" i="27"/>
  <c r="G2262" i="27" s="1"/>
  <c r="F2261" i="27"/>
  <c r="G2261" i="27" s="1"/>
  <c r="F2260" i="27"/>
  <c r="G2260" i="27" s="1"/>
  <c r="F2259" i="27"/>
  <c r="G2259" i="27" s="1"/>
  <c r="F2258" i="27"/>
  <c r="G2258" i="27" s="1"/>
  <c r="F2257" i="27"/>
  <c r="G2257" i="27" s="1"/>
  <c r="F2256" i="27"/>
  <c r="G2256" i="27" s="1"/>
  <c r="F2255" i="27"/>
  <c r="G2255" i="27" s="1"/>
  <c r="F2254" i="27"/>
  <c r="G2254" i="27" s="1"/>
  <c r="F2253" i="27"/>
  <c r="G2253" i="27" s="1"/>
  <c r="F2252" i="27"/>
  <c r="G2252" i="27" s="1"/>
  <c r="F2251" i="27"/>
  <c r="G2251" i="27" s="1"/>
  <c r="F2250" i="27"/>
  <c r="G2250" i="27" s="1"/>
  <c r="F2249" i="27"/>
  <c r="G2249" i="27" s="1"/>
  <c r="F2248" i="27"/>
  <c r="G2248" i="27" s="1"/>
  <c r="F2247" i="27"/>
  <c r="G2247" i="27" s="1"/>
  <c r="F2246" i="27"/>
  <c r="G2246" i="27" s="1"/>
  <c r="F2245" i="27"/>
  <c r="G2245" i="27" s="1"/>
  <c r="F2244" i="27"/>
  <c r="G2244" i="27" s="1"/>
  <c r="F2243" i="27"/>
  <c r="G2243" i="27" s="1"/>
  <c r="F2242" i="27"/>
  <c r="G2242" i="27" s="1"/>
  <c r="F2241" i="27"/>
  <c r="G2241" i="27" s="1"/>
  <c r="F2240" i="27"/>
  <c r="G2240" i="27" s="1"/>
  <c r="F2239" i="27"/>
  <c r="G2239" i="27" s="1"/>
  <c r="F2238" i="27"/>
  <c r="G2238" i="27" s="1"/>
  <c r="F2237" i="27"/>
  <c r="G2237" i="27" s="1"/>
  <c r="F2236" i="27"/>
  <c r="G2236" i="27" s="1"/>
  <c r="F2235" i="27"/>
  <c r="G2235" i="27" s="1"/>
  <c r="F2234" i="27"/>
  <c r="G2234" i="27" s="1"/>
  <c r="F2233" i="27"/>
  <c r="G2233" i="27" s="1"/>
  <c r="F2232" i="27"/>
  <c r="G2232" i="27" s="1"/>
  <c r="F2231" i="27"/>
  <c r="G2231" i="27" s="1"/>
  <c r="F2230" i="27"/>
  <c r="G2230" i="27" s="1"/>
  <c r="F2229" i="27"/>
  <c r="G2229" i="27" s="1"/>
  <c r="F2228" i="27"/>
  <c r="G2228" i="27" s="1"/>
  <c r="F2227" i="27"/>
  <c r="G2227" i="27" s="1"/>
  <c r="F2226" i="27"/>
  <c r="G2226" i="27" s="1"/>
  <c r="F2225" i="27"/>
  <c r="G2225" i="27" s="1"/>
  <c r="F2224" i="27"/>
  <c r="G2224" i="27" s="1"/>
  <c r="F2223" i="27"/>
  <c r="G2223" i="27" s="1"/>
  <c r="F2222" i="27"/>
  <c r="G2222" i="27" s="1"/>
  <c r="F2221" i="27"/>
  <c r="G2221" i="27" s="1"/>
  <c r="F2220" i="27"/>
  <c r="G2220" i="27" s="1"/>
  <c r="F2219" i="27"/>
  <c r="G2219" i="27" s="1"/>
  <c r="F2218" i="27"/>
  <c r="G2218" i="27" s="1"/>
  <c r="F2217" i="27"/>
  <c r="G2217" i="27" s="1"/>
  <c r="F2216" i="27"/>
  <c r="G2216" i="27" s="1"/>
  <c r="F2215" i="27"/>
  <c r="G2215" i="27" s="1"/>
  <c r="F2214" i="27"/>
  <c r="G2214" i="27" s="1"/>
  <c r="F2213" i="27"/>
  <c r="G2213" i="27" s="1"/>
  <c r="F2212" i="27"/>
  <c r="G2212" i="27" s="1"/>
  <c r="F2211" i="27"/>
  <c r="G2211" i="27" s="1"/>
  <c r="F2210" i="27"/>
  <c r="G2210" i="27" s="1"/>
  <c r="F2209" i="27"/>
  <c r="G2209" i="27" s="1"/>
  <c r="F2208" i="27"/>
  <c r="G2208" i="27" s="1"/>
  <c r="F2207" i="27"/>
  <c r="G2207" i="27" s="1"/>
  <c r="F2206" i="27"/>
  <c r="G2206" i="27" s="1"/>
  <c r="F2205" i="27"/>
  <c r="G2205" i="27" s="1"/>
  <c r="F2204" i="27"/>
  <c r="G2204" i="27" s="1"/>
  <c r="F2203" i="27"/>
  <c r="G2203" i="27" s="1"/>
  <c r="F2202" i="27"/>
  <c r="G2202" i="27" s="1"/>
  <c r="F2201" i="27"/>
  <c r="G2201" i="27" s="1"/>
  <c r="F2200" i="27"/>
  <c r="G2200" i="27" s="1"/>
  <c r="F2199" i="27"/>
  <c r="G2199" i="27" s="1"/>
  <c r="F2198" i="27"/>
  <c r="G2198" i="27" s="1"/>
  <c r="F2197" i="27"/>
  <c r="G2197" i="27" s="1"/>
  <c r="F2196" i="27"/>
  <c r="G2196" i="27" s="1"/>
  <c r="F2195" i="27"/>
  <c r="G2195" i="27" s="1"/>
  <c r="F2194" i="27"/>
  <c r="G2194" i="27" s="1"/>
  <c r="F2193" i="27"/>
  <c r="G2193" i="27" s="1"/>
  <c r="F2192" i="27"/>
  <c r="G2192" i="27" s="1"/>
  <c r="F2191" i="27"/>
  <c r="G2191" i="27" s="1"/>
  <c r="F2190" i="27"/>
  <c r="G2190" i="27" s="1"/>
  <c r="F2189" i="27"/>
  <c r="G2189" i="27" s="1"/>
  <c r="F2188" i="27"/>
  <c r="G2188" i="27" s="1"/>
  <c r="F2187" i="27"/>
  <c r="G2187" i="27" s="1"/>
  <c r="F2186" i="27"/>
  <c r="G2186" i="27" s="1"/>
  <c r="F2185" i="27"/>
  <c r="G2185" i="27" s="1"/>
  <c r="F2184" i="27"/>
  <c r="G2184" i="27" s="1"/>
  <c r="F2183" i="27"/>
  <c r="G2183" i="27" s="1"/>
  <c r="F2182" i="27"/>
  <c r="G2182" i="27" s="1"/>
  <c r="F2181" i="27"/>
  <c r="G2181" i="27" s="1"/>
  <c r="F2180" i="27"/>
  <c r="G2180" i="27" s="1"/>
  <c r="F2179" i="27"/>
  <c r="G2179" i="27" s="1"/>
  <c r="F2178" i="27"/>
  <c r="G2178" i="27" s="1"/>
  <c r="F2177" i="27"/>
  <c r="G2177" i="27" s="1"/>
  <c r="F2176" i="27"/>
  <c r="G2176" i="27" s="1"/>
  <c r="F2175" i="27"/>
  <c r="G2175" i="27" s="1"/>
  <c r="F2174" i="27"/>
  <c r="G2174" i="27" s="1"/>
  <c r="F2173" i="27"/>
  <c r="G2173" i="27" s="1"/>
  <c r="F2172" i="27"/>
  <c r="G2172" i="27" s="1"/>
  <c r="F2171" i="27"/>
  <c r="G2171" i="27" s="1"/>
  <c r="F2170" i="27"/>
  <c r="G2170" i="27" s="1"/>
  <c r="F2169" i="27"/>
  <c r="G2169" i="27" s="1"/>
  <c r="F2168" i="27"/>
  <c r="G2168" i="27" s="1"/>
  <c r="F2167" i="27"/>
  <c r="G2167" i="27" s="1"/>
  <c r="F2166" i="27"/>
  <c r="G2166" i="27" s="1"/>
  <c r="F2165" i="27"/>
  <c r="G2165" i="27" s="1"/>
  <c r="F2164" i="27"/>
  <c r="G2164" i="27" s="1"/>
  <c r="F2163" i="27"/>
  <c r="G2163" i="27" s="1"/>
  <c r="F2162" i="27"/>
  <c r="G2162" i="27" s="1"/>
  <c r="F2161" i="27"/>
  <c r="G2161" i="27" s="1"/>
  <c r="F2160" i="27"/>
  <c r="G2160" i="27" s="1"/>
  <c r="F2159" i="27"/>
  <c r="G2159" i="27" s="1"/>
  <c r="F2158" i="27"/>
  <c r="G2158" i="27" s="1"/>
  <c r="F2157" i="27"/>
  <c r="G2157" i="27" s="1"/>
  <c r="F2156" i="27"/>
  <c r="G2156" i="27" s="1"/>
  <c r="F2155" i="27"/>
  <c r="G2155" i="27" s="1"/>
  <c r="F2154" i="27"/>
  <c r="G2154" i="27" s="1"/>
  <c r="F2153" i="27"/>
  <c r="G2153" i="27" s="1"/>
  <c r="F2152" i="27"/>
  <c r="G2152" i="27" s="1"/>
  <c r="F2151" i="27"/>
  <c r="G2151" i="27" s="1"/>
  <c r="F2150" i="27"/>
  <c r="G2150" i="27" s="1"/>
  <c r="F2149" i="27"/>
  <c r="G2149" i="27" s="1"/>
  <c r="F2148" i="27"/>
  <c r="G2148" i="27" s="1"/>
  <c r="F2147" i="27"/>
  <c r="G2147" i="27" s="1"/>
  <c r="F2146" i="27"/>
  <c r="G2146" i="27" s="1"/>
  <c r="F2145" i="27"/>
  <c r="G2145" i="27" s="1"/>
  <c r="F2144" i="27"/>
  <c r="G2144" i="27" s="1"/>
  <c r="F2143" i="27"/>
  <c r="G2143" i="27" s="1"/>
  <c r="F2142" i="27"/>
  <c r="G2142" i="27" s="1"/>
  <c r="F2141" i="27"/>
  <c r="G2141" i="27" s="1"/>
  <c r="F2140" i="27"/>
  <c r="G2140" i="27" s="1"/>
  <c r="F2139" i="27"/>
  <c r="G2139" i="27" s="1"/>
  <c r="F2138" i="27"/>
  <c r="G2138" i="27" s="1"/>
  <c r="F2137" i="27"/>
  <c r="G2137" i="27" s="1"/>
  <c r="F2136" i="27"/>
  <c r="G2136" i="27" s="1"/>
  <c r="F2135" i="27"/>
  <c r="G2135" i="27" s="1"/>
  <c r="F2134" i="27"/>
  <c r="G2134" i="27" s="1"/>
  <c r="F2133" i="27"/>
  <c r="G2133" i="27" s="1"/>
  <c r="F2132" i="27"/>
  <c r="G2132" i="27" s="1"/>
  <c r="F2131" i="27"/>
  <c r="G2131" i="27" s="1"/>
  <c r="F2130" i="27"/>
  <c r="G2130" i="27" s="1"/>
  <c r="F2129" i="27"/>
  <c r="G2129" i="27" s="1"/>
  <c r="F2128" i="27"/>
  <c r="G2128" i="27" s="1"/>
  <c r="F2127" i="27"/>
  <c r="G2127" i="27" s="1"/>
  <c r="F2126" i="27"/>
  <c r="G2126" i="27" s="1"/>
  <c r="F2125" i="27"/>
  <c r="G2125" i="27" s="1"/>
  <c r="F2124" i="27"/>
  <c r="G2124" i="27" s="1"/>
  <c r="F2123" i="27"/>
  <c r="G2123" i="27" s="1"/>
  <c r="F2122" i="27"/>
  <c r="G2122" i="27" s="1"/>
  <c r="F2121" i="27"/>
  <c r="G2121" i="27" s="1"/>
  <c r="F2120" i="27"/>
  <c r="G2120" i="27" s="1"/>
  <c r="F2119" i="27"/>
  <c r="G2119" i="27" s="1"/>
  <c r="F2118" i="27"/>
  <c r="G2118" i="27" s="1"/>
  <c r="F2117" i="27"/>
  <c r="G2117" i="27" s="1"/>
  <c r="F2116" i="27"/>
  <c r="G2116" i="27" s="1"/>
  <c r="F2115" i="27"/>
  <c r="G2115" i="27" s="1"/>
  <c r="F2114" i="27"/>
  <c r="G2114" i="27" s="1"/>
  <c r="F2113" i="27"/>
  <c r="G2113" i="27" s="1"/>
  <c r="F2112" i="27"/>
  <c r="G2112" i="27" s="1"/>
  <c r="F2111" i="27"/>
  <c r="G2111" i="27" s="1"/>
  <c r="F2110" i="27"/>
  <c r="G2110" i="27" s="1"/>
  <c r="F2109" i="27"/>
  <c r="G2109" i="27" s="1"/>
  <c r="F2108" i="27"/>
  <c r="G2108" i="27" s="1"/>
  <c r="F2107" i="27"/>
  <c r="G2107" i="27" s="1"/>
  <c r="F2106" i="27"/>
  <c r="G2106" i="27" s="1"/>
  <c r="F2105" i="27"/>
  <c r="G2105" i="27" s="1"/>
  <c r="F2104" i="27"/>
  <c r="G2104" i="27" s="1"/>
  <c r="F2103" i="27"/>
  <c r="G2103" i="27" s="1"/>
  <c r="F2102" i="27"/>
  <c r="G2102" i="27" s="1"/>
  <c r="F2101" i="27"/>
  <c r="G2101" i="27" s="1"/>
  <c r="F2100" i="27"/>
  <c r="G2100" i="27" s="1"/>
  <c r="F2099" i="27"/>
  <c r="G2099" i="27" s="1"/>
  <c r="F2098" i="27"/>
  <c r="G2098" i="27" s="1"/>
  <c r="F2097" i="27"/>
  <c r="G2097" i="27" s="1"/>
  <c r="F2096" i="27"/>
  <c r="G2096" i="27" s="1"/>
  <c r="F2095" i="27"/>
  <c r="G2095" i="27" s="1"/>
  <c r="F2094" i="27"/>
  <c r="G2094" i="27" s="1"/>
  <c r="F2093" i="27"/>
  <c r="G2093" i="27" s="1"/>
  <c r="F2092" i="27"/>
  <c r="G2092" i="27" s="1"/>
  <c r="F2091" i="27"/>
  <c r="G2091" i="27" s="1"/>
  <c r="F2090" i="27"/>
  <c r="G2090" i="27" s="1"/>
  <c r="F2089" i="27"/>
  <c r="G2089" i="27" s="1"/>
  <c r="F2088" i="27"/>
  <c r="G2088" i="27" s="1"/>
  <c r="F2087" i="27"/>
  <c r="G2087" i="27" s="1"/>
  <c r="F2086" i="27"/>
  <c r="G2086" i="27" s="1"/>
  <c r="F2085" i="27"/>
  <c r="G2085" i="27" s="1"/>
  <c r="F2084" i="27"/>
  <c r="G2084" i="27" s="1"/>
  <c r="F2083" i="27"/>
  <c r="G2083" i="27" s="1"/>
  <c r="F2082" i="27"/>
  <c r="G2082" i="27" s="1"/>
  <c r="F2081" i="27"/>
  <c r="G2081" i="27" s="1"/>
  <c r="F2080" i="27"/>
  <c r="G2080" i="27" s="1"/>
  <c r="F2079" i="27"/>
  <c r="G2079" i="27" s="1"/>
  <c r="F2078" i="27"/>
  <c r="G2078" i="27" s="1"/>
  <c r="F2077" i="27"/>
  <c r="G2077" i="27" s="1"/>
  <c r="F2076" i="27"/>
  <c r="G2076" i="27" s="1"/>
  <c r="F2075" i="27"/>
  <c r="G2075" i="27" s="1"/>
  <c r="G2074" i="27"/>
  <c r="F2074" i="27"/>
  <c r="F2073" i="27"/>
  <c r="G2073" i="27" s="1"/>
  <c r="F2072" i="27"/>
  <c r="G2072" i="27" s="1"/>
  <c r="F2071" i="27"/>
  <c r="G2071" i="27" s="1"/>
  <c r="F2070" i="27"/>
  <c r="G2070" i="27" s="1"/>
  <c r="F2069" i="27"/>
  <c r="G2069" i="27" s="1"/>
  <c r="F2068" i="27"/>
  <c r="G2068" i="27" s="1"/>
  <c r="F2067" i="27"/>
  <c r="G2067" i="27" s="1"/>
  <c r="G2066" i="27"/>
  <c r="F2066" i="27"/>
  <c r="F2065" i="27"/>
  <c r="G2065" i="27" s="1"/>
  <c r="G2064" i="27"/>
  <c r="F2064" i="27"/>
  <c r="F2063" i="27"/>
  <c r="G2063" i="27" s="1"/>
  <c r="F2062" i="27"/>
  <c r="G2062" i="27" s="1"/>
  <c r="F2061" i="27"/>
  <c r="G2061" i="27" s="1"/>
  <c r="F2060" i="27"/>
  <c r="G2060" i="27" s="1"/>
  <c r="F2059" i="27"/>
  <c r="G2059" i="27" s="1"/>
  <c r="G2058" i="27"/>
  <c r="F2058" i="27"/>
  <c r="F2057" i="27"/>
  <c r="G2057" i="27" s="1"/>
  <c r="F2056" i="27"/>
  <c r="G2056" i="27" s="1"/>
  <c r="F2055" i="27"/>
  <c r="G2055" i="27" s="1"/>
  <c r="F2054" i="27"/>
  <c r="G2054" i="27" s="1"/>
  <c r="G2053" i="27"/>
  <c r="F2053" i="27"/>
  <c r="F2052" i="27"/>
  <c r="G2052" i="27" s="1"/>
  <c r="G2051" i="27"/>
  <c r="F2051" i="27"/>
  <c r="F2050" i="27"/>
  <c r="G2050" i="27" s="1"/>
  <c r="G2049" i="27"/>
  <c r="F2049" i="27"/>
  <c r="F2048" i="27"/>
  <c r="G2048" i="27" s="1"/>
  <c r="G2047" i="27"/>
  <c r="F2047" i="27"/>
  <c r="F2046" i="27"/>
  <c r="G2046" i="27" s="1"/>
  <c r="G2045" i="27"/>
  <c r="F2045" i="27"/>
  <c r="F2044" i="27"/>
  <c r="G2044" i="27" s="1"/>
  <c r="G2043" i="27"/>
  <c r="F2043" i="27"/>
  <c r="F2042" i="27"/>
  <c r="G2042" i="27" s="1"/>
  <c r="G2041" i="27"/>
  <c r="F2041" i="27"/>
  <c r="F2040" i="27"/>
  <c r="G2040" i="27" s="1"/>
  <c r="F2039" i="27"/>
  <c r="G2039" i="27" s="1"/>
  <c r="F2038" i="27"/>
  <c r="G2038" i="27" s="1"/>
  <c r="F2037" i="27"/>
  <c r="G2037" i="27" s="1"/>
  <c r="F2036" i="27"/>
  <c r="G2036" i="27" s="1"/>
  <c r="F2035" i="27"/>
  <c r="G2035" i="27" s="1"/>
  <c r="F2034" i="27"/>
  <c r="G2034" i="27" s="1"/>
  <c r="F2033" i="27"/>
  <c r="G2033" i="27" s="1"/>
  <c r="F2032" i="27"/>
  <c r="G2032" i="27" s="1"/>
  <c r="F2031" i="27"/>
  <c r="G2031" i="27" s="1"/>
  <c r="F2030" i="27"/>
  <c r="G2030" i="27" s="1"/>
  <c r="F2029" i="27"/>
  <c r="G2029" i="27" s="1"/>
  <c r="F2028" i="27"/>
  <c r="G2028" i="27" s="1"/>
  <c r="F2027" i="27"/>
  <c r="G2027" i="27" s="1"/>
  <c r="F2026" i="27"/>
  <c r="G2026" i="27" s="1"/>
  <c r="F2025" i="27"/>
  <c r="G2025" i="27" s="1"/>
  <c r="F2024" i="27"/>
  <c r="G2024" i="27" s="1"/>
  <c r="F2023" i="27"/>
  <c r="G2023" i="27" s="1"/>
  <c r="F2022" i="27"/>
  <c r="G2022" i="27" s="1"/>
  <c r="F2021" i="27"/>
  <c r="G2021" i="27" s="1"/>
  <c r="F2020" i="27"/>
  <c r="G2020" i="27" s="1"/>
  <c r="F2019" i="27"/>
  <c r="G2019" i="27" s="1"/>
  <c r="F2018" i="27"/>
  <c r="G2018" i="27" s="1"/>
  <c r="F2017" i="27"/>
  <c r="G2017" i="27" s="1"/>
  <c r="F2016" i="27"/>
  <c r="G2016" i="27" s="1"/>
  <c r="F2015" i="27"/>
  <c r="G2015" i="27" s="1"/>
  <c r="F2014" i="27"/>
  <c r="G2014" i="27" s="1"/>
  <c r="F2013" i="27"/>
  <c r="G2013" i="27" s="1"/>
  <c r="F2012" i="27"/>
  <c r="G2012" i="27" s="1"/>
  <c r="F2011" i="27"/>
  <c r="G2011" i="27" s="1"/>
  <c r="F2010" i="27"/>
  <c r="G2010" i="27" s="1"/>
  <c r="F2009" i="27"/>
  <c r="G2009" i="27" s="1"/>
  <c r="F2008" i="27"/>
  <c r="G2008" i="27" s="1"/>
  <c r="F2007" i="27"/>
  <c r="G2007" i="27" s="1"/>
  <c r="F2006" i="27"/>
  <c r="G2006" i="27" s="1"/>
  <c r="F2005" i="27"/>
  <c r="G2005" i="27" s="1"/>
  <c r="F2004" i="27"/>
  <c r="G2004" i="27" s="1"/>
  <c r="F2003" i="27"/>
  <c r="G2003" i="27" s="1"/>
  <c r="F2002" i="27"/>
  <c r="G2002" i="27" s="1"/>
  <c r="F2001" i="27"/>
  <c r="G2001" i="27" s="1"/>
  <c r="F2000" i="27"/>
  <c r="G2000" i="27" s="1"/>
  <c r="F1999" i="27"/>
  <c r="G1999" i="27" s="1"/>
  <c r="F1998" i="27"/>
  <c r="G1998" i="27" s="1"/>
  <c r="F1997" i="27"/>
  <c r="G1997" i="27" s="1"/>
  <c r="F1996" i="27"/>
  <c r="G1996" i="27" s="1"/>
  <c r="F1995" i="27"/>
  <c r="G1995" i="27" s="1"/>
  <c r="F1994" i="27"/>
  <c r="G1994" i="27" s="1"/>
  <c r="F1993" i="27"/>
  <c r="G1993" i="27" s="1"/>
  <c r="F1992" i="27"/>
  <c r="G1992" i="27" s="1"/>
  <c r="F1991" i="27"/>
  <c r="G1991" i="27" s="1"/>
  <c r="F1990" i="27"/>
  <c r="G1990" i="27" s="1"/>
  <c r="F1989" i="27"/>
  <c r="G1989" i="27" s="1"/>
  <c r="F1988" i="27"/>
  <c r="G1988" i="27" s="1"/>
  <c r="F1987" i="27"/>
  <c r="G1987" i="27" s="1"/>
  <c r="F1986" i="27"/>
  <c r="G1986" i="27" s="1"/>
  <c r="F1985" i="27"/>
  <c r="G1985" i="27" s="1"/>
  <c r="F1984" i="27"/>
  <c r="G1984" i="27" s="1"/>
  <c r="F1983" i="27"/>
  <c r="G1983" i="27" s="1"/>
  <c r="F1982" i="27"/>
  <c r="G1982" i="27" s="1"/>
  <c r="F1981" i="27"/>
  <c r="G1981" i="27" s="1"/>
  <c r="F1980" i="27"/>
  <c r="G1980" i="27" s="1"/>
  <c r="F1979" i="27"/>
  <c r="G1979" i="27" s="1"/>
  <c r="F1978" i="27"/>
  <c r="G1978" i="27" s="1"/>
  <c r="F1977" i="27"/>
  <c r="G1977" i="27" s="1"/>
  <c r="F1976" i="27"/>
  <c r="G1976" i="27" s="1"/>
  <c r="F1975" i="27"/>
  <c r="G1975" i="27" s="1"/>
  <c r="F1974" i="27"/>
  <c r="G1974" i="27" s="1"/>
  <c r="F1973" i="27"/>
  <c r="G1973" i="27" s="1"/>
  <c r="F1972" i="27"/>
  <c r="G1972" i="27" s="1"/>
  <c r="F1971" i="27"/>
  <c r="G1971" i="27" s="1"/>
  <c r="F1970" i="27"/>
  <c r="G1970" i="27" s="1"/>
  <c r="F1969" i="27"/>
  <c r="G1969" i="27" s="1"/>
  <c r="F1968" i="27"/>
  <c r="G1968" i="27" s="1"/>
  <c r="F1967" i="27"/>
  <c r="G1967" i="27" s="1"/>
  <c r="F1966" i="27"/>
  <c r="G1966" i="27" s="1"/>
  <c r="F1965" i="27"/>
  <c r="G1965" i="27" s="1"/>
  <c r="F1964" i="27"/>
  <c r="G1964" i="27" s="1"/>
  <c r="F1963" i="27"/>
  <c r="G1963" i="27" s="1"/>
  <c r="F1962" i="27"/>
  <c r="G1962" i="27" s="1"/>
  <c r="F1961" i="27"/>
  <c r="G1961" i="27" s="1"/>
  <c r="F1960" i="27"/>
  <c r="G1960" i="27" s="1"/>
  <c r="F1959" i="27"/>
  <c r="G1959" i="27" s="1"/>
  <c r="F1958" i="27"/>
  <c r="G1958" i="27" s="1"/>
  <c r="F1957" i="27"/>
  <c r="G1957" i="27" s="1"/>
  <c r="F1956" i="27"/>
  <c r="G1956" i="27" s="1"/>
  <c r="F1955" i="27"/>
  <c r="G1955" i="27" s="1"/>
  <c r="F1954" i="27"/>
  <c r="G1954" i="27" s="1"/>
  <c r="F1953" i="27"/>
  <c r="G1953" i="27" s="1"/>
  <c r="F1952" i="27"/>
  <c r="G1952" i="27" s="1"/>
  <c r="F1951" i="27"/>
  <c r="G1951" i="27" s="1"/>
  <c r="F1950" i="27"/>
  <c r="G1950" i="27" s="1"/>
  <c r="F1949" i="27"/>
  <c r="G1949" i="27" s="1"/>
  <c r="F1948" i="27"/>
  <c r="G1948" i="27" s="1"/>
  <c r="F1947" i="27"/>
  <c r="G1947" i="27" s="1"/>
  <c r="F1946" i="27"/>
  <c r="G1946" i="27" s="1"/>
  <c r="F1945" i="27"/>
  <c r="G1945" i="27" s="1"/>
  <c r="F1944" i="27"/>
  <c r="G1944" i="27" s="1"/>
  <c r="F1943" i="27"/>
  <c r="G1943" i="27" s="1"/>
  <c r="F1942" i="27"/>
  <c r="G1942" i="27" s="1"/>
  <c r="F1941" i="27"/>
  <c r="G1941" i="27" s="1"/>
  <c r="F1940" i="27"/>
  <c r="G1940" i="27" s="1"/>
  <c r="F1939" i="27"/>
  <c r="G1939" i="27" s="1"/>
  <c r="F1938" i="27"/>
  <c r="G1938" i="27" s="1"/>
  <c r="F1937" i="27"/>
  <c r="G1937" i="27" s="1"/>
  <c r="F1936" i="27"/>
  <c r="G1936" i="27" s="1"/>
  <c r="F1935" i="27"/>
  <c r="G1935" i="27" s="1"/>
  <c r="F1934" i="27"/>
  <c r="G1934" i="27" s="1"/>
  <c r="F1933" i="27"/>
  <c r="G1933" i="27" s="1"/>
  <c r="F1932" i="27"/>
  <c r="G1932" i="27" s="1"/>
  <c r="F1931" i="27"/>
  <c r="G1931" i="27" s="1"/>
  <c r="F1930" i="27"/>
  <c r="G1930" i="27" s="1"/>
  <c r="F1929" i="27"/>
  <c r="G1929" i="27" s="1"/>
  <c r="F1928" i="27"/>
  <c r="G1928" i="27" s="1"/>
  <c r="F1927" i="27"/>
  <c r="G1927" i="27" s="1"/>
  <c r="F1926" i="27"/>
  <c r="G1926" i="27" s="1"/>
  <c r="F1925" i="27"/>
  <c r="G1925" i="27" s="1"/>
  <c r="F1924" i="27"/>
  <c r="G1924" i="27" s="1"/>
  <c r="F1923" i="27"/>
  <c r="G1923" i="27" s="1"/>
  <c r="F1922" i="27"/>
  <c r="G1922" i="27" s="1"/>
  <c r="F1921" i="27"/>
  <c r="G1921" i="27" s="1"/>
  <c r="F1920" i="27"/>
  <c r="G1920" i="27" s="1"/>
  <c r="F1919" i="27"/>
  <c r="G1919" i="27" s="1"/>
  <c r="F1918" i="27"/>
  <c r="G1918" i="27" s="1"/>
  <c r="F1917" i="27"/>
  <c r="G1917" i="27" s="1"/>
  <c r="F1916" i="27"/>
  <c r="G1916" i="27" s="1"/>
  <c r="F1915" i="27"/>
  <c r="G1915" i="27" s="1"/>
  <c r="F1914" i="27"/>
  <c r="G1914" i="27" s="1"/>
  <c r="F1913" i="27"/>
  <c r="G1913" i="27" s="1"/>
  <c r="F1912" i="27"/>
  <c r="G1912" i="27" s="1"/>
  <c r="F1911" i="27"/>
  <c r="G1911" i="27" s="1"/>
  <c r="F1910" i="27"/>
  <c r="G1910" i="27" s="1"/>
  <c r="F1909" i="27"/>
  <c r="G1909" i="27" s="1"/>
  <c r="F1908" i="27"/>
  <c r="G1908" i="27" s="1"/>
  <c r="F1907" i="27"/>
  <c r="G1907" i="27" s="1"/>
  <c r="F1906" i="27"/>
  <c r="G1906" i="27" s="1"/>
  <c r="F1905" i="27"/>
  <c r="G1905" i="27" s="1"/>
  <c r="F1904" i="27"/>
  <c r="G1904" i="27" s="1"/>
  <c r="F1903" i="27"/>
  <c r="G1903" i="27" s="1"/>
  <c r="F1902" i="27"/>
  <c r="G1902" i="27" s="1"/>
  <c r="F1901" i="27"/>
  <c r="G1901" i="27" s="1"/>
  <c r="F1900" i="27"/>
  <c r="G1900" i="27" s="1"/>
  <c r="F1899" i="27"/>
  <c r="G1899" i="27" s="1"/>
  <c r="F1898" i="27"/>
  <c r="G1898" i="27" s="1"/>
  <c r="F1897" i="27"/>
  <c r="G1897" i="27" s="1"/>
  <c r="F1896" i="27"/>
  <c r="G1896" i="27" s="1"/>
  <c r="F1895" i="27"/>
  <c r="G1895" i="27" s="1"/>
  <c r="F1894" i="27"/>
  <c r="G1894" i="27" s="1"/>
  <c r="F1893" i="27"/>
  <c r="G1893" i="27" s="1"/>
  <c r="F1892" i="27"/>
  <c r="G1892" i="27" s="1"/>
  <c r="F1891" i="27"/>
  <c r="G1891" i="27" s="1"/>
  <c r="F1890" i="27"/>
  <c r="G1890" i="27" s="1"/>
  <c r="F1889" i="27"/>
  <c r="G1889" i="27" s="1"/>
  <c r="F1888" i="27"/>
  <c r="G1888" i="27" s="1"/>
  <c r="F1887" i="27"/>
  <c r="G1887" i="27" s="1"/>
  <c r="F1886" i="27"/>
  <c r="G1886" i="27" s="1"/>
  <c r="F1885" i="27"/>
  <c r="G1885" i="27" s="1"/>
  <c r="F1884" i="27"/>
  <c r="G1884" i="27" s="1"/>
  <c r="F1883" i="27"/>
  <c r="G1883" i="27" s="1"/>
  <c r="F1882" i="27"/>
  <c r="G1882" i="27" s="1"/>
  <c r="F1881" i="27"/>
  <c r="G1881" i="27" s="1"/>
  <c r="F1880" i="27"/>
  <c r="G1880" i="27" s="1"/>
  <c r="F1879" i="27"/>
  <c r="G1879" i="27" s="1"/>
  <c r="F1878" i="27"/>
  <c r="G1878" i="27" s="1"/>
  <c r="F1877" i="27"/>
  <c r="G1877" i="27" s="1"/>
  <c r="F1876" i="27"/>
  <c r="G1876" i="27" s="1"/>
  <c r="F1875" i="27"/>
  <c r="G1875" i="27" s="1"/>
  <c r="F1874" i="27"/>
  <c r="G1874" i="27" s="1"/>
  <c r="F1873" i="27"/>
  <c r="G1873" i="27" s="1"/>
  <c r="F1872" i="27"/>
  <c r="G1872" i="27" s="1"/>
  <c r="F1871" i="27"/>
  <c r="G1871" i="27" s="1"/>
  <c r="F1870" i="27"/>
  <c r="G1870" i="27" s="1"/>
  <c r="F1869" i="27"/>
  <c r="G1869" i="27" s="1"/>
  <c r="F1868" i="27"/>
  <c r="G1868" i="27" s="1"/>
  <c r="G1867" i="27"/>
  <c r="F1867" i="27"/>
  <c r="F1866" i="27"/>
  <c r="G1866" i="27" s="1"/>
  <c r="F1865" i="27"/>
  <c r="G1865" i="27" s="1"/>
  <c r="F1864" i="27"/>
  <c r="G1864" i="27" s="1"/>
  <c r="F1863" i="27"/>
  <c r="G1863" i="27" s="1"/>
  <c r="F1862" i="27"/>
  <c r="G1862" i="27" s="1"/>
  <c r="F1861" i="27"/>
  <c r="G1861" i="27" s="1"/>
  <c r="F1860" i="27"/>
  <c r="G1860" i="27" s="1"/>
  <c r="F1859" i="27"/>
  <c r="G1859" i="27" s="1"/>
  <c r="F1858" i="27"/>
  <c r="G1858" i="27" s="1"/>
  <c r="F1857" i="27"/>
  <c r="G1857" i="27" s="1"/>
  <c r="F1856" i="27"/>
  <c r="G1856" i="27" s="1"/>
  <c r="F1855" i="27"/>
  <c r="G1855" i="27" s="1"/>
  <c r="F1854" i="27"/>
  <c r="G1854" i="27" s="1"/>
  <c r="F1853" i="27"/>
  <c r="G1853" i="27" s="1"/>
  <c r="F1852" i="27"/>
  <c r="G1852" i="27" s="1"/>
  <c r="G1851" i="27"/>
  <c r="F1851" i="27"/>
  <c r="F1850" i="27"/>
  <c r="G1850" i="27" s="1"/>
  <c r="F1849" i="27"/>
  <c r="G1849" i="27" s="1"/>
  <c r="F1848" i="27"/>
  <c r="G1848" i="27" s="1"/>
  <c r="F1847" i="27"/>
  <c r="G1847" i="27" s="1"/>
  <c r="F1846" i="27"/>
  <c r="G1846" i="27" s="1"/>
  <c r="F1845" i="27"/>
  <c r="G1845" i="27" s="1"/>
  <c r="F1844" i="27"/>
  <c r="G1844" i="27" s="1"/>
  <c r="G1843" i="27"/>
  <c r="F1843" i="27"/>
  <c r="F1842" i="27"/>
  <c r="G1842" i="27" s="1"/>
  <c r="F1841" i="27"/>
  <c r="G1841" i="27" s="1"/>
  <c r="F1840" i="27"/>
  <c r="G1840" i="27" s="1"/>
  <c r="F1839" i="27"/>
  <c r="G1839" i="27" s="1"/>
  <c r="F1838" i="27"/>
  <c r="G1838" i="27" s="1"/>
  <c r="F1837" i="27"/>
  <c r="G1837" i="27" s="1"/>
  <c r="F1836" i="27"/>
  <c r="G1836" i="27" s="1"/>
  <c r="G1835" i="27"/>
  <c r="F1835" i="27"/>
  <c r="F1834" i="27"/>
  <c r="G1834" i="27" s="1"/>
  <c r="F1833" i="27"/>
  <c r="G1833" i="27" s="1"/>
  <c r="F1832" i="27"/>
  <c r="G1832" i="27" s="1"/>
  <c r="F1831" i="27"/>
  <c r="G1831" i="27" s="1"/>
  <c r="F1830" i="27"/>
  <c r="G1830" i="27" s="1"/>
  <c r="F1829" i="27"/>
  <c r="G1829" i="27" s="1"/>
  <c r="F1828" i="27"/>
  <c r="G1828" i="27" s="1"/>
  <c r="G1827" i="27"/>
  <c r="F1827" i="27"/>
  <c r="F1826" i="27"/>
  <c r="G1826" i="27" s="1"/>
  <c r="F1825" i="27"/>
  <c r="G1825" i="27" s="1"/>
  <c r="F1824" i="27"/>
  <c r="G1824" i="27" s="1"/>
  <c r="F1823" i="27"/>
  <c r="G1823" i="27" s="1"/>
  <c r="F1822" i="27"/>
  <c r="G1822" i="27" s="1"/>
  <c r="F1821" i="27"/>
  <c r="G1821" i="27" s="1"/>
  <c r="F1820" i="27"/>
  <c r="G1820" i="27" s="1"/>
  <c r="G1819" i="27"/>
  <c r="F1819" i="27"/>
  <c r="F1818" i="27"/>
  <c r="G1818" i="27" s="1"/>
  <c r="F1817" i="27"/>
  <c r="G1817" i="27" s="1"/>
  <c r="F1816" i="27"/>
  <c r="G1816" i="27" s="1"/>
  <c r="F1815" i="27"/>
  <c r="G1815" i="27" s="1"/>
  <c r="F1814" i="27"/>
  <c r="G1814" i="27" s="1"/>
  <c r="F1813" i="27"/>
  <c r="G1813" i="27" s="1"/>
  <c r="F1812" i="27"/>
  <c r="G1812" i="27" s="1"/>
  <c r="G1811" i="27"/>
  <c r="F1811" i="27"/>
  <c r="F1810" i="27"/>
  <c r="G1810" i="27" s="1"/>
  <c r="F1809" i="27"/>
  <c r="G1809" i="27" s="1"/>
  <c r="F1808" i="27"/>
  <c r="G1808" i="27" s="1"/>
  <c r="F1807" i="27"/>
  <c r="G1807" i="27" s="1"/>
  <c r="F1806" i="27"/>
  <c r="G1806" i="27" s="1"/>
  <c r="F1805" i="27"/>
  <c r="G1805" i="27" s="1"/>
  <c r="F1804" i="27"/>
  <c r="G1804" i="27" s="1"/>
  <c r="G1803" i="27"/>
  <c r="F1803" i="27"/>
  <c r="F1802" i="27"/>
  <c r="G1802" i="27" s="1"/>
  <c r="F1801" i="27"/>
  <c r="G1801" i="27" s="1"/>
  <c r="F1800" i="27"/>
  <c r="G1800" i="27" s="1"/>
  <c r="F1799" i="27"/>
  <c r="G1799" i="27" s="1"/>
  <c r="F1798" i="27"/>
  <c r="G1798" i="27" s="1"/>
  <c r="F1797" i="27"/>
  <c r="G1797" i="27" s="1"/>
  <c r="F1796" i="27"/>
  <c r="G1796" i="27" s="1"/>
  <c r="G1795" i="27"/>
  <c r="F1795" i="27"/>
  <c r="F1794" i="27"/>
  <c r="G1794" i="27" s="1"/>
  <c r="F1793" i="27"/>
  <c r="G1793" i="27" s="1"/>
  <c r="F1792" i="27"/>
  <c r="G1792" i="27" s="1"/>
  <c r="F1791" i="27"/>
  <c r="G1791" i="27" s="1"/>
  <c r="F1790" i="27"/>
  <c r="G1790" i="27" s="1"/>
  <c r="F1789" i="27"/>
  <c r="G1789" i="27" s="1"/>
  <c r="F1788" i="27"/>
  <c r="G1788" i="27" s="1"/>
  <c r="G1787" i="27"/>
  <c r="F1787" i="27"/>
  <c r="F1786" i="27"/>
  <c r="G1786" i="27" s="1"/>
  <c r="F1785" i="27"/>
  <c r="G1785" i="27" s="1"/>
  <c r="F1784" i="27"/>
  <c r="G1784" i="27" s="1"/>
  <c r="F1783" i="27"/>
  <c r="G1783" i="27" s="1"/>
  <c r="F1782" i="27"/>
  <c r="G1782" i="27" s="1"/>
  <c r="F1781" i="27"/>
  <c r="G1781" i="27" s="1"/>
  <c r="F1780" i="27"/>
  <c r="G1780" i="27" s="1"/>
  <c r="G1779" i="27"/>
  <c r="F1779" i="27"/>
  <c r="F1778" i="27"/>
  <c r="G1778" i="27" s="1"/>
  <c r="F1777" i="27"/>
  <c r="G1777" i="27" s="1"/>
  <c r="F1776" i="27"/>
  <c r="G1776" i="27" s="1"/>
  <c r="F1775" i="27"/>
  <c r="G1775" i="27" s="1"/>
  <c r="F1774" i="27"/>
  <c r="G1774" i="27" s="1"/>
  <c r="F1773" i="27"/>
  <c r="G1773" i="27" s="1"/>
  <c r="F1772" i="27"/>
  <c r="G1772" i="27" s="1"/>
  <c r="G1771" i="27"/>
  <c r="F1771" i="27"/>
  <c r="F1770" i="27"/>
  <c r="G1770" i="27" s="1"/>
  <c r="F1769" i="27"/>
  <c r="G1769" i="27" s="1"/>
  <c r="F1768" i="27"/>
  <c r="G1768" i="27" s="1"/>
  <c r="F1767" i="27"/>
  <c r="G1767" i="27" s="1"/>
  <c r="F1766" i="27"/>
  <c r="G1766" i="27" s="1"/>
  <c r="F1765" i="27"/>
  <c r="G1765" i="27" s="1"/>
  <c r="F1764" i="27"/>
  <c r="G1764" i="27" s="1"/>
  <c r="G1763" i="27"/>
  <c r="F1763" i="27"/>
  <c r="F1762" i="27"/>
  <c r="G1762" i="27" s="1"/>
  <c r="F1761" i="27"/>
  <c r="G1761" i="27" s="1"/>
  <c r="F1760" i="27"/>
  <c r="G1760" i="27" s="1"/>
  <c r="F1759" i="27"/>
  <c r="G1759" i="27" s="1"/>
  <c r="F1758" i="27"/>
  <c r="G1758" i="27" s="1"/>
  <c r="F1757" i="27"/>
  <c r="G1757" i="27" s="1"/>
  <c r="F1756" i="27"/>
  <c r="G1756" i="27" s="1"/>
  <c r="G1755" i="27"/>
  <c r="F1755" i="27"/>
  <c r="F1754" i="27"/>
  <c r="G1754" i="27" s="1"/>
  <c r="F1753" i="27"/>
  <c r="G1753" i="27" s="1"/>
  <c r="F1752" i="27"/>
  <c r="G1752" i="27" s="1"/>
  <c r="F1751" i="27"/>
  <c r="G1751" i="27" s="1"/>
  <c r="F1750" i="27"/>
  <c r="G1750" i="27" s="1"/>
  <c r="F1749" i="27"/>
  <c r="G1749" i="27" s="1"/>
  <c r="F1748" i="27"/>
  <c r="G1748" i="27" s="1"/>
  <c r="G1747" i="27"/>
  <c r="F1747" i="27"/>
  <c r="F1746" i="27"/>
  <c r="G1746" i="27" s="1"/>
  <c r="F1745" i="27"/>
  <c r="G1745" i="27" s="1"/>
  <c r="F1744" i="27"/>
  <c r="G1744" i="27" s="1"/>
  <c r="F1743" i="27"/>
  <c r="G1743" i="27" s="1"/>
  <c r="F1742" i="27"/>
  <c r="G1742" i="27" s="1"/>
  <c r="F1741" i="27"/>
  <c r="G1741" i="27" s="1"/>
  <c r="F1740" i="27"/>
  <c r="G1740" i="27" s="1"/>
  <c r="G1739" i="27"/>
  <c r="F1739" i="27"/>
  <c r="F1738" i="27"/>
  <c r="G1738" i="27" s="1"/>
  <c r="F1737" i="27"/>
  <c r="G1737" i="27" s="1"/>
  <c r="F1736" i="27"/>
  <c r="G1736" i="27" s="1"/>
  <c r="F1735" i="27"/>
  <c r="G1735" i="27" s="1"/>
  <c r="F1734" i="27"/>
  <c r="G1734" i="27" s="1"/>
  <c r="F1733" i="27"/>
  <c r="G1733" i="27" s="1"/>
  <c r="F1732" i="27"/>
  <c r="G1732" i="27" s="1"/>
  <c r="G1731" i="27"/>
  <c r="F1731" i="27"/>
  <c r="F1730" i="27"/>
  <c r="G1730" i="27" s="1"/>
  <c r="F1729" i="27"/>
  <c r="G1729" i="27" s="1"/>
  <c r="F1728" i="27"/>
  <c r="G1728" i="27" s="1"/>
  <c r="F1727" i="27"/>
  <c r="G1727" i="27" s="1"/>
  <c r="F1726" i="27"/>
  <c r="G1726" i="27" s="1"/>
  <c r="F1725" i="27"/>
  <c r="G1725" i="27" s="1"/>
  <c r="F1724" i="27"/>
  <c r="G1724" i="27" s="1"/>
  <c r="G1723" i="27"/>
  <c r="F1723" i="27"/>
  <c r="F1722" i="27"/>
  <c r="G1722" i="27" s="1"/>
  <c r="F1721" i="27"/>
  <c r="G1721" i="27" s="1"/>
  <c r="F1720" i="27"/>
  <c r="G1720" i="27" s="1"/>
  <c r="F1719" i="27"/>
  <c r="G1719" i="27" s="1"/>
  <c r="F1718" i="27"/>
  <c r="G1718" i="27" s="1"/>
  <c r="F1717" i="27"/>
  <c r="G1717" i="27" s="1"/>
  <c r="F1716" i="27"/>
  <c r="G1716" i="27" s="1"/>
  <c r="G1715" i="27"/>
  <c r="F1715" i="27"/>
  <c r="F1714" i="27"/>
  <c r="G1714" i="27" s="1"/>
  <c r="F1713" i="27"/>
  <c r="G1713" i="27" s="1"/>
  <c r="F1712" i="27"/>
  <c r="G1712" i="27" s="1"/>
  <c r="F1711" i="27"/>
  <c r="G1711" i="27" s="1"/>
  <c r="F1710" i="27"/>
  <c r="G1710" i="27" s="1"/>
  <c r="F1709" i="27"/>
  <c r="G1709" i="27" s="1"/>
  <c r="F1708" i="27"/>
  <c r="G1708" i="27" s="1"/>
  <c r="G1707" i="27"/>
  <c r="F1707" i="27"/>
  <c r="F1706" i="27"/>
  <c r="G1706" i="27" s="1"/>
  <c r="F1705" i="27"/>
  <c r="G1705" i="27" s="1"/>
  <c r="F1704" i="27"/>
  <c r="G1704" i="27" s="1"/>
  <c r="F1703" i="27"/>
  <c r="G1703" i="27" s="1"/>
  <c r="F1702" i="27"/>
  <c r="G1702" i="27" s="1"/>
  <c r="F1701" i="27"/>
  <c r="G1701" i="27" s="1"/>
  <c r="F1700" i="27"/>
  <c r="G1700" i="27" s="1"/>
  <c r="G1699" i="27"/>
  <c r="F1699" i="27"/>
  <c r="F1698" i="27"/>
  <c r="G1698" i="27" s="1"/>
  <c r="F1697" i="27"/>
  <c r="G1697" i="27" s="1"/>
  <c r="F1696" i="27"/>
  <c r="G1696" i="27" s="1"/>
  <c r="F1695" i="27"/>
  <c r="G1695" i="27" s="1"/>
  <c r="F1694" i="27"/>
  <c r="G1694" i="27" s="1"/>
  <c r="F1693" i="27"/>
  <c r="G1693" i="27" s="1"/>
  <c r="F1692" i="27"/>
  <c r="G1692" i="27" s="1"/>
  <c r="G1691" i="27"/>
  <c r="F1691" i="27"/>
  <c r="F1690" i="27"/>
  <c r="G1690" i="27" s="1"/>
  <c r="F1689" i="27"/>
  <c r="G1689" i="27" s="1"/>
  <c r="F1688" i="27"/>
  <c r="G1688" i="27" s="1"/>
  <c r="F1687" i="27"/>
  <c r="G1687" i="27" s="1"/>
  <c r="F1686" i="27"/>
  <c r="G1686" i="27" s="1"/>
  <c r="F1685" i="27"/>
  <c r="G1685" i="27" s="1"/>
  <c r="F1684" i="27"/>
  <c r="G1684" i="27" s="1"/>
  <c r="G1683" i="27"/>
  <c r="F1683" i="27"/>
  <c r="F1682" i="27"/>
  <c r="G1682" i="27" s="1"/>
  <c r="F1681" i="27"/>
  <c r="G1681" i="27" s="1"/>
  <c r="F1680" i="27"/>
  <c r="G1680" i="27" s="1"/>
  <c r="F1679" i="27"/>
  <c r="G1679" i="27" s="1"/>
  <c r="F1678" i="27"/>
  <c r="G1678" i="27" s="1"/>
  <c r="F1677" i="27"/>
  <c r="G1677" i="27" s="1"/>
  <c r="F1676" i="27"/>
  <c r="G1676" i="27" s="1"/>
  <c r="G1675" i="27"/>
  <c r="F1675" i="27"/>
  <c r="F1674" i="27"/>
  <c r="G1674" i="27" s="1"/>
  <c r="F1673" i="27"/>
  <c r="G1673" i="27" s="1"/>
  <c r="F1672" i="27"/>
  <c r="G1672" i="27" s="1"/>
  <c r="F1671" i="27"/>
  <c r="G1671" i="27" s="1"/>
  <c r="F1670" i="27"/>
  <c r="G1670" i="27" s="1"/>
  <c r="F1669" i="27"/>
  <c r="G1669" i="27" s="1"/>
  <c r="F1668" i="27"/>
  <c r="G1668" i="27" s="1"/>
  <c r="G1667" i="27"/>
  <c r="F1667" i="27"/>
  <c r="F1666" i="27"/>
  <c r="G1666" i="27" s="1"/>
  <c r="F1665" i="27"/>
  <c r="G1665" i="27" s="1"/>
  <c r="F1664" i="27"/>
  <c r="G1664" i="27" s="1"/>
  <c r="F1663" i="27"/>
  <c r="G1663" i="27" s="1"/>
  <c r="F1662" i="27"/>
  <c r="G1662" i="27" s="1"/>
  <c r="F1661" i="27"/>
  <c r="G1661" i="27" s="1"/>
  <c r="F1660" i="27"/>
  <c r="G1660" i="27" s="1"/>
  <c r="G1659" i="27"/>
  <c r="F1659" i="27"/>
  <c r="F1658" i="27"/>
  <c r="G1658" i="27" s="1"/>
  <c r="F1657" i="27"/>
  <c r="G1657" i="27" s="1"/>
  <c r="F1656" i="27"/>
  <c r="G1656" i="27" s="1"/>
  <c r="F1655" i="27"/>
  <c r="G1655" i="27" s="1"/>
  <c r="F1654" i="27"/>
  <c r="G1654" i="27" s="1"/>
  <c r="F1653" i="27"/>
  <c r="G1653" i="27" s="1"/>
  <c r="F1652" i="27"/>
  <c r="G1652" i="27" s="1"/>
  <c r="G1651" i="27"/>
  <c r="F1651" i="27"/>
  <c r="F1650" i="27"/>
  <c r="G1650" i="27" s="1"/>
  <c r="F1649" i="27"/>
  <c r="G1649" i="27" s="1"/>
  <c r="F1648" i="27"/>
  <c r="G1648" i="27" s="1"/>
  <c r="F1647" i="27"/>
  <c r="G1647" i="27" s="1"/>
  <c r="F1646" i="27"/>
  <c r="G1646" i="27" s="1"/>
  <c r="F1645" i="27"/>
  <c r="G1645" i="27" s="1"/>
  <c r="F1644" i="27"/>
  <c r="G1644" i="27" s="1"/>
  <c r="G1643" i="27"/>
  <c r="F1643" i="27"/>
  <c r="F1642" i="27"/>
  <c r="G1642" i="27" s="1"/>
  <c r="F1641" i="27"/>
  <c r="G1641" i="27" s="1"/>
  <c r="F1640" i="27"/>
  <c r="G1640" i="27" s="1"/>
  <c r="F1639" i="27"/>
  <c r="G1639" i="27" s="1"/>
  <c r="F1638" i="27"/>
  <c r="G1638" i="27" s="1"/>
  <c r="F1637" i="27"/>
  <c r="G1637" i="27" s="1"/>
  <c r="F1636" i="27"/>
  <c r="G1636" i="27" s="1"/>
  <c r="G1635" i="27"/>
  <c r="F1635" i="27"/>
  <c r="F1634" i="27"/>
  <c r="G1634" i="27" s="1"/>
  <c r="F1633" i="27"/>
  <c r="G1633" i="27" s="1"/>
  <c r="F1632" i="27"/>
  <c r="G1632" i="27" s="1"/>
  <c r="F1631" i="27"/>
  <c r="G1631" i="27" s="1"/>
  <c r="F1630" i="27"/>
  <c r="G1630" i="27" s="1"/>
  <c r="F1629" i="27"/>
  <c r="G1629" i="27" s="1"/>
  <c r="F1628" i="27"/>
  <c r="G1628" i="27" s="1"/>
  <c r="G1627" i="27"/>
  <c r="F1627" i="27"/>
  <c r="F1626" i="27"/>
  <c r="G1626" i="27" s="1"/>
  <c r="F1625" i="27"/>
  <c r="G1625" i="27" s="1"/>
  <c r="F1624" i="27"/>
  <c r="G1624" i="27" s="1"/>
  <c r="F1623" i="27"/>
  <c r="G1623" i="27" s="1"/>
  <c r="F1622" i="27"/>
  <c r="G1622" i="27" s="1"/>
  <c r="F1621" i="27"/>
  <c r="G1621" i="27" s="1"/>
  <c r="F1620" i="27"/>
  <c r="G1620" i="27" s="1"/>
  <c r="G1619" i="27"/>
  <c r="F1619" i="27"/>
  <c r="F1618" i="27"/>
  <c r="G1618" i="27" s="1"/>
  <c r="G1617" i="27"/>
  <c r="F1617" i="27"/>
  <c r="F1616" i="27"/>
  <c r="G1616" i="27" s="1"/>
  <c r="F1615" i="27"/>
  <c r="G1615" i="27" s="1"/>
  <c r="F1614" i="27"/>
  <c r="G1614" i="27" s="1"/>
  <c r="F1613" i="27"/>
  <c r="G1613" i="27" s="1"/>
  <c r="F1612" i="27"/>
  <c r="G1612" i="27" s="1"/>
  <c r="G1611" i="27"/>
  <c r="F1611" i="27"/>
  <c r="F1610" i="27"/>
  <c r="G1610" i="27" s="1"/>
  <c r="F1609" i="27"/>
  <c r="G1609" i="27" s="1"/>
  <c r="F1608" i="27"/>
  <c r="G1608" i="27" s="1"/>
  <c r="F1607" i="27"/>
  <c r="G1607" i="27" s="1"/>
  <c r="F1606" i="27"/>
  <c r="G1606" i="27" s="1"/>
  <c r="F1605" i="27"/>
  <c r="G1605" i="27" s="1"/>
  <c r="F1604" i="27"/>
  <c r="G1604" i="27" s="1"/>
  <c r="G1603" i="27"/>
  <c r="F1603" i="27"/>
  <c r="F1602" i="27"/>
  <c r="G1602" i="27" s="1"/>
  <c r="G1601" i="27"/>
  <c r="F1601" i="27"/>
  <c r="F1600" i="27"/>
  <c r="G1600" i="27" s="1"/>
  <c r="F1599" i="27"/>
  <c r="G1599" i="27" s="1"/>
  <c r="F1598" i="27"/>
  <c r="G1598" i="27" s="1"/>
  <c r="F1597" i="27"/>
  <c r="G1597" i="27" s="1"/>
  <c r="F1596" i="27"/>
  <c r="G1596" i="27" s="1"/>
  <c r="G1595" i="27"/>
  <c r="F1595" i="27"/>
  <c r="F1594" i="27"/>
  <c r="G1594" i="27" s="1"/>
  <c r="F1593" i="27"/>
  <c r="G1593" i="27" s="1"/>
  <c r="F1592" i="27"/>
  <c r="G1592" i="27" s="1"/>
  <c r="F1591" i="27"/>
  <c r="G1591" i="27" s="1"/>
  <c r="F1590" i="27"/>
  <c r="G1590" i="27" s="1"/>
  <c r="F1589" i="27"/>
  <c r="G1589" i="27" s="1"/>
  <c r="F1588" i="27"/>
  <c r="G1588" i="27" s="1"/>
  <c r="G1587" i="27"/>
  <c r="F1587" i="27"/>
  <c r="F1586" i="27"/>
  <c r="G1586" i="27" s="1"/>
  <c r="G1585" i="27"/>
  <c r="F1585" i="27"/>
  <c r="F1584" i="27"/>
  <c r="G1584" i="27" s="1"/>
  <c r="G1583" i="27"/>
  <c r="F1583" i="27"/>
  <c r="F1582" i="27"/>
  <c r="G1582" i="27" s="1"/>
  <c r="G1581" i="27"/>
  <c r="F1581" i="27"/>
  <c r="F1580" i="27"/>
  <c r="G1580" i="27" s="1"/>
  <c r="G1579" i="27"/>
  <c r="F1579" i="27"/>
  <c r="F1578" i="27"/>
  <c r="G1578" i="27" s="1"/>
  <c r="G1577" i="27"/>
  <c r="F1577" i="27"/>
  <c r="F1576" i="27"/>
  <c r="G1576" i="27" s="1"/>
  <c r="G1575" i="27"/>
  <c r="F1575" i="27"/>
  <c r="F1574" i="27"/>
  <c r="G1574" i="27" s="1"/>
  <c r="G1573" i="27"/>
  <c r="F1573" i="27"/>
  <c r="F1572" i="27"/>
  <c r="G1572" i="27" s="1"/>
  <c r="G1571" i="27"/>
  <c r="F1571" i="27"/>
  <c r="F1570" i="27"/>
  <c r="G1570" i="27" s="1"/>
  <c r="G1569" i="27"/>
  <c r="F1569" i="27"/>
  <c r="F1568" i="27"/>
  <c r="G1568" i="27" s="1"/>
  <c r="G1567" i="27"/>
  <c r="F1567" i="27"/>
  <c r="F1566" i="27"/>
  <c r="G1566" i="27" s="1"/>
  <c r="G1565" i="27"/>
  <c r="F1565" i="27"/>
  <c r="F1564" i="27"/>
  <c r="G1564" i="27" s="1"/>
  <c r="G1563" i="27"/>
  <c r="F1563" i="27"/>
  <c r="F1562" i="27"/>
  <c r="G1562" i="27" s="1"/>
  <c r="G1561" i="27"/>
  <c r="F1561" i="27"/>
  <c r="F1560" i="27"/>
  <c r="G1560" i="27" s="1"/>
  <c r="G1559" i="27"/>
  <c r="F1559" i="27"/>
  <c r="F1558" i="27"/>
  <c r="G1558" i="27" s="1"/>
  <c r="G1557" i="27"/>
  <c r="F1557" i="27"/>
  <c r="F1556" i="27"/>
  <c r="G1556" i="27" s="1"/>
  <c r="G1555" i="27"/>
  <c r="F1555" i="27"/>
  <c r="F1554" i="27"/>
  <c r="G1554" i="27" s="1"/>
  <c r="G1553" i="27"/>
  <c r="F1553" i="27"/>
  <c r="F1552" i="27"/>
  <c r="G1552" i="27" s="1"/>
  <c r="G1551" i="27"/>
  <c r="F1551" i="27"/>
  <c r="F1550" i="27"/>
  <c r="G1550" i="27" s="1"/>
  <c r="G1549" i="27"/>
  <c r="F1549" i="27"/>
  <c r="F1548" i="27"/>
  <c r="G1548" i="27" s="1"/>
  <c r="G1547" i="27"/>
  <c r="F1547" i="27"/>
  <c r="F1546" i="27"/>
  <c r="G1546" i="27" s="1"/>
  <c r="G1545" i="27"/>
  <c r="F1545" i="27"/>
  <c r="F1544" i="27"/>
  <c r="G1544" i="27" s="1"/>
  <c r="G1543" i="27"/>
  <c r="F1543" i="27"/>
  <c r="F1542" i="27"/>
  <c r="G1542" i="27" s="1"/>
  <c r="G1541" i="27"/>
  <c r="F1541" i="27"/>
  <c r="F1540" i="27"/>
  <c r="G1540" i="27" s="1"/>
  <c r="G1539" i="27"/>
  <c r="F1539" i="27"/>
  <c r="F1538" i="27"/>
  <c r="G1538" i="27" s="1"/>
  <c r="G1537" i="27"/>
  <c r="F1537" i="27"/>
  <c r="F1536" i="27"/>
  <c r="G1536" i="27" s="1"/>
  <c r="G1535" i="27"/>
  <c r="F1535" i="27"/>
  <c r="F1534" i="27"/>
  <c r="G1534" i="27" s="1"/>
  <c r="G1533" i="27"/>
  <c r="F1533" i="27"/>
  <c r="F1532" i="27"/>
  <c r="G1532" i="27" s="1"/>
  <c r="G1531" i="27"/>
  <c r="F1531" i="27"/>
  <c r="F1530" i="27"/>
  <c r="G1530" i="27" s="1"/>
  <c r="G1529" i="27"/>
  <c r="F1529" i="27"/>
  <c r="F1528" i="27"/>
  <c r="G1528" i="27" s="1"/>
  <c r="G1527" i="27"/>
  <c r="F1527" i="27"/>
  <c r="F1526" i="27"/>
  <c r="G1526" i="27" s="1"/>
  <c r="G1525" i="27"/>
  <c r="F1525" i="27"/>
  <c r="F1524" i="27"/>
  <c r="G1524" i="27" s="1"/>
  <c r="G1523" i="27"/>
  <c r="F1523" i="27"/>
  <c r="F1522" i="27"/>
  <c r="G1522" i="27" s="1"/>
  <c r="G1521" i="27"/>
  <c r="F1521" i="27"/>
  <c r="F1520" i="27"/>
  <c r="G1520" i="27" s="1"/>
  <c r="G1519" i="27"/>
  <c r="F1519" i="27"/>
  <c r="F1518" i="27"/>
  <c r="G1518" i="27" s="1"/>
  <c r="G1517" i="27"/>
  <c r="F1517" i="27"/>
  <c r="F1516" i="27"/>
  <c r="G1516" i="27" s="1"/>
  <c r="G1515" i="27"/>
  <c r="F1515" i="27"/>
  <c r="F1514" i="27"/>
  <c r="G1514" i="27" s="1"/>
  <c r="G1513" i="27"/>
  <c r="F1513" i="27"/>
  <c r="F1512" i="27"/>
  <c r="G1512" i="27" s="1"/>
  <c r="G1511" i="27"/>
  <c r="F1511" i="27"/>
  <c r="F1510" i="27"/>
  <c r="G1510" i="27" s="1"/>
  <c r="G1509" i="27"/>
  <c r="F1509" i="27"/>
  <c r="F1508" i="27"/>
  <c r="G1508" i="27" s="1"/>
  <c r="G1507" i="27"/>
  <c r="F1507" i="27"/>
  <c r="F1506" i="27"/>
  <c r="G1506" i="27" s="1"/>
  <c r="G1505" i="27"/>
  <c r="F1505" i="27"/>
  <c r="F1504" i="27"/>
  <c r="G1504" i="27" s="1"/>
  <c r="G1503" i="27"/>
  <c r="F1503" i="27"/>
  <c r="F1502" i="27"/>
  <c r="G1502" i="27" s="1"/>
  <c r="F1501" i="27"/>
  <c r="G1501" i="27" s="1"/>
  <c r="F1500" i="27"/>
  <c r="G1500" i="27" s="1"/>
  <c r="G1499" i="27"/>
  <c r="F1499" i="27"/>
  <c r="F1498" i="27"/>
  <c r="G1498" i="27" s="1"/>
  <c r="G1497" i="27"/>
  <c r="F1497" i="27"/>
  <c r="F1496" i="27"/>
  <c r="G1496" i="27" s="1"/>
  <c r="G1495" i="27"/>
  <c r="F1495" i="27"/>
  <c r="F1494" i="27"/>
  <c r="G1494" i="27" s="1"/>
  <c r="F1493" i="27"/>
  <c r="G1493" i="27" s="1"/>
  <c r="F1492" i="27"/>
  <c r="G1492" i="27" s="1"/>
  <c r="G1491" i="27"/>
  <c r="F1491" i="27"/>
  <c r="F1490" i="27"/>
  <c r="G1490" i="27" s="1"/>
  <c r="G1489" i="27"/>
  <c r="F1489" i="27"/>
  <c r="F1488" i="27"/>
  <c r="G1488" i="27" s="1"/>
  <c r="G1487" i="27"/>
  <c r="F1487" i="27"/>
  <c r="F1486" i="27"/>
  <c r="G1486" i="27" s="1"/>
  <c r="F1485" i="27"/>
  <c r="G1485" i="27" s="1"/>
  <c r="F1484" i="27"/>
  <c r="G1484" i="27" s="1"/>
  <c r="G1483" i="27"/>
  <c r="F1483" i="27"/>
  <c r="F1482" i="27"/>
  <c r="G1482" i="27" s="1"/>
  <c r="G1481" i="27"/>
  <c r="F1481" i="27"/>
  <c r="F1480" i="27"/>
  <c r="G1480" i="27" s="1"/>
  <c r="G1479" i="27"/>
  <c r="F1479" i="27"/>
  <c r="F1478" i="27"/>
  <c r="G1478" i="27" s="1"/>
  <c r="F1477" i="27"/>
  <c r="G1477" i="27" s="1"/>
  <c r="F1476" i="27"/>
  <c r="G1476" i="27" s="1"/>
  <c r="G1475" i="27"/>
  <c r="F1475" i="27"/>
  <c r="F1474" i="27"/>
  <c r="G1474" i="27" s="1"/>
  <c r="G1473" i="27"/>
  <c r="F1473" i="27"/>
  <c r="F1472" i="27"/>
  <c r="G1472" i="27" s="1"/>
  <c r="G1471" i="27"/>
  <c r="F1471" i="27"/>
  <c r="F1470" i="27"/>
  <c r="G1470" i="27" s="1"/>
  <c r="F1469" i="27"/>
  <c r="G1469" i="27" s="1"/>
  <c r="F1468" i="27"/>
  <c r="G1468" i="27" s="1"/>
  <c r="G1467" i="27"/>
  <c r="F1467" i="27"/>
  <c r="F1466" i="27"/>
  <c r="G1466" i="27" s="1"/>
  <c r="G1465" i="27"/>
  <c r="F1465" i="27"/>
  <c r="F1464" i="27"/>
  <c r="G1464" i="27" s="1"/>
  <c r="G1463" i="27"/>
  <c r="F1463" i="27"/>
  <c r="F1462" i="27"/>
  <c r="G1462" i="27" s="1"/>
  <c r="F1461" i="27"/>
  <c r="G1461" i="27" s="1"/>
  <c r="F1460" i="27"/>
  <c r="G1460" i="27" s="1"/>
  <c r="G1459" i="27"/>
  <c r="F1459" i="27"/>
  <c r="F1458" i="27"/>
  <c r="G1458" i="27" s="1"/>
  <c r="G1457" i="27"/>
  <c r="F1457" i="27"/>
  <c r="F1456" i="27"/>
  <c r="G1456" i="27" s="1"/>
  <c r="G1455" i="27"/>
  <c r="F1455" i="27"/>
  <c r="F1454" i="27"/>
  <c r="G1454" i="27" s="1"/>
  <c r="F1453" i="27"/>
  <c r="G1453" i="27" s="1"/>
  <c r="F1452" i="27"/>
  <c r="G1452" i="27" s="1"/>
  <c r="G1451" i="27"/>
  <c r="F1451" i="27"/>
  <c r="F1450" i="27"/>
  <c r="G1450" i="27" s="1"/>
  <c r="G1449" i="27"/>
  <c r="F1449" i="27"/>
  <c r="F1448" i="27"/>
  <c r="G1448" i="27" s="1"/>
  <c r="G1447" i="27"/>
  <c r="F1447" i="27"/>
  <c r="F1446" i="27"/>
  <c r="G1446" i="27" s="1"/>
  <c r="F1445" i="27"/>
  <c r="G1445" i="27" s="1"/>
  <c r="F1444" i="27"/>
  <c r="G1444" i="27" s="1"/>
  <c r="G1443" i="27"/>
  <c r="F1443" i="27"/>
  <c r="F1442" i="27"/>
  <c r="G1442" i="27" s="1"/>
  <c r="G1441" i="27"/>
  <c r="F1441" i="27"/>
  <c r="F1440" i="27"/>
  <c r="G1440" i="27" s="1"/>
  <c r="G1439" i="27"/>
  <c r="F1439" i="27"/>
  <c r="F1438" i="27"/>
  <c r="G1438" i="27" s="1"/>
  <c r="F1437" i="27"/>
  <c r="G1437" i="27" s="1"/>
  <c r="F1436" i="27"/>
  <c r="G1436" i="27" s="1"/>
  <c r="G1435" i="27"/>
  <c r="F1435" i="27"/>
  <c r="F1434" i="27"/>
  <c r="G1434" i="27" s="1"/>
  <c r="G1433" i="27"/>
  <c r="F1433" i="27"/>
  <c r="F1432" i="27"/>
  <c r="G1432" i="27" s="1"/>
  <c r="G1431" i="27"/>
  <c r="F1431" i="27"/>
  <c r="F1430" i="27"/>
  <c r="G1430" i="27" s="1"/>
  <c r="F1429" i="27"/>
  <c r="G1429" i="27" s="1"/>
  <c r="F1428" i="27"/>
  <c r="G1428" i="27" s="1"/>
  <c r="G1427" i="27"/>
  <c r="F1427" i="27"/>
  <c r="F1426" i="27"/>
  <c r="G1426" i="27" s="1"/>
  <c r="G1425" i="27"/>
  <c r="F1425" i="27"/>
  <c r="F1424" i="27"/>
  <c r="G1424" i="27" s="1"/>
  <c r="G1423" i="27"/>
  <c r="F1423" i="27"/>
  <c r="F1422" i="27"/>
  <c r="G1422" i="27" s="1"/>
  <c r="F1421" i="27"/>
  <c r="G1421" i="27" s="1"/>
  <c r="F1420" i="27"/>
  <c r="G1420" i="27" s="1"/>
  <c r="G1419" i="27"/>
  <c r="F1419" i="27"/>
  <c r="F1418" i="27"/>
  <c r="G1418" i="27" s="1"/>
  <c r="G1417" i="27"/>
  <c r="F1417" i="27"/>
  <c r="F1416" i="27"/>
  <c r="G1416" i="27" s="1"/>
  <c r="G1415" i="27"/>
  <c r="F1415" i="27"/>
  <c r="F1414" i="27"/>
  <c r="G1414" i="27" s="1"/>
  <c r="F1413" i="27"/>
  <c r="G1413" i="27" s="1"/>
  <c r="F1412" i="27"/>
  <c r="G1412" i="27" s="1"/>
  <c r="G1411" i="27"/>
  <c r="F1411" i="27"/>
  <c r="F1410" i="27"/>
  <c r="G1410" i="27" s="1"/>
  <c r="G1409" i="27"/>
  <c r="F1409" i="27"/>
  <c r="F1408" i="27"/>
  <c r="G1408" i="27" s="1"/>
  <c r="G1407" i="27"/>
  <c r="F1407" i="27"/>
  <c r="F1406" i="27"/>
  <c r="G1406" i="27" s="1"/>
  <c r="F1405" i="27"/>
  <c r="G1405" i="27" s="1"/>
  <c r="F1404" i="27"/>
  <c r="G1404" i="27" s="1"/>
  <c r="G1403" i="27"/>
  <c r="F1403" i="27"/>
  <c r="F1402" i="27"/>
  <c r="G1402" i="27" s="1"/>
  <c r="G1401" i="27"/>
  <c r="F1401" i="27"/>
  <c r="F1400" i="27"/>
  <c r="G1400" i="27" s="1"/>
  <c r="G1399" i="27"/>
  <c r="F1399" i="27"/>
  <c r="F1398" i="27"/>
  <c r="G1398" i="27" s="1"/>
  <c r="F1397" i="27"/>
  <c r="G1397" i="27" s="1"/>
  <c r="F1396" i="27"/>
  <c r="G1396" i="27" s="1"/>
  <c r="G1395" i="27"/>
  <c r="F1395" i="27"/>
  <c r="F1394" i="27"/>
  <c r="G1394" i="27" s="1"/>
  <c r="G1393" i="27"/>
  <c r="F1393" i="27"/>
  <c r="F1392" i="27"/>
  <c r="G1392" i="27" s="1"/>
  <c r="G1391" i="27"/>
  <c r="F1391" i="27"/>
  <c r="F1390" i="27"/>
  <c r="G1390" i="27" s="1"/>
  <c r="F1389" i="27"/>
  <c r="G1389" i="27" s="1"/>
  <c r="F1388" i="27"/>
  <c r="G1388" i="27" s="1"/>
  <c r="G1387" i="27"/>
  <c r="F1387" i="27"/>
  <c r="F1386" i="27"/>
  <c r="G1386" i="27" s="1"/>
  <c r="G1385" i="27"/>
  <c r="F1385" i="27"/>
  <c r="F1384" i="27"/>
  <c r="G1384" i="27" s="1"/>
  <c r="G1383" i="27"/>
  <c r="F1383" i="27"/>
  <c r="F1382" i="27"/>
  <c r="G1382" i="27" s="1"/>
  <c r="F1381" i="27"/>
  <c r="G1381" i="27" s="1"/>
  <c r="F1380" i="27"/>
  <c r="G1380" i="27" s="1"/>
  <c r="G1379" i="27"/>
  <c r="F1379" i="27"/>
  <c r="F1378" i="27"/>
  <c r="G1378" i="27" s="1"/>
  <c r="G1377" i="27"/>
  <c r="F1377" i="27"/>
  <c r="F1376" i="27"/>
  <c r="G1376" i="27" s="1"/>
  <c r="G1375" i="27"/>
  <c r="F1375" i="27"/>
  <c r="F1374" i="27"/>
  <c r="G1374" i="27" s="1"/>
  <c r="F1373" i="27"/>
  <c r="G1373" i="27" s="1"/>
  <c r="F1372" i="27"/>
  <c r="G1372" i="27" s="1"/>
  <c r="G1371" i="27"/>
  <c r="F1371" i="27"/>
  <c r="F1370" i="27"/>
  <c r="G1370" i="27" s="1"/>
  <c r="G1369" i="27"/>
  <c r="F1369" i="27"/>
  <c r="F1368" i="27"/>
  <c r="G1368" i="27" s="1"/>
  <c r="F1367" i="27"/>
  <c r="G1367" i="27" s="1"/>
  <c r="F1366" i="27"/>
  <c r="G1366" i="27" s="1"/>
  <c r="F1365" i="27"/>
  <c r="G1365" i="27" s="1"/>
  <c r="F1364" i="27"/>
  <c r="G1364" i="27" s="1"/>
  <c r="F1363" i="27"/>
  <c r="G1363" i="27" s="1"/>
  <c r="F1362" i="27"/>
  <c r="G1362" i="27" s="1"/>
  <c r="F1361" i="27"/>
  <c r="G1361" i="27" s="1"/>
  <c r="F1360" i="27"/>
  <c r="G1360" i="27" s="1"/>
  <c r="F1359" i="27"/>
  <c r="G1359" i="27" s="1"/>
  <c r="F1358" i="27"/>
  <c r="G1358" i="27" s="1"/>
  <c r="F1357" i="27"/>
  <c r="G1357" i="27" s="1"/>
  <c r="F1356" i="27"/>
  <c r="G1356" i="27" s="1"/>
  <c r="F1355" i="27"/>
  <c r="G1355" i="27" s="1"/>
  <c r="F1354" i="27"/>
  <c r="G1354" i="27" s="1"/>
  <c r="F1353" i="27"/>
  <c r="G1353" i="27" s="1"/>
  <c r="F1352" i="27"/>
  <c r="G1352" i="27" s="1"/>
  <c r="F1351" i="27"/>
  <c r="G1351" i="27" s="1"/>
  <c r="F1350" i="27"/>
  <c r="G1350" i="27" s="1"/>
  <c r="F1349" i="27"/>
  <c r="G1349" i="27" s="1"/>
  <c r="F1348" i="27"/>
  <c r="G1348" i="27" s="1"/>
  <c r="F1347" i="27"/>
  <c r="G1347" i="27" s="1"/>
  <c r="F1346" i="27"/>
  <c r="G1346" i="27" s="1"/>
  <c r="F1345" i="27"/>
  <c r="G1345" i="27" s="1"/>
  <c r="F1344" i="27"/>
  <c r="G1344" i="27" s="1"/>
  <c r="F1343" i="27"/>
  <c r="G1343" i="27" s="1"/>
  <c r="F1342" i="27"/>
  <c r="G1342" i="27" s="1"/>
  <c r="F1341" i="27"/>
  <c r="G1341" i="27" s="1"/>
  <c r="F1340" i="27"/>
  <c r="G1340" i="27" s="1"/>
  <c r="F1339" i="27"/>
  <c r="G1339" i="27" s="1"/>
  <c r="F1338" i="27"/>
  <c r="G1338" i="27" s="1"/>
  <c r="F1337" i="27"/>
  <c r="G1337" i="27" s="1"/>
  <c r="F1336" i="27"/>
  <c r="G1336" i="27" s="1"/>
  <c r="F1335" i="27"/>
  <c r="G1335" i="27" s="1"/>
  <c r="F1334" i="27"/>
  <c r="G1334" i="27" s="1"/>
  <c r="F1333" i="27"/>
  <c r="G1333" i="27" s="1"/>
  <c r="F1332" i="27"/>
  <c r="G1332" i="27" s="1"/>
  <c r="F1331" i="27"/>
  <c r="G1331" i="27" s="1"/>
  <c r="F1330" i="27"/>
  <c r="G1330" i="27" s="1"/>
  <c r="F1329" i="27"/>
  <c r="G1329" i="27" s="1"/>
  <c r="F1328" i="27"/>
  <c r="G1328" i="27" s="1"/>
  <c r="F1327" i="27"/>
  <c r="G1327" i="27" s="1"/>
  <c r="F1326" i="27"/>
  <c r="G1326" i="27" s="1"/>
  <c r="F1325" i="27"/>
  <c r="G1325" i="27" s="1"/>
  <c r="F1324" i="27"/>
  <c r="G1324" i="27" s="1"/>
  <c r="F1323" i="27"/>
  <c r="G1323" i="27" s="1"/>
  <c r="F1322" i="27"/>
  <c r="G1322" i="27" s="1"/>
  <c r="F1321" i="27"/>
  <c r="G1321" i="27" s="1"/>
  <c r="F1320" i="27"/>
  <c r="G1320" i="27" s="1"/>
  <c r="F1319" i="27"/>
  <c r="G1319" i="27" s="1"/>
  <c r="F1318" i="27"/>
  <c r="G1318" i="27" s="1"/>
  <c r="F1317" i="27"/>
  <c r="G1317" i="27" s="1"/>
  <c r="F1316" i="27"/>
  <c r="G1316" i="27" s="1"/>
  <c r="F1315" i="27"/>
  <c r="G1315" i="27" s="1"/>
  <c r="F1314" i="27"/>
  <c r="G1314" i="27" s="1"/>
  <c r="F1313" i="27"/>
  <c r="G1313" i="27" s="1"/>
  <c r="F1312" i="27"/>
  <c r="G1312" i="27" s="1"/>
  <c r="F1311" i="27"/>
  <c r="G1311" i="27" s="1"/>
  <c r="F1310" i="27"/>
  <c r="G1310" i="27" s="1"/>
  <c r="F1309" i="27"/>
  <c r="G1309" i="27" s="1"/>
  <c r="F1308" i="27"/>
  <c r="G1308" i="27" s="1"/>
  <c r="F1307" i="27"/>
  <c r="G1307" i="27" s="1"/>
  <c r="F1306" i="27"/>
  <c r="G1306" i="27" s="1"/>
  <c r="F1305" i="27"/>
  <c r="G1305" i="27" s="1"/>
  <c r="F1304" i="27"/>
  <c r="G1304" i="27" s="1"/>
  <c r="F1303" i="27"/>
  <c r="G1303" i="27" s="1"/>
  <c r="F1302" i="27"/>
  <c r="G1302" i="27" s="1"/>
  <c r="F1301" i="27"/>
  <c r="G1301" i="27" s="1"/>
  <c r="F1300" i="27"/>
  <c r="G1300" i="27" s="1"/>
  <c r="F1299" i="27"/>
  <c r="G1299" i="27" s="1"/>
  <c r="F1298" i="27"/>
  <c r="G1298" i="27" s="1"/>
  <c r="F1297" i="27"/>
  <c r="G1297" i="27" s="1"/>
  <c r="F1296" i="27"/>
  <c r="G1296" i="27" s="1"/>
  <c r="F1295" i="27"/>
  <c r="G1295" i="27" s="1"/>
  <c r="F1294" i="27"/>
  <c r="G1294" i="27" s="1"/>
  <c r="F1293" i="27"/>
  <c r="G1293" i="27" s="1"/>
  <c r="F1292" i="27"/>
  <c r="G1292" i="27" s="1"/>
  <c r="F1291" i="27"/>
  <c r="G1291" i="27" s="1"/>
  <c r="F1290" i="27"/>
  <c r="G1290" i="27" s="1"/>
  <c r="F1289" i="27"/>
  <c r="G1289" i="27" s="1"/>
  <c r="F1288" i="27"/>
  <c r="G1288" i="27" s="1"/>
  <c r="F1287" i="27"/>
  <c r="G1287" i="27" s="1"/>
  <c r="F1286" i="27"/>
  <c r="G1286" i="27" s="1"/>
  <c r="F1285" i="27"/>
  <c r="G1285" i="27" s="1"/>
  <c r="F1284" i="27"/>
  <c r="G1284" i="27" s="1"/>
  <c r="F1283" i="27"/>
  <c r="G1283" i="27" s="1"/>
  <c r="F1282" i="27"/>
  <c r="G1282" i="27" s="1"/>
  <c r="F1281" i="27"/>
  <c r="G1281" i="27" s="1"/>
  <c r="F1280" i="27"/>
  <c r="G1280" i="27" s="1"/>
  <c r="F1279" i="27"/>
  <c r="G1279" i="27" s="1"/>
  <c r="F1278" i="27"/>
  <c r="G1278" i="27" s="1"/>
  <c r="F1277" i="27"/>
  <c r="G1277" i="27" s="1"/>
  <c r="F1276" i="27"/>
  <c r="G1276" i="27" s="1"/>
  <c r="F1275" i="27"/>
  <c r="G1275" i="27" s="1"/>
  <c r="F1274" i="27"/>
  <c r="G1274" i="27" s="1"/>
  <c r="F1273" i="27"/>
  <c r="G1273" i="27" s="1"/>
  <c r="F1272" i="27"/>
  <c r="G1272" i="27" s="1"/>
  <c r="F1271" i="27"/>
  <c r="G1271" i="27" s="1"/>
  <c r="F1270" i="27"/>
  <c r="G1270" i="27" s="1"/>
  <c r="F1269" i="27"/>
  <c r="G1269" i="27" s="1"/>
  <c r="F1268" i="27"/>
  <c r="G1268" i="27" s="1"/>
  <c r="F1267" i="27"/>
  <c r="G1267" i="27" s="1"/>
  <c r="F1266" i="27"/>
  <c r="G1266" i="27" s="1"/>
  <c r="F1265" i="27"/>
  <c r="G1265" i="27" s="1"/>
  <c r="F1264" i="27"/>
  <c r="G1264" i="27" s="1"/>
  <c r="F1263" i="27"/>
  <c r="G1263" i="27" s="1"/>
  <c r="F1262" i="27"/>
  <c r="G1262" i="27" s="1"/>
  <c r="F1261" i="27"/>
  <c r="G1261" i="27" s="1"/>
  <c r="F1260" i="27"/>
  <c r="G1260" i="27" s="1"/>
  <c r="G1259" i="27"/>
  <c r="F1259" i="27"/>
  <c r="F1258" i="27"/>
  <c r="G1258" i="27" s="1"/>
  <c r="F1257" i="27"/>
  <c r="G1257" i="27" s="1"/>
  <c r="F1256" i="27"/>
  <c r="G1256" i="27" s="1"/>
  <c r="F1255" i="27"/>
  <c r="G1255" i="27" s="1"/>
  <c r="F1254" i="27"/>
  <c r="G1254" i="27" s="1"/>
  <c r="F1253" i="27"/>
  <c r="G1253" i="27" s="1"/>
  <c r="F1252" i="27"/>
  <c r="G1252" i="27" s="1"/>
  <c r="F1251" i="27"/>
  <c r="G1251" i="27" s="1"/>
  <c r="F1250" i="27"/>
  <c r="G1250" i="27" s="1"/>
  <c r="F1249" i="27"/>
  <c r="G1249" i="27" s="1"/>
  <c r="F1248" i="27"/>
  <c r="G1248" i="27" s="1"/>
  <c r="F1247" i="27"/>
  <c r="G1247" i="27" s="1"/>
  <c r="F1246" i="27"/>
  <c r="G1246" i="27" s="1"/>
  <c r="F1245" i="27"/>
  <c r="G1245" i="27" s="1"/>
  <c r="F1244" i="27"/>
  <c r="G1244" i="27" s="1"/>
  <c r="F1243" i="27"/>
  <c r="G1243" i="27" s="1"/>
  <c r="F1242" i="27"/>
  <c r="G1242" i="27" s="1"/>
  <c r="F1241" i="27"/>
  <c r="G1241" i="27" s="1"/>
  <c r="F1240" i="27"/>
  <c r="G1240" i="27" s="1"/>
  <c r="F1239" i="27"/>
  <c r="G1239" i="27" s="1"/>
  <c r="F1238" i="27"/>
  <c r="G1238" i="27" s="1"/>
  <c r="F1237" i="27"/>
  <c r="G1237" i="27" s="1"/>
  <c r="F1236" i="27"/>
  <c r="G1236" i="27" s="1"/>
  <c r="F1235" i="27"/>
  <c r="G1235" i="27" s="1"/>
  <c r="F1234" i="27"/>
  <c r="G1234" i="27" s="1"/>
  <c r="F1233" i="27"/>
  <c r="G1233" i="27" s="1"/>
  <c r="F1232" i="27"/>
  <c r="G1232" i="27" s="1"/>
  <c r="F1231" i="27"/>
  <c r="G1231" i="27" s="1"/>
  <c r="F1230" i="27"/>
  <c r="G1230" i="27" s="1"/>
  <c r="F1229" i="27"/>
  <c r="G1229" i="27" s="1"/>
  <c r="F1228" i="27"/>
  <c r="G1228" i="27" s="1"/>
  <c r="G1227" i="27"/>
  <c r="F1227" i="27"/>
  <c r="F1226" i="27"/>
  <c r="G1226" i="27" s="1"/>
  <c r="F1225" i="27"/>
  <c r="G1225" i="27" s="1"/>
  <c r="F1224" i="27"/>
  <c r="G1224" i="27" s="1"/>
  <c r="F1223" i="27"/>
  <c r="G1223" i="27" s="1"/>
  <c r="F1222" i="27"/>
  <c r="G1222" i="27" s="1"/>
  <c r="F1221" i="27"/>
  <c r="G1221" i="27" s="1"/>
  <c r="F1220" i="27"/>
  <c r="G1220" i="27" s="1"/>
  <c r="F1219" i="27"/>
  <c r="G1219" i="27" s="1"/>
  <c r="F1218" i="27"/>
  <c r="G1218" i="27" s="1"/>
  <c r="F1217" i="27"/>
  <c r="G1217" i="27" s="1"/>
  <c r="F1216" i="27"/>
  <c r="G1216" i="27" s="1"/>
  <c r="F1215" i="27"/>
  <c r="G1215" i="27" s="1"/>
  <c r="F1214" i="27"/>
  <c r="G1214" i="27" s="1"/>
  <c r="F1213" i="27"/>
  <c r="G1213" i="27" s="1"/>
  <c r="F1212" i="27"/>
  <c r="G1212" i="27" s="1"/>
  <c r="F1211" i="27"/>
  <c r="G1211" i="27" s="1"/>
  <c r="F1210" i="27"/>
  <c r="G1210" i="27" s="1"/>
  <c r="F1209" i="27"/>
  <c r="G1209" i="27" s="1"/>
  <c r="F1208" i="27"/>
  <c r="G1208" i="27" s="1"/>
  <c r="F1207" i="27"/>
  <c r="G1207" i="27" s="1"/>
  <c r="F1206" i="27"/>
  <c r="G1206" i="27" s="1"/>
  <c r="F1205" i="27"/>
  <c r="G1205" i="27" s="1"/>
  <c r="F1204" i="27"/>
  <c r="G1204" i="27" s="1"/>
  <c r="F1203" i="27"/>
  <c r="G1203" i="27" s="1"/>
  <c r="F1202" i="27"/>
  <c r="G1202" i="27" s="1"/>
  <c r="F1201" i="27"/>
  <c r="G1201" i="27" s="1"/>
  <c r="F1200" i="27"/>
  <c r="G1200" i="27" s="1"/>
  <c r="F1199" i="27"/>
  <c r="G1199" i="27" s="1"/>
  <c r="F1198" i="27"/>
  <c r="G1198" i="27" s="1"/>
  <c r="F1197" i="27"/>
  <c r="G1197" i="27" s="1"/>
  <c r="F1196" i="27"/>
  <c r="G1196" i="27" s="1"/>
  <c r="G1195" i="27"/>
  <c r="F1195" i="27"/>
  <c r="F1194" i="27"/>
  <c r="G1194" i="27" s="1"/>
  <c r="F1193" i="27"/>
  <c r="G1193" i="27" s="1"/>
  <c r="F1192" i="27"/>
  <c r="G1192" i="27" s="1"/>
  <c r="F1191" i="27"/>
  <c r="G1191" i="27" s="1"/>
  <c r="F1190" i="27"/>
  <c r="G1190" i="27" s="1"/>
  <c r="F1189" i="27"/>
  <c r="G1189" i="27" s="1"/>
  <c r="F1188" i="27"/>
  <c r="G1188" i="27" s="1"/>
  <c r="F1187" i="27"/>
  <c r="G1187" i="27" s="1"/>
  <c r="F1186" i="27"/>
  <c r="G1186" i="27" s="1"/>
  <c r="F1185" i="27"/>
  <c r="G1185" i="27" s="1"/>
  <c r="F1184" i="27"/>
  <c r="G1184" i="27" s="1"/>
  <c r="F1183" i="27"/>
  <c r="G1183" i="27" s="1"/>
  <c r="F1182" i="27"/>
  <c r="G1182" i="27" s="1"/>
  <c r="F1181" i="27"/>
  <c r="G1181" i="27" s="1"/>
  <c r="F1180" i="27"/>
  <c r="G1180" i="27" s="1"/>
  <c r="F1179" i="27"/>
  <c r="G1179" i="27" s="1"/>
  <c r="F1178" i="27"/>
  <c r="G1178" i="27" s="1"/>
  <c r="F1177" i="27"/>
  <c r="G1177" i="27" s="1"/>
  <c r="F1176" i="27"/>
  <c r="G1176" i="27" s="1"/>
  <c r="F1175" i="27"/>
  <c r="G1175" i="27" s="1"/>
  <c r="F1174" i="27"/>
  <c r="G1174" i="27" s="1"/>
  <c r="F1173" i="27"/>
  <c r="G1173" i="27" s="1"/>
  <c r="F1172" i="27"/>
  <c r="G1172" i="27" s="1"/>
  <c r="G1171" i="27"/>
  <c r="F1171" i="27"/>
  <c r="F1170" i="27"/>
  <c r="G1170" i="27" s="1"/>
  <c r="G1169" i="27"/>
  <c r="F1169" i="27"/>
  <c r="F1168" i="27"/>
  <c r="G1168" i="27" s="1"/>
  <c r="F1167" i="27"/>
  <c r="G1167" i="27" s="1"/>
  <c r="F1166" i="27"/>
  <c r="G1166" i="27" s="1"/>
  <c r="F1165" i="27"/>
  <c r="G1165" i="27" s="1"/>
  <c r="F1164" i="27"/>
  <c r="G1164" i="27" s="1"/>
  <c r="G1163" i="27"/>
  <c r="F1163" i="27"/>
  <c r="F1162" i="27"/>
  <c r="G1162" i="27" s="1"/>
  <c r="G1161" i="27"/>
  <c r="F1161" i="27"/>
  <c r="F1160" i="27"/>
  <c r="G1160" i="27" s="1"/>
  <c r="F1159" i="27"/>
  <c r="G1159" i="27" s="1"/>
  <c r="F1158" i="27"/>
  <c r="G1158" i="27" s="1"/>
  <c r="F1157" i="27"/>
  <c r="G1157" i="27" s="1"/>
  <c r="F1156" i="27"/>
  <c r="G1156" i="27" s="1"/>
  <c r="G1155" i="27"/>
  <c r="F1155" i="27"/>
  <c r="F1154" i="27"/>
  <c r="G1154" i="27" s="1"/>
  <c r="G1153" i="27"/>
  <c r="F1153" i="27"/>
  <c r="F1152" i="27"/>
  <c r="G1152" i="27" s="1"/>
  <c r="F1151" i="27"/>
  <c r="G1151" i="27" s="1"/>
  <c r="F1150" i="27"/>
  <c r="G1150" i="27" s="1"/>
  <c r="F1149" i="27"/>
  <c r="G1149" i="27" s="1"/>
  <c r="F1148" i="27"/>
  <c r="G1148" i="27" s="1"/>
  <c r="G1147" i="27"/>
  <c r="F1147" i="27"/>
  <c r="F1146" i="27"/>
  <c r="G1146" i="27" s="1"/>
  <c r="G1145" i="27"/>
  <c r="F1145" i="27"/>
  <c r="F1144" i="27"/>
  <c r="G1144" i="27" s="1"/>
  <c r="F1143" i="27"/>
  <c r="G1143" i="27" s="1"/>
  <c r="F1142" i="27"/>
  <c r="G1142" i="27" s="1"/>
  <c r="F1141" i="27"/>
  <c r="G1141" i="27" s="1"/>
  <c r="F1140" i="27"/>
  <c r="G1140" i="27" s="1"/>
  <c r="G1139" i="27"/>
  <c r="F1139" i="27"/>
  <c r="F1138" i="27"/>
  <c r="G1138" i="27" s="1"/>
  <c r="G1137" i="27"/>
  <c r="F1137" i="27"/>
  <c r="F1136" i="27"/>
  <c r="G1136" i="27" s="1"/>
  <c r="F1135" i="27"/>
  <c r="G1135" i="27" s="1"/>
  <c r="F1134" i="27"/>
  <c r="G1134" i="27" s="1"/>
  <c r="F1133" i="27"/>
  <c r="G1133" i="27" s="1"/>
  <c r="F1132" i="27"/>
  <c r="G1132" i="27" s="1"/>
  <c r="G1131" i="27"/>
  <c r="F1131" i="27"/>
  <c r="F1130" i="27"/>
  <c r="G1130" i="27" s="1"/>
  <c r="G1129" i="27"/>
  <c r="F1129" i="27"/>
  <c r="F1128" i="27"/>
  <c r="G1128" i="27" s="1"/>
  <c r="F1127" i="27"/>
  <c r="G1127" i="27" s="1"/>
  <c r="F1126" i="27"/>
  <c r="G1126" i="27" s="1"/>
  <c r="F1125" i="27"/>
  <c r="G1125" i="27" s="1"/>
  <c r="F1124" i="27"/>
  <c r="G1124" i="27" s="1"/>
  <c r="G1123" i="27"/>
  <c r="F1123" i="27"/>
  <c r="F1122" i="27"/>
  <c r="G1122" i="27" s="1"/>
  <c r="G1121" i="27"/>
  <c r="F1121" i="27"/>
  <c r="F1120" i="27"/>
  <c r="G1120" i="27" s="1"/>
  <c r="F1119" i="27"/>
  <c r="G1119" i="27" s="1"/>
  <c r="F1118" i="27"/>
  <c r="G1118" i="27" s="1"/>
  <c r="F1117" i="27"/>
  <c r="G1117" i="27" s="1"/>
  <c r="F1116" i="27"/>
  <c r="G1116" i="27" s="1"/>
  <c r="G1115" i="27"/>
  <c r="F1115" i="27"/>
  <c r="F1114" i="27"/>
  <c r="G1114" i="27" s="1"/>
  <c r="G1113" i="27"/>
  <c r="F1113" i="27"/>
  <c r="F1112" i="27"/>
  <c r="G1112" i="27" s="1"/>
  <c r="F1111" i="27"/>
  <c r="G1111" i="27" s="1"/>
  <c r="F1110" i="27"/>
  <c r="G1110" i="27" s="1"/>
  <c r="F1109" i="27"/>
  <c r="G1109" i="27" s="1"/>
  <c r="F1108" i="27"/>
  <c r="G1108" i="27" s="1"/>
  <c r="G1107" i="27"/>
  <c r="F1107" i="27"/>
  <c r="F1106" i="27"/>
  <c r="G1106" i="27" s="1"/>
  <c r="G1105" i="27"/>
  <c r="F1105" i="27"/>
  <c r="F1104" i="27"/>
  <c r="G1104" i="27" s="1"/>
  <c r="F1103" i="27"/>
  <c r="G1103" i="27" s="1"/>
  <c r="F1102" i="27"/>
  <c r="G1102" i="27" s="1"/>
  <c r="F1101" i="27"/>
  <c r="G1101" i="27" s="1"/>
  <c r="F1100" i="27"/>
  <c r="G1100" i="27" s="1"/>
  <c r="G1099" i="27"/>
  <c r="F1099" i="27"/>
  <c r="F1098" i="27"/>
  <c r="G1098" i="27" s="1"/>
  <c r="G1097" i="27"/>
  <c r="F1097" i="27"/>
  <c r="F1096" i="27"/>
  <c r="G1096" i="27" s="1"/>
  <c r="F1095" i="27"/>
  <c r="G1095" i="27" s="1"/>
  <c r="F1094" i="27"/>
  <c r="G1094" i="27" s="1"/>
  <c r="F1093" i="27"/>
  <c r="G1093" i="27" s="1"/>
  <c r="F1092" i="27"/>
  <c r="G1092" i="27" s="1"/>
  <c r="G1091" i="27"/>
  <c r="F1091" i="27"/>
  <c r="F1090" i="27"/>
  <c r="G1090" i="27" s="1"/>
  <c r="G1089" i="27"/>
  <c r="F1089" i="27"/>
  <c r="F1088" i="27"/>
  <c r="G1088" i="27" s="1"/>
  <c r="F1087" i="27"/>
  <c r="G1087" i="27" s="1"/>
  <c r="F1086" i="27"/>
  <c r="G1086" i="27" s="1"/>
  <c r="F1085" i="27"/>
  <c r="G1085" i="27" s="1"/>
  <c r="F1084" i="27"/>
  <c r="G1084" i="27" s="1"/>
  <c r="G1083" i="27"/>
  <c r="F1083" i="27"/>
  <c r="F1082" i="27"/>
  <c r="G1082" i="27" s="1"/>
  <c r="G1081" i="27"/>
  <c r="F1081" i="27"/>
  <c r="F1080" i="27"/>
  <c r="G1080" i="27" s="1"/>
  <c r="F1079" i="27"/>
  <c r="G1079" i="27" s="1"/>
  <c r="F1078" i="27"/>
  <c r="G1078" i="27" s="1"/>
  <c r="F1077" i="27"/>
  <c r="G1077" i="27" s="1"/>
  <c r="F1076" i="27"/>
  <c r="G1076" i="27" s="1"/>
  <c r="G1075" i="27"/>
  <c r="F1075" i="27"/>
  <c r="F1074" i="27"/>
  <c r="G1074" i="27" s="1"/>
  <c r="G1073" i="27"/>
  <c r="F1073" i="27"/>
  <c r="F1072" i="27"/>
  <c r="G1072" i="27" s="1"/>
  <c r="F1071" i="27"/>
  <c r="G1071" i="27" s="1"/>
  <c r="F1070" i="27"/>
  <c r="G1070" i="27" s="1"/>
  <c r="F1069" i="27"/>
  <c r="G1069" i="27" s="1"/>
  <c r="F1068" i="27"/>
  <c r="G1068" i="27" s="1"/>
  <c r="G1067" i="27"/>
  <c r="F1067" i="27"/>
  <c r="F1066" i="27"/>
  <c r="G1066" i="27" s="1"/>
  <c r="G1065" i="27"/>
  <c r="F1065" i="27"/>
  <c r="F1064" i="27"/>
  <c r="G1064" i="27" s="1"/>
  <c r="F1063" i="27"/>
  <c r="G1063" i="27" s="1"/>
  <c r="F1062" i="27"/>
  <c r="G1062" i="27" s="1"/>
  <c r="F1061" i="27"/>
  <c r="G1061" i="27" s="1"/>
  <c r="F1060" i="27"/>
  <c r="G1060" i="27" s="1"/>
  <c r="G1059" i="27"/>
  <c r="F1059" i="27"/>
  <c r="F1058" i="27"/>
  <c r="G1058" i="27" s="1"/>
  <c r="G1057" i="27"/>
  <c r="F1057" i="27"/>
  <c r="F1056" i="27"/>
  <c r="G1056" i="27" s="1"/>
  <c r="F1055" i="27"/>
  <c r="G1055" i="27" s="1"/>
  <c r="F1054" i="27"/>
  <c r="G1054" i="27" s="1"/>
  <c r="F1053" i="27"/>
  <c r="G1053" i="27" s="1"/>
  <c r="F1052" i="27"/>
  <c r="G1052" i="27" s="1"/>
  <c r="G1051" i="27"/>
  <c r="F1051" i="27"/>
  <c r="F1050" i="27"/>
  <c r="G1050" i="27" s="1"/>
  <c r="G1049" i="27"/>
  <c r="F1049" i="27"/>
  <c r="F1048" i="27"/>
  <c r="G1048" i="27" s="1"/>
  <c r="F1047" i="27"/>
  <c r="G1047" i="27" s="1"/>
  <c r="F1046" i="27"/>
  <c r="G1046" i="27" s="1"/>
  <c r="F1045" i="27"/>
  <c r="G1045" i="27" s="1"/>
  <c r="F1044" i="27"/>
  <c r="G1044" i="27" s="1"/>
  <c r="G1043" i="27"/>
  <c r="F1043" i="27"/>
  <c r="F1042" i="27"/>
  <c r="G1042" i="27" s="1"/>
  <c r="G1041" i="27"/>
  <c r="F1041" i="27"/>
  <c r="F1040" i="27"/>
  <c r="G1040" i="27" s="1"/>
  <c r="F1039" i="27"/>
  <c r="G1039" i="27" s="1"/>
  <c r="F1038" i="27"/>
  <c r="G1038" i="27" s="1"/>
  <c r="F1037" i="27"/>
  <c r="G1037" i="27" s="1"/>
  <c r="F1036" i="27"/>
  <c r="G1036" i="27" s="1"/>
  <c r="G1035" i="27"/>
  <c r="F1035" i="27"/>
  <c r="F1034" i="27"/>
  <c r="G1034" i="27" s="1"/>
  <c r="G1033" i="27"/>
  <c r="F1033" i="27"/>
  <c r="F1032" i="27"/>
  <c r="G1032" i="27" s="1"/>
  <c r="F1031" i="27"/>
  <c r="G1031" i="27" s="1"/>
  <c r="F1030" i="27"/>
  <c r="G1030" i="27" s="1"/>
  <c r="F1029" i="27"/>
  <c r="G1029" i="27" s="1"/>
  <c r="F1028" i="27"/>
  <c r="G1028" i="27" s="1"/>
  <c r="G1027" i="27"/>
  <c r="F1027" i="27"/>
  <c r="F1026" i="27"/>
  <c r="G1026" i="27" s="1"/>
  <c r="G1025" i="27"/>
  <c r="F1025" i="27"/>
  <c r="F1024" i="27"/>
  <c r="G1024" i="27" s="1"/>
  <c r="F1023" i="27"/>
  <c r="G1023" i="27" s="1"/>
  <c r="F1022" i="27"/>
  <c r="G1022" i="27" s="1"/>
  <c r="F1021" i="27"/>
  <c r="G1021" i="27" s="1"/>
  <c r="F1020" i="27"/>
  <c r="G1020" i="27" s="1"/>
  <c r="G1019" i="27"/>
  <c r="F1019" i="27"/>
  <c r="F1018" i="27"/>
  <c r="G1018" i="27" s="1"/>
  <c r="G1017" i="27"/>
  <c r="F1017" i="27"/>
  <c r="F1016" i="27"/>
  <c r="G1016" i="27" s="1"/>
  <c r="F1015" i="27"/>
  <c r="G1015" i="27" s="1"/>
  <c r="F1014" i="27"/>
  <c r="G1014" i="27" s="1"/>
  <c r="F1013" i="27"/>
  <c r="G1013" i="27" s="1"/>
  <c r="F1012" i="27"/>
  <c r="G1012" i="27" s="1"/>
  <c r="G1011" i="27"/>
  <c r="F1011" i="27"/>
  <c r="F1010" i="27"/>
  <c r="G1010" i="27" s="1"/>
  <c r="G1009" i="27"/>
  <c r="F1009" i="27"/>
  <c r="F1008" i="27"/>
  <c r="G1008" i="27" s="1"/>
  <c r="F1007" i="27"/>
  <c r="G1007" i="27" s="1"/>
  <c r="F1006" i="27"/>
  <c r="G1006" i="27" s="1"/>
  <c r="F1005" i="27"/>
  <c r="G1005" i="27" s="1"/>
  <c r="F1004" i="27"/>
  <c r="G1004" i="27" s="1"/>
  <c r="G1003" i="27"/>
  <c r="F1003" i="27"/>
  <c r="F1002" i="27"/>
  <c r="G1002" i="27" s="1"/>
  <c r="G1001" i="27"/>
  <c r="F1001" i="27"/>
  <c r="F1000" i="27"/>
  <c r="G1000" i="27" s="1"/>
  <c r="F999" i="27"/>
  <c r="G999" i="27" s="1"/>
  <c r="F998" i="27"/>
  <c r="G998" i="27" s="1"/>
  <c r="F997" i="27"/>
  <c r="G997" i="27" s="1"/>
  <c r="F996" i="27"/>
  <c r="G996" i="27" s="1"/>
  <c r="G995" i="27"/>
  <c r="F995" i="27"/>
  <c r="F994" i="27"/>
  <c r="G994" i="27" s="1"/>
  <c r="G993" i="27"/>
  <c r="F993" i="27"/>
  <c r="F992" i="27"/>
  <c r="G992" i="27" s="1"/>
  <c r="F991" i="27"/>
  <c r="G991" i="27" s="1"/>
  <c r="F990" i="27"/>
  <c r="G990" i="27" s="1"/>
  <c r="F989" i="27"/>
  <c r="G989" i="27" s="1"/>
  <c r="F988" i="27"/>
  <c r="G988" i="27" s="1"/>
  <c r="G987" i="27"/>
  <c r="F987" i="27"/>
  <c r="F986" i="27"/>
  <c r="G986" i="27" s="1"/>
  <c r="G985" i="27"/>
  <c r="F985" i="27"/>
  <c r="F984" i="27"/>
  <c r="G984" i="27" s="1"/>
  <c r="F983" i="27"/>
  <c r="G983" i="27" s="1"/>
  <c r="F982" i="27"/>
  <c r="G982" i="27" s="1"/>
  <c r="F981" i="27"/>
  <c r="G981" i="27" s="1"/>
  <c r="F980" i="27"/>
  <c r="G980" i="27" s="1"/>
  <c r="G979" i="27"/>
  <c r="F979" i="27"/>
  <c r="F978" i="27"/>
  <c r="G978" i="27" s="1"/>
  <c r="G977" i="27"/>
  <c r="F977" i="27"/>
  <c r="F976" i="27"/>
  <c r="G976" i="27" s="1"/>
  <c r="G975" i="27"/>
  <c r="F975" i="27"/>
  <c r="F974" i="27"/>
  <c r="G974" i="27" s="1"/>
  <c r="G973" i="27"/>
  <c r="F973" i="27"/>
  <c r="F972" i="27"/>
  <c r="G972" i="27" s="1"/>
  <c r="G971" i="27"/>
  <c r="F971" i="27"/>
  <c r="F970" i="27"/>
  <c r="G970" i="27" s="1"/>
  <c r="G969" i="27"/>
  <c r="F969" i="27"/>
  <c r="F968" i="27"/>
  <c r="G968" i="27" s="1"/>
  <c r="G967" i="27"/>
  <c r="F967" i="27"/>
  <c r="F966" i="27"/>
  <c r="G966" i="27" s="1"/>
  <c r="G965" i="27"/>
  <c r="F965" i="27"/>
  <c r="F964" i="27"/>
  <c r="G964" i="27" s="1"/>
  <c r="G963" i="27"/>
  <c r="F963" i="27"/>
  <c r="F962" i="27"/>
  <c r="G962" i="27" s="1"/>
  <c r="G961" i="27"/>
  <c r="F961" i="27"/>
  <c r="F960" i="27"/>
  <c r="G960" i="27" s="1"/>
  <c r="G959" i="27"/>
  <c r="F959" i="27"/>
  <c r="F958" i="27"/>
  <c r="G958" i="27" s="1"/>
  <c r="G957" i="27"/>
  <c r="F957" i="27"/>
  <c r="F956" i="27"/>
  <c r="G956" i="27" s="1"/>
  <c r="G955" i="27"/>
  <c r="F955" i="27"/>
  <c r="F954" i="27"/>
  <c r="G954" i="27" s="1"/>
  <c r="G953" i="27"/>
  <c r="F953" i="27"/>
  <c r="F952" i="27"/>
  <c r="G952" i="27" s="1"/>
  <c r="G951" i="27"/>
  <c r="F951" i="27"/>
  <c r="F950" i="27"/>
  <c r="G950" i="27" s="1"/>
  <c r="G949" i="27"/>
  <c r="F949" i="27"/>
  <c r="F948" i="27"/>
  <c r="G948" i="27" s="1"/>
  <c r="G947" i="27"/>
  <c r="F947" i="27"/>
  <c r="F946" i="27"/>
  <c r="G946" i="27" s="1"/>
  <c r="G945" i="27"/>
  <c r="F945" i="27"/>
  <c r="F944" i="27"/>
  <c r="G944" i="27" s="1"/>
  <c r="G943" i="27"/>
  <c r="F943" i="27"/>
  <c r="F942" i="27"/>
  <c r="G942" i="27" s="1"/>
  <c r="G941" i="27"/>
  <c r="F941" i="27"/>
  <c r="F940" i="27"/>
  <c r="G940" i="27" s="1"/>
  <c r="G939" i="27"/>
  <c r="F939" i="27"/>
  <c r="F938" i="27"/>
  <c r="G938" i="27" s="1"/>
  <c r="G937" i="27"/>
  <c r="F937" i="27"/>
  <c r="F936" i="27"/>
  <c r="G936" i="27" s="1"/>
  <c r="G935" i="27"/>
  <c r="F935" i="27"/>
  <c r="F934" i="27"/>
  <c r="G934" i="27" s="1"/>
  <c r="G933" i="27"/>
  <c r="F933" i="27"/>
  <c r="F932" i="27"/>
  <c r="G932" i="27" s="1"/>
  <c r="G931" i="27"/>
  <c r="F931" i="27"/>
  <c r="F930" i="27"/>
  <c r="G930" i="27" s="1"/>
  <c r="G929" i="27"/>
  <c r="F929" i="27"/>
  <c r="F928" i="27"/>
  <c r="G928" i="27" s="1"/>
  <c r="G927" i="27"/>
  <c r="F927" i="27"/>
  <c r="F926" i="27"/>
  <c r="G926" i="27" s="1"/>
  <c r="G925" i="27"/>
  <c r="F925" i="27"/>
  <c r="F924" i="27"/>
  <c r="G924" i="27" s="1"/>
  <c r="G923" i="27"/>
  <c r="F923" i="27"/>
  <c r="F922" i="27"/>
  <c r="G922" i="27" s="1"/>
  <c r="G921" i="27"/>
  <c r="F921" i="27"/>
  <c r="F920" i="27"/>
  <c r="G920" i="27" s="1"/>
  <c r="G919" i="27"/>
  <c r="F919" i="27"/>
  <c r="F918" i="27"/>
  <c r="G918" i="27" s="1"/>
  <c r="G917" i="27"/>
  <c r="F917" i="27"/>
  <c r="F916" i="27"/>
  <c r="G916" i="27" s="1"/>
  <c r="G915" i="27"/>
  <c r="F915" i="27"/>
  <c r="F914" i="27"/>
  <c r="G914" i="27" s="1"/>
  <c r="G913" i="27"/>
  <c r="F913" i="27"/>
  <c r="F912" i="27"/>
  <c r="G912" i="27" s="1"/>
  <c r="G911" i="27"/>
  <c r="F911" i="27"/>
  <c r="F910" i="27"/>
  <c r="G910" i="27" s="1"/>
  <c r="G909" i="27"/>
  <c r="F909" i="27"/>
  <c r="F908" i="27"/>
  <c r="G908" i="27" s="1"/>
  <c r="G907" i="27"/>
  <c r="F907" i="27"/>
  <c r="F906" i="27"/>
  <c r="G906" i="27" s="1"/>
  <c r="G905" i="27"/>
  <c r="F905" i="27"/>
  <c r="F904" i="27"/>
  <c r="G904" i="27" s="1"/>
  <c r="G903" i="27"/>
  <c r="F903" i="27"/>
  <c r="F902" i="27"/>
  <c r="G902" i="27" s="1"/>
  <c r="G901" i="27"/>
  <c r="F901" i="27"/>
  <c r="F900" i="27"/>
  <c r="G900" i="27" s="1"/>
  <c r="G899" i="27"/>
  <c r="F899" i="27"/>
  <c r="F898" i="27"/>
  <c r="G898" i="27" s="1"/>
  <c r="G897" i="27"/>
  <c r="F897" i="27"/>
  <c r="F896" i="27"/>
  <c r="G896" i="27" s="1"/>
  <c r="G895" i="27"/>
  <c r="F895" i="27"/>
  <c r="F894" i="27"/>
  <c r="G894" i="27" s="1"/>
  <c r="G893" i="27"/>
  <c r="F893" i="27"/>
  <c r="F892" i="27"/>
  <c r="G892" i="27" s="1"/>
  <c r="G891" i="27"/>
  <c r="F891" i="27"/>
  <c r="F890" i="27"/>
  <c r="G890" i="27" s="1"/>
  <c r="G889" i="27"/>
  <c r="F889" i="27"/>
  <c r="F888" i="27"/>
  <c r="G888" i="27" s="1"/>
  <c r="G887" i="27"/>
  <c r="F887" i="27"/>
  <c r="F886" i="27"/>
  <c r="G886" i="27" s="1"/>
  <c r="G885" i="27"/>
  <c r="F885" i="27"/>
  <c r="F884" i="27"/>
  <c r="G884" i="27" s="1"/>
  <c r="G883" i="27"/>
  <c r="F883" i="27"/>
  <c r="F882" i="27"/>
  <c r="G882" i="27" s="1"/>
  <c r="G881" i="27"/>
  <c r="F881" i="27"/>
  <c r="F880" i="27"/>
  <c r="G880" i="27" s="1"/>
  <c r="G879" i="27"/>
  <c r="F879" i="27"/>
  <c r="F878" i="27"/>
  <c r="G878" i="27" s="1"/>
  <c r="G877" i="27"/>
  <c r="F877" i="27"/>
  <c r="F876" i="27"/>
  <c r="G876" i="27" s="1"/>
  <c r="G875" i="27"/>
  <c r="F875" i="27"/>
  <c r="F874" i="27"/>
  <c r="G874" i="27" s="1"/>
  <c r="G873" i="27"/>
  <c r="F873" i="27"/>
  <c r="F872" i="27"/>
  <c r="G872" i="27" s="1"/>
  <c r="G871" i="27"/>
  <c r="F871" i="27"/>
  <c r="F870" i="27"/>
  <c r="G870" i="27" s="1"/>
  <c r="G869" i="27"/>
  <c r="F869" i="27"/>
  <c r="F868" i="27"/>
  <c r="G868" i="27" s="1"/>
  <c r="G867" i="27"/>
  <c r="F867" i="27"/>
  <c r="F866" i="27"/>
  <c r="G866" i="27" s="1"/>
  <c r="G865" i="27"/>
  <c r="F865" i="27"/>
  <c r="F864" i="27"/>
  <c r="G864" i="27" s="1"/>
  <c r="G863" i="27"/>
  <c r="F863" i="27"/>
  <c r="F862" i="27"/>
  <c r="G862" i="27" s="1"/>
  <c r="G861" i="27"/>
  <c r="F861" i="27"/>
  <c r="F860" i="27"/>
  <c r="G860" i="27" s="1"/>
  <c r="G859" i="27"/>
  <c r="F859" i="27"/>
  <c r="F858" i="27"/>
  <c r="G858" i="27" s="1"/>
  <c r="G857" i="27"/>
  <c r="F857" i="27"/>
  <c r="F856" i="27"/>
  <c r="G856" i="27" s="1"/>
  <c r="G855" i="27"/>
  <c r="F855" i="27"/>
  <c r="F854" i="27"/>
  <c r="G854" i="27" s="1"/>
  <c r="G853" i="27"/>
  <c r="F853" i="27"/>
  <c r="F852" i="27"/>
  <c r="G852" i="27" s="1"/>
  <c r="G851" i="27"/>
  <c r="F851" i="27"/>
  <c r="F850" i="27"/>
  <c r="G850" i="27" s="1"/>
  <c r="G849" i="27"/>
  <c r="F849" i="27"/>
  <c r="F848" i="27"/>
  <c r="G848" i="27" s="1"/>
  <c r="G847" i="27"/>
  <c r="F847" i="27"/>
  <c r="F846" i="27"/>
  <c r="G846" i="27" s="1"/>
  <c r="G845" i="27"/>
  <c r="F845" i="27"/>
  <c r="F844" i="27"/>
  <c r="G844" i="27" s="1"/>
  <c r="G843" i="27"/>
  <c r="F843" i="27"/>
  <c r="F842" i="27"/>
  <c r="G842" i="27" s="1"/>
  <c r="G841" i="27"/>
  <c r="F841" i="27"/>
  <c r="F840" i="27"/>
  <c r="G840" i="27" s="1"/>
  <c r="G839" i="27"/>
  <c r="F839" i="27"/>
  <c r="F838" i="27"/>
  <c r="G838" i="27" s="1"/>
  <c r="G837" i="27"/>
  <c r="F837" i="27"/>
  <c r="F836" i="27"/>
  <c r="G836" i="27" s="1"/>
  <c r="G835" i="27"/>
  <c r="F835" i="27"/>
  <c r="F834" i="27"/>
  <c r="G834" i="27" s="1"/>
  <c r="G833" i="27"/>
  <c r="F833" i="27"/>
  <c r="F832" i="27"/>
  <c r="G832" i="27" s="1"/>
  <c r="G831" i="27"/>
  <c r="F831" i="27"/>
  <c r="F830" i="27"/>
  <c r="G830" i="27" s="1"/>
  <c r="G829" i="27"/>
  <c r="F829" i="27"/>
  <c r="F828" i="27"/>
  <c r="G828" i="27" s="1"/>
  <c r="G827" i="27"/>
  <c r="F827" i="27"/>
  <c r="F826" i="27"/>
  <c r="G826" i="27" s="1"/>
  <c r="G825" i="27"/>
  <c r="F825" i="27"/>
  <c r="F824" i="27"/>
  <c r="G824" i="27" s="1"/>
  <c r="G823" i="27"/>
  <c r="F823" i="27"/>
  <c r="F822" i="27"/>
  <c r="G822" i="27" s="1"/>
  <c r="G821" i="27"/>
  <c r="F821" i="27"/>
  <c r="F820" i="27"/>
  <c r="G820" i="27" s="1"/>
  <c r="G819" i="27"/>
  <c r="F819" i="27"/>
  <c r="F818" i="27"/>
  <c r="G818" i="27" s="1"/>
  <c r="G817" i="27"/>
  <c r="F817" i="27"/>
  <c r="F816" i="27"/>
  <c r="G816" i="27" s="1"/>
  <c r="G815" i="27"/>
  <c r="F815" i="27"/>
  <c r="F814" i="27"/>
  <c r="G814" i="27" s="1"/>
  <c r="G813" i="27"/>
  <c r="F813" i="27"/>
  <c r="F812" i="27"/>
  <c r="G812" i="27" s="1"/>
  <c r="G811" i="27"/>
  <c r="F811" i="27"/>
  <c r="F810" i="27"/>
  <c r="G810" i="27" s="1"/>
  <c r="G809" i="27"/>
  <c r="F809" i="27"/>
  <c r="F808" i="27"/>
  <c r="G808" i="27" s="1"/>
  <c r="G807" i="27"/>
  <c r="F807" i="27"/>
  <c r="F806" i="27"/>
  <c r="G806" i="27" s="1"/>
  <c r="G805" i="27"/>
  <c r="F805" i="27"/>
  <c r="F804" i="27"/>
  <c r="G804" i="27" s="1"/>
  <c r="G803" i="27"/>
  <c r="F803" i="27"/>
  <c r="F802" i="27"/>
  <c r="G802" i="27" s="1"/>
  <c r="G801" i="27"/>
  <c r="F801" i="27"/>
  <c r="F800" i="27"/>
  <c r="G800" i="27" s="1"/>
  <c r="G799" i="27"/>
  <c r="F799" i="27"/>
  <c r="F798" i="27"/>
  <c r="G798" i="27" s="1"/>
  <c r="G797" i="27"/>
  <c r="F797" i="27"/>
  <c r="F796" i="27"/>
  <c r="G796" i="27" s="1"/>
  <c r="G795" i="27"/>
  <c r="F795" i="27"/>
  <c r="F794" i="27"/>
  <c r="G794" i="27" s="1"/>
  <c r="G793" i="27"/>
  <c r="F793" i="27"/>
  <c r="F792" i="27"/>
  <c r="G792" i="27" s="1"/>
  <c r="G791" i="27"/>
  <c r="F791" i="27"/>
  <c r="R790" i="27"/>
  <c r="S790" i="27" s="1"/>
  <c r="O790" i="27"/>
  <c r="G790" i="27"/>
  <c r="F790" i="27"/>
  <c r="R789" i="27"/>
  <c r="S789" i="27" s="1"/>
  <c r="O789" i="27"/>
  <c r="F789" i="27"/>
  <c r="G789" i="27" s="1"/>
  <c r="S788" i="27"/>
  <c r="O788" i="27"/>
  <c r="R788" i="27" s="1"/>
  <c r="G788" i="27"/>
  <c r="F788" i="27"/>
  <c r="O787" i="27"/>
  <c r="R787" i="27" s="1"/>
  <c r="S787" i="27" s="1"/>
  <c r="F787" i="27"/>
  <c r="G787" i="27" s="1"/>
  <c r="R786" i="27"/>
  <c r="S786" i="27" s="1"/>
  <c r="O786" i="27"/>
  <c r="F786" i="27"/>
  <c r="G786" i="27" s="1"/>
  <c r="O785" i="27"/>
  <c r="R785" i="27" s="1"/>
  <c r="S785" i="27" s="1"/>
  <c r="F785" i="27"/>
  <c r="G785" i="27" s="1"/>
  <c r="S784" i="27"/>
  <c r="O784" i="27"/>
  <c r="R784" i="27" s="1"/>
  <c r="G784" i="27"/>
  <c r="F784" i="27"/>
  <c r="O783" i="27"/>
  <c r="R783" i="27" s="1"/>
  <c r="S783" i="27" s="1"/>
  <c r="G783" i="27"/>
  <c r="F783" i="27"/>
  <c r="R782" i="27"/>
  <c r="S782" i="27" s="1"/>
  <c r="O782" i="27"/>
  <c r="F782" i="27"/>
  <c r="G782" i="27" s="1"/>
  <c r="O781" i="27"/>
  <c r="R781" i="27" s="1"/>
  <c r="S781" i="27" s="1"/>
  <c r="F781" i="27"/>
  <c r="G781" i="27" s="1"/>
  <c r="O780" i="27"/>
  <c r="R780" i="27" s="1"/>
  <c r="S780" i="27" s="1"/>
  <c r="G780" i="27"/>
  <c r="F780" i="27"/>
  <c r="O779" i="27"/>
  <c r="R779" i="27" s="1"/>
  <c r="S779" i="27" s="1"/>
  <c r="F779" i="27"/>
  <c r="G779" i="27" s="1"/>
  <c r="R778" i="27"/>
  <c r="S778" i="27" s="1"/>
  <c r="O778" i="27"/>
  <c r="F778" i="27"/>
  <c r="G778" i="27" s="1"/>
  <c r="R777" i="27"/>
  <c r="S777" i="27" s="1"/>
  <c r="O777" i="27"/>
  <c r="F777" i="27"/>
  <c r="G777" i="27" s="1"/>
  <c r="O776" i="27"/>
  <c r="R776" i="27" s="1"/>
  <c r="S776" i="27" s="1"/>
  <c r="G776" i="27"/>
  <c r="F776" i="27"/>
  <c r="R775" i="27"/>
  <c r="S775" i="27" s="1"/>
  <c r="O775" i="27"/>
  <c r="F775" i="27"/>
  <c r="G775" i="27" s="1"/>
  <c r="S774" i="27"/>
  <c r="R774" i="27"/>
  <c r="O774" i="27"/>
  <c r="G774" i="27"/>
  <c r="F774" i="27"/>
  <c r="R773" i="27"/>
  <c r="S773" i="27" s="1"/>
  <c r="O773" i="27"/>
  <c r="F773" i="27"/>
  <c r="G773" i="27" s="1"/>
  <c r="S772" i="27"/>
  <c r="O772" i="27"/>
  <c r="R772" i="27" s="1"/>
  <c r="G772" i="27"/>
  <c r="F772" i="27"/>
  <c r="O771" i="27"/>
  <c r="R771" i="27" s="1"/>
  <c r="S771" i="27" s="1"/>
  <c r="F771" i="27"/>
  <c r="G771" i="27" s="1"/>
  <c r="R770" i="27"/>
  <c r="S770" i="27" s="1"/>
  <c r="O770" i="27"/>
  <c r="F770" i="27"/>
  <c r="G770" i="27" s="1"/>
  <c r="O769" i="27"/>
  <c r="R769" i="27" s="1"/>
  <c r="S769" i="27" s="1"/>
  <c r="F769" i="27"/>
  <c r="G769" i="27" s="1"/>
  <c r="S768" i="27"/>
  <c r="O768" i="27"/>
  <c r="R768" i="27" s="1"/>
  <c r="G768" i="27"/>
  <c r="F768" i="27"/>
  <c r="O767" i="27"/>
  <c r="R767" i="27" s="1"/>
  <c r="S767" i="27" s="1"/>
  <c r="G767" i="27"/>
  <c r="F767" i="27"/>
  <c r="O766" i="27"/>
  <c r="R766" i="27" s="1"/>
  <c r="F766" i="27"/>
  <c r="G766" i="27" s="1"/>
  <c r="O765" i="27"/>
  <c r="R765" i="27" s="1"/>
  <c r="F765" i="27"/>
  <c r="G765" i="27" s="1"/>
  <c r="R764" i="27"/>
  <c r="O764" i="27"/>
  <c r="F764" i="27"/>
  <c r="G764" i="27" s="1"/>
  <c r="R763" i="27"/>
  <c r="O763" i="27"/>
  <c r="F763" i="27"/>
  <c r="G763" i="27" s="1"/>
  <c r="R762" i="27"/>
  <c r="O762" i="27"/>
  <c r="F762" i="27"/>
  <c r="G762" i="27" s="1"/>
  <c r="O761" i="27"/>
  <c r="R761" i="27" s="1"/>
  <c r="G761" i="27"/>
  <c r="F761" i="27"/>
  <c r="O760" i="27"/>
  <c r="R760" i="27" s="1"/>
  <c r="F760" i="27"/>
  <c r="G760" i="27" s="1"/>
  <c r="O759" i="27"/>
  <c r="R759" i="27" s="1"/>
  <c r="G759" i="27"/>
  <c r="F759" i="27"/>
  <c r="O758" i="27"/>
  <c r="R758" i="27" s="1"/>
  <c r="F758" i="27"/>
  <c r="G758" i="27" s="1"/>
  <c r="R757" i="27"/>
  <c r="O757" i="27"/>
  <c r="F757" i="27"/>
  <c r="G757" i="27" s="1"/>
  <c r="R756" i="27"/>
  <c r="O756" i="27"/>
  <c r="F756" i="27"/>
  <c r="G756" i="27" s="1"/>
  <c r="R755" i="27"/>
  <c r="O755" i="27"/>
  <c r="F755" i="27"/>
  <c r="G755" i="27" s="1"/>
  <c r="R754" i="27"/>
  <c r="O754" i="27"/>
  <c r="F754" i="27"/>
  <c r="G754" i="27" s="1"/>
  <c r="O753" i="27"/>
  <c r="R753" i="27" s="1"/>
  <c r="G753" i="27"/>
  <c r="F753" i="27"/>
  <c r="O752" i="27"/>
  <c r="R752" i="27" s="1"/>
  <c r="F752" i="27"/>
  <c r="G752" i="27" s="1"/>
  <c r="O751" i="27"/>
  <c r="R751" i="27" s="1"/>
  <c r="G751" i="27"/>
  <c r="F751" i="27"/>
  <c r="O750" i="27"/>
  <c r="R750" i="27" s="1"/>
  <c r="F750" i="27"/>
  <c r="G750" i="27" s="1"/>
  <c r="R749" i="27"/>
  <c r="O749" i="27"/>
  <c r="F749" i="27"/>
  <c r="G749" i="27" s="1"/>
  <c r="R748" i="27"/>
  <c r="O748" i="27"/>
  <c r="F748" i="27"/>
  <c r="G748" i="27" s="1"/>
  <c r="R747" i="27"/>
  <c r="O747" i="27"/>
  <c r="F747" i="27"/>
  <c r="G747" i="27" s="1"/>
  <c r="R746" i="27"/>
  <c r="O746" i="27"/>
  <c r="F746" i="27"/>
  <c r="G746" i="27" s="1"/>
  <c r="O745" i="27"/>
  <c r="R745" i="27" s="1"/>
  <c r="G745" i="27"/>
  <c r="F745" i="27"/>
  <c r="O744" i="27"/>
  <c r="R744" i="27" s="1"/>
  <c r="F744" i="27"/>
  <c r="G744" i="27" s="1"/>
  <c r="O743" i="27"/>
  <c r="R743" i="27" s="1"/>
  <c r="G743" i="27"/>
  <c r="F743" i="27"/>
  <c r="R742" i="27"/>
  <c r="S742" i="27" s="1"/>
  <c r="O742" i="27"/>
  <c r="F742" i="27"/>
  <c r="G742" i="27" s="1"/>
  <c r="O741" i="27"/>
  <c r="R741" i="27" s="1"/>
  <c r="S741" i="27" s="1"/>
  <c r="F741" i="27"/>
  <c r="G741" i="27" s="1"/>
  <c r="O740" i="27"/>
  <c r="R740" i="27" s="1"/>
  <c r="S740" i="27" s="1"/>
  <c r="G740" i="27"/>
  <c r="F740" i="27"/>
  <c r="O739" i="27"/>
  <c r="R739" i="27" s="1"/>
  <c r="S739" i="27" s="1"/>
  <c r="G739" i="27"/>
  <c r="F739" i="27"/>
  <c r="R738" i="27"/>
  <c r="S738" i="27" s="1"/>
  <c r="O738" i="27"/>
  <c r="F738" i="27"/>
  <c r="G738" i="27" s="1"/>
  <c r="R737" i="27"/>
  <c r="S737" i="27" s="1"/>
  <c r="O737" i="27"/>
  <c r="F737" i="27"/>
  <c r="G737" i="27" s="1"/>
  <c r="O736" i="27"/>
  <c r="R736" i="27" s="1"/>
  <c r="S736" i="27" s="1"/>
  <c r="G736" i="27"/>
  <c r="F736" i="27"/>
  <c r="S735" i="27"/>
  <c r="R735" i="27"/>
  <c r="O735" i="27"/>
  <c r="F735" i="27"/>
  <c r="G735" i="27" s="1"/>
  <c r="S734" i="27"/>
  <c r="R734" i="27"/>
  <c r="O734" i="27"/>
  <c r="G734" i="27"/>
  <c r="F734" i="27"/>
  <c r="R733" i="27"/>
  <c r="S733" i="27" s="1"/>
  <c r="O733" i="27"/>
  <c r="F733" i="27"/>
  <c r="G733" i="27" s="1"/>
  <c r="S732" i="27"/>
  <c r="O732" i="27"/>
  <c r="R732" i="27" s="1"/>
  <c r="G732" i="27"/>
  <c r="F732" i="27"/>
  <c r="R731" i="27"/>
  <c r="S731" i="27" s="1"/>
  <c r="O731" i="27"/>
  <c r="F731" i="27"/>
  <c r="G731" i="27" s="1"/>
  <c r="S730" i="27"/>
  <c r="R730" i="27"/>
  <c r="O730" i="27"/>
  <c r="G730" i="27"/>
  <c r="F730" i="27"/>
  <c r="O729" i="27"/>
  <c r="R729" i="27" s="1"/>
  <c r="S729" i="27" s="1"/>
  <c r="F729" i="27"/>
  <c r="G729" i="27" s="1"/>
  <c r="S728" i="27"/>
  <c r="O728" i="27"/>
  <c r="R728" i="27" s="1"/>
  <c r="G728" i="27"/>
  <c r="F728" i="27"/>
  <c r="O727" i="27"/>
  <c r="R727" i="27" s="1"/>
  <c r="S727" i="27" s="1"/>
  <c r="G727" i="27"/>
  <c r="F727" i="27"/>
  <c r="R726" i="27"/>
  <c r="S726" i="27" s="1"/>
  <c r="O726" i="27"/>
  <c r="F726" i="27"/>
  <c r="G726" i="27" s="1"/>
  <c r="O725" i="27"/>
  <c r="R725" i="27" s="1"/>
  <c r="S725" i="27" s="1"/>
  <c r="F725" i="27"/>
  <c r="G725" i="27" s="1"/>
  <c r="O724" i="27"/>
  <c r="R724" i="27" s="1"/>
  <c r="S724" i="27" s="1"/>
  <c r="G724" i="27"/>
  <c r="F724" i="27"/>
  <c r="O723" i="27"/>
  <c r="R723" i="27" s="1"/>
  <c r="S723" i="27" s="1"/>
  <c r="G723" i="27"/>
  <c r="F723" i="27"/>
  <c r="R722" i="27"/>
  <c r="S722" i="27" s="1"/>
  <c r="O722" i="27"/>
  <c r="F722" i="27"/>
  <c r="G722" i="27" s="1"/>
  <c r="R721" i="27"/>
  <c r="S721" i="27" s="1"/>
  <c r="O721" i="27"/>
  <c r="F721" i="27"/>
  <c r="G721" i="27" s="1"/>
  <c r="O720" i="27"/>
  <c r="R720" i="27" s="1"/>
  <c r="S720" i="27" s="1"/>
  <c r="G720" i="27"/>
  <c r="F720" i="27"/>
  <c r="S719" i="27"/>
  <c r="R719" i="27"/>
  <c r="O719" i="27"/>
  <c r="F719" i="27"/>
  <c r="G719" i="27" s="1"/>
  <c r="S718" i="27"/>
  <c r="R718" i="27"/>
  <c r="O718" i="27"/>
  <c r="G718" i="27"/>
  <c r="F718" i="27"/>
  <c r="R717" i="27"/>
  <c r="S717" i="27" s="1"/>
  <c r="O717" i="27"/>
  <c r="F717" i="27"/>
  <c r="G717" i="27" s="1"/>
  <c r="S716" i="27"/>
  <c r="O716" i="27"/>
  <c r="R716" i="27" s="1"/>
  <c r="G716" i="27"/>
  <c r="F716" i="27"/>
  <c r="R715" i="27"/>
  <c r="S715" i="27" s="1"/>
  <c r="O715" i="27"/>
  <c r="F715" i="27"/>
  <c r="G715" i="27" s="1"/>
  <c r="S714" i="27"/>
  <c r="R714" i="27"/>
  <c r="O714" i="27"/>
  <c r="G714" i="27"/>
  <c r="F714" i="27"/>
  <c r="O713" i="27"/>
  <c r="R713" i="27" s="1"/>
  <c r="S713" i="27" s="1"/>
  <c r="F713" i="27"/>
  <c r="G713" i="27" s="1"/>
  <c r="S712" i="27"/>
  <c r="O712" i="27"/>
  <c r="R712" i="27" s="1"/>
  <c r="G712" i="27"/>
  <c r="F712" i="27"/>
  <c r="O711" i="27"/>
  <c r="R711" i="27" s="1"/>
  <c r="S711" i="27" s="1"/>
  <c r="G711" i="27"/>
  <c r="F711" i="27"/>
  <c r="R710" i="27"/>
  <c r="S710" i="27" s="1"/>
  <c r="O710" i="27"/>
  <c r="F710" i="27"/>
  <c r="G710" i="27" s="1"/>
  <c r="O709" i="27"/>
  <c r="R709" i="27" s="1"/>
  <c r="S709" i="27" s="1"/>
  <c r="F709" i="27"/>
  <c r="G709" i="27" s="1"/>
  <c r="O708" i="27"/>
  <c r="R708" i="27" s="1"/>
  <c r="S708" i="27" s="1"/>
  <c r="G708" i="27"/>
  <c r="F708" i="27"/>
  <c r="O707" i="27"/>
  <c r="R707" i="27" s="1"/>
  <c r="S707" i="27" s="1"/>
  <c r="G707" i="27"/>
  <c r="F707" i="27"/>
  <c r="R706" i="27"/>
  <c r="S706" i="27" s="1"/>
  <c r="O706" i="27"/>
  <c r="F706" i="27"/>
  <c r="G706" i="27" s="1"/>
  <c r="R705" i="27"/>
  <c r="S705" i="27" s="1"/>
  <c r="O705" i="27"/>
  <c r="F705" i="27"/>
  <c r="G705" i="27" s="1"/>
  <c r="O704" i="27"/>
  <c r="R704" i="27" s="1"/>
  <c r="S704" i="27" s="1"/>
  <c r="G704" i="27"/>
  <c r="F704" i="27"/>
  <c r="S703" i="27"/>
  <c r="R703" i="27"/>
  <c r="O703" i="27"/>
  <c r="F703" i="27"/>
  <c r="G703" i="27" s="1"/>
  <c r="S702" i="27"/>
  <c r="R702" i="27"/>
  <c r="O702" i="27"/>
  <c r="G702" i="27"/>
  <c r="F702" i="27"/>
  <c r="R701" i="27"/>
  <c r="S701" i="27" s="1"/>
  <c r="O701" i="27"/>
  <c r="F701" i="27"/>
  <c r="G701" i="27" s="1"/>
  <c r="S700" i="27"/>
  <c r="O700" i="27"/>
  <c r="R700" i="27" s="1"/>
  <c r="G700" i="27"/>
  <c r="F700" i="27"/>
  <c r="R699" i="27"/>
  <c r="S699" i="27" s="1"/>
  <c r="O699" i="27"/>
  <c r="F699" i="27"/>
  <c r="G699" i="27" s="1"/>
  <c r="S698" i="27"/>
  <c r="R698" i="27"/>
  <c r="O698" i="27"/>
  <c r="G698" i="27"/>
  <c r="F698" i="27"/>
  <c r="O697" i="27"/>
  <c r="R697" i="27" s="1"/>
  <c r="S697" i="27" s="1"/>
  <c r="F697" i="27"/>
  <c r="G697" i="27" s="1"/>
  <c r="S696" i="27"/>
  <c r="O696" i="27"/>
  <c r="R696" i="27" s="1"/>
  <c r="G696" i="27"/>
  <c r="F696" i="27"/>
  <c r="O695" i="27"/>
  <c r="R695" i="27" s="1"/>
  <c r="S695" i="27" s="1"/>
  <c r="F695" i="27"/>
  <c r="G695" i="27" s="1"/>
  <c r="R694" i="27"/>
  <c r="S694" i="27" s="1"/>
  <c r="O694" i="27"/>
  <c r="F694" i="27"/>
  <c r="G694" i="27" s="1"/>
  <c r="O693" i="27"/>
  <c r="R693" i="27" s="1"/>
  <c r="S693" i="27" s="1"/>
  <c r="F693" i="27"/>
  <c r="G693" i="27" s="1"/>
  <c r="O692" i="27"/>
  <c r="R692" i="27" s="1"/>
  <c r="S692" i="27" s="1"/>
  <c r="F692" i="27"/>
  <c r="G692" i="27" s="1"/>
  <c r="O691" i="27"/>
  <c r="R691" i="27" s="1"/>
  <c r="S691" i="27" s="1"/>
  <c r="F691" i="27"/>
  <c r="G691" i="27" s="1"/>
  <c r="R690" i="27"/>
  <c r="S690" i="27" s="1"/>
  <c r="O690" i="27"/>
  <c r="F690" i="27"/>
  <c r="G690" i="27" s="1"/>
  <c r="R689" i="27"/>
  <c r="S689" i="27" s="1"/>
  <c r="O689" i="27"/>
  <c r="F689" i="27"/>
  <c r="G689" i="27" s="1"/>
  <c r="O688" i="27"/>
  <c r="R688" i="27" s="1"/>
  <c r="S688" i="27" s="1"/>
  <c r="F688" i="27"/>
  <c r="G688" i="27" s="1"/>
  <c r="S687" i="27"/>
  <c r="R687" i="27"/>
  <c r="O687" i="27"/>
  <c r="F687" i="27"/>
  <c r="G687" i="27" s="1"/>
  <c r="S686" i="27"/>
  <c r="R686" i="27"/>
  <c r="O686" i="27"/>
  <c r="F686" i="27"/>
  <c r="G686" i="27" s="1"/>
  <c r="R685" i="27"/>
  <c r="S685" i="27" s="1"/>
  <c r="O685" i="27"/>
  <c r="F685" i="27"/>
  <c r="G685" i="27" s="1"/>
  <c r="S684" i="27"/>
  <c r="O684" i="27"/>
  <c r="R684" i="27" s="1"/>
  <c r="F684" i="27"/>
  <c r="G684" i="27" s="1"/>
  <c r="R683" i="27"/>
  <c r="S683" i="27" s="1"/>
  <c r="O683" i="27"/>
  <c r="F683" i="27"/>
  <c r="G683" i="27" s="1"/>
  <c r="S682" i="27"/>
  <c r="R682" i="27"/>
  <c r="O682" i="27"/>
  <c r="F682" i="27"/>
  <c r="G682" i="27" s="1"/>
  <c r="O681" i="27"/>
  <c r="R681" i="27" s="1"/>
  <c r="S681" i="27" s="1"/>
  <c r="F681" i="27"/>
  <c r="G681" i="27" s="1"/>
  <c r="S680" i="27"/>
  <c r="O680" i="27"/>
  <c r="R680" i="27" s="1"/>
  <c r="F680" i="27"/>
  <c r="G680" i="27" s="1"/>
  <c r="O679" i="27"/>
  <c r="R679" i="27" s="1"/>
  <c r="S679" i="27" s="1"/>
  <c r="F679" i="27"/>
  <c r="G679" i="27" s="1"/>
  <c r="R678" i="27"/>
  <c r="S678" i="27" s="1"/>
  <c r="O678" i="27"/>
  <c r="F678" i="27"/>
  <c r="G678" i="27" s="1"/>
  <c r="O677" i="27"/>
  <c r="R677" i="27" s="1"/>
  <c r="S677" i="27" s="1"/>
  <c r="F677" i="27"/>
  <c r="G677" i="27" s="1"/>
  <c r="O676" i="27"/>
  <c r="R676" i="27" s="1"/>
  <c r="S676" i="27" s="1"/>
  <c r="F676" i="27"/>
  <c r="G676" i="27" s="1"/>
  <c r="O675" i="27"/>
  <c r="R675" i="27" s="1"/>
  <c r="S675" i="27" s="1"/>
  <c r="G675" i="27"/>
  <c r="F675" i="27"/>
  <c r="R674" i="27"/>
  <c r="S674" i="27" s="1"/>
  <c r="O674" i="27"/>
  <c r="F674" i="27"/>
  <c r="G674" i="27" s="1"/>
  <c r="R673" i="27"/>
  <c r="S673" i="27" s="1"/>
  <c r="O673" i="27"/>
  <c r="F673" i="27"/>
  <c r="G673" i="27" s="1"/>
  <c r="O672" i="27"/>
  <c r="R672" i="27" s="1"/>
  <c r="S672" i="27" s="1"/>
  <c r="F672" i="27"/>
  <c r="G672" i="27" s="1"/>
  <c r="S671" i="27"/>
  <c r="R671" i="27"/>
  <c r="O671" i="27"/>
  <c r="F671" i="27"/>
  <c r="G671" i="27" s="1"/>
  <c r="S670" i="27"/>
  <c r="R670" i="27"/>
  <c r="O670" i="27"/>
  <c r="F670" i="27"/>
  <c r="G670" i="27" s="1"/>
  <c r="R669" i="27"/>
  <c r="S669" i="27" s="1"/>
  <c r="O669" i="27"/>
  <c r="F669" i="27"/>
  <c r="G669" i="27" s="1"/>
  <c r="S668" i="27"/>
  <c r="O668" i="27"/>
  <c r="R668" i="27" s="1"/>
  <c r="F668" i="27"/>
  <c r="G668" i="27" s="1"/>
  <c r="R667" i="27"/>
  <c r="S667" i="27" s="1"/>
  <c r="O667" i="27"/>
  <c r="F667" i="27"/>
  <c r="G667" i="27" s="1"/>
  <c r="S666" i="27"/>
  <c r="R666" i="27"/>
  <c r="O666" i="27"/>
  <c r="F666" i="27"/>
  <c r="G666" i="27" s="1"/>
  <c r="O665" i="27"/>
  <c r="R665" i="27" s="1"/>
  <c r="S665" i="27" s="1"/>
  <c r="F665" i="27"/>
  <c r="G665" i="27" s="1"/>
  <c r="S664" i="27"/>
  <c r="O664" i="27"/>
  <c r="R664" i="27" s="1"/>
  <c r="F664" i="27"/>
  <c r="G664" i="27" s="1"/>
  <c r="O663" i="27"/>
  <c r="R663" i="27" s="1"/>
  <c r="S663" i="27" s="1"/>
  <c r="F663" i="27"/>
  <c r="G663" i="27" s="1"/>
  <c r="R662" i="27"/>
  <c r="S662" i="27" s="1"/>
  <c r="O662" i="27"/>
  <c r="F662" i="27"/>
  <c r="G662" i="27" s="1"/>
  <c r="O661" i="27"/>
  <c r="R661" i="27" s="1"/>
  <c r="S661" i="27" s="1"/>
  <c r="F661" i="27"/>
  <c r="G661" i="27" s="1"/>
  <c r="O660" i="27"/>
  <c r="R660" i="27" s="1"/>
  <c r="S660" i="27" s="1"/>
  <c r="F660" i="27"/>
  <c r="G660" i="27" s="1"/>
  <c r="O659" i="27"/>
  <c r="R659" i="27" s="1"/>
  <c r="S659" i="27" s="1"/>
  <c r="F659" i="27"/>
  <c r="G659" i="27" s="1"/>
  <c r="R658" i="27"/>
  <c r="S658" i="27" s="1"/>
  <c r="O658" i="27"/>
  <c r="F658" i="27"/>
  <c r="G658" i="27" s="1"/>
  <c r="R657" i="27"/>
  <c r="S657" i="27" s="1"/>
  <c r="O657" i="27"/>
  <c r="F657" i="27"/>
  <c r="G657" i="27" s="1"/>
  <c r="O656" i="27"/>
  <c r="R656" i="27" s="1"/>
  <c r="S656" i="27" s="1"/>
  <c r="F656" i="27"/>
  <c r="G656" i="27" s="1"/>
  <c r="S655" i="27"/>
  <c r="R655" i="27"/>
  <c r="O655" i="27"/>
  <c r="F655" i="27"/>
  <c r="G655" i="27" s="1"/>
  <c r="S654" i="27"/>
  <c r="R654" i="27"/>
  <c r="O654" i="27"/>
  <c r="F654" i="27"/>
  <c r="G654" i="27" s="1"/>
  <c r="R653" i="27"/>
  <c r="S653" i="27" s="1"/>
  <c r="O653" i="27"/>
  <c r="F653" i="27"/>
  <c r="G653" i="27" s="1"/>
  <c r="S652" i="27"/>
  <c r="O652" i="27"/>
  <c r="R652" i="27" s="1"/>
  <c r="F652" i="27"/>
  <c r="G652" i="27" s="1"/>
  <c r="R651" i="27"/>
  <c r="S651" i="27" s="1"/>
  <c r="O651" i="27"/>
  <c r="F651" i="27"/>
  <c r="G651" i="27" s="1"/>
  <c r="S650" i="27"/>
  <c r="R650" i="27"/>
  <c r="O650" i="27"/>
  <c r="F650" i="27"/>
  <c r="G650" i="27" s="1"/>
  <c r="O649" i="27"/>
  <c r="R649" i="27" s="1"/>
  <c r="S649" i="27" s="1"/>
  <c r="F649" i="27"/>
  <c r="G649" i="27" s="1"/>
  <c r="S648" i="27"/>
  <c r="O648" i="27"/>
  <c r="R648" i="27" s="1"/>
  <c r="G648" i="27"/>
  <c r="F648" i="27"/>
  <c r="O647" i="27"/>
  <c r="R647" i="27" s="1"/>
  <c r="S647" i="27" s="1"/>
  <c r="F647" i="27"/>
  <c r="G647" i="27" s="1"/>
  <c r="R646" i="27"/>
  <c r="S646" i="27" s="1"/>
  <c r="O646" i="27"/>
  <c r="F646" i="27"/>
  <c r="G646" i="27" s="1"/>
  <c r="O645" i="27"/>
  <c r="R645" i="27" s="1"/>
  <c r="S645" i="27" s="1"/>
  <c r="F645" i="27"/>
  <c r="G645" i="27" s="1"/>
  <c r="O644" i="27"/>
  <c r="R644" i="27" s="1"/>
  <c r="S644" i="27" s="1"/>
  <c r="F644" i="27"/>
  <c r="G644" i="27" s="1"/>
  <c r="O643" i="27"/>
  <c r="R643" i="27" s="1"/>
  <c r="S643" i="27" s="1"/>
  <c r="F643" i="27"/>
  <c r="G643" i="27" s="1"/>
  <c r="R642" i="27"/>
  <c r="S642" i="27" s="1"/>
  <c r="O642" i="27"/>
  <c r="F642" i="27"/>
  <c r="G642" i="27" s="1"/>
  <c r="R641" i="27"/>
  <c r="S641" i="27" s="1"/>
  <c r="O641" i="27"/>
  <c r="F641" i="27"/>
  <c r="G641" i="27" s="1"/>
  <c r="O640" i="27"/>
  <c r="R640" i="27" s="1"/>
  <c r="S640" i="27" s="1"/>
  <c r="F640" i="27"/>
  <c r="G640" i="27" s="1"/>
  <c r="S639" i="27"/>
  <c r="R639" i="27"/>
  <c r="O639" i="27"/>
  <c r="F639" i="27"/>
  <c r="G639" i="27" s="1"/>
  <c r="S638" i="27"/>
  <c r="R638" i="27"/>
  <c r="O638" i="27"/>
  <c r="G638" i="27"/>
  <c r="F638" i="27"/>
  <c r="R637" i="27"/>
  <c r="S637" i="27" s="1"/>
  <c r="O637" i="27"/>
  <c r="F637" i="27"/>
  <c r="G637" i="27" s="1"/>
  <c r="S636" i="27"/>
  <c r="O636" i="27"/>
  <c r="R636" i="27" s="1"/>
  <c r="F636" i="27"/>
  <c r="G636" i="27" s="1"/>
  <c r="R635" i="27"/>
  <c r="S635" i="27" s="1"/>
  <c r="O635" i="27"/>
  <c r="F635" i="27"/>
  <c r="G635" i="27" s="1"/>
  <c r="S634" i="27"/>
  <c r="R634" i="27"/>
  <c r="O634" i="27"/>
  <c r="F634" i="27"/>
  <c r="G634" i="27" s="1"/>
  <c r="O633" i="27"/>
  <c r="R633" i="27" s="1"/>
  <c r="S633" i="27" s="1"/>
  <c r="F633" i="27"/>
  <c r="G633" i="27" s="1"/>
  <c r="S632" i="27"/>
  <c r="O632" i="27"/>
  <c r="R632" i="27" s="1"/>
  <c r="F632" i="27"/>
  <c r="G632" i="27" s="1"/>
  <c r="O631" i="27"/>
  <c r="R631" i="27" s="1"/>
  <c r="S631" i="27" s="1"/>
  <c r="F631" i="27"/>
  <c r="G631" i="27" s="1"/>
  <c r="R630" i="27"/>
  <c r="S630" i="27" s="1"/>
  <c r="O630" i="27"/>
  <c r="F630" i="27"/>
  <c r="G630" i="27" s="1"/>
  <c r="O629" i="27"/>
  <c r="R629" i="27" s="1"/>
  <c r="S629" i="27" s="1"/>
  <c r="F629" i="27"/>
  <c r="G629" i="27" s="1"/>
  <c r="O628" i="27"/>
  <c r="R628" i="27" s="1"/>
  <c r="S628" i="27" s="1"/>
  <c r="F628" i="27"/>
  <c r="G628" i="27" s="1"/>
  <c r="O627" i="27"/>
  <c r="R627" i="27" s="1"/>
  <c r="S627" i="27" s="1"/>
  <c r="F627" i="27"/>
  <c r="G627" i="27" s="1"/>
  <c r="R626" i="27"/>
  <c r="S626" i="27" s="1"/>
  <c r="O626" i="27"/>
  <c r="F626" i="27"/>
  <c r="G626" i="27" s="1"/>
  <c r="R625" i="27"/>
  <c r="S625" i="27" s="1"/>
  <c r="O625" i="27"/>
  <c r="F625" i="27"/>
  <c r="G625" i="27" s="1"/>
  <c r="O624" i="27"/>
  <c r="R624" i="27" s="1"/>
  <c r="S624" i="27" s="1"/>
  <c r="F624" i="27"/>
  <c r="G624" i="27" s="1"/>
  <c r="S623" i="27"/>
  <c r="R623" i="27"/>
  <c r="O623" i="27"/>
  <c r="F623" i="27"/>
  <c r="G623" i="27" s="1"/>
  <c r="S622" i="27"/>
  <c r="R622" i="27"/>
  <c r="O622" i="27"/>
  <c r="F622" i="27"/>
  <c r="G622" i="27" s="1"/>
  <c r="R621" i="27"/>
  <c r="S621" i="27" s="1"/>
  <c r="O621" i="27"/>
  <c r="F621" i="27"/>
  <c r="G621" i="27" s="1"/>
  <c r="S620" i="27"/>
  <c r="O620" i="27"/>
  <c r="R620" i="27" s="1"/>
  <c r="F620" i="27"/>
  <c r="G620" i="27" s="1"/>
  <c r="R619" i="27"/>
  <c r="S619" i="27" s="1"/>
  <c r="O619" i="27"/>
  <c r="F619" i="27"/>
  <c r="G619" i="27" s="1"/>
  <c r="S618" i="27"/>
  <c r="R618" i="27"/>
  <c r="O618" i="27"/>
  <c r="F618" i="27"/>
  <c r="G618" i="27" s="1"/>
  <c r="O617" i="27"/>
  <c r="R617" i="27" s="1"/>
  <c r="S617" i="27" s="1"/>
  <c r="F617" i="27"/>
  <c r="G617" i="27" s="1"/>
  <c r="S616" i="27"/>
  <c r="O616" i="27"/>
  <c r="R616" i="27" s="1"/>
  <c r="F616" i="27"/>
  <c r="G616" i="27" s="1"/>
  <c r="O615" i="27"/>
  <c r="R615" i="27" s="1"/>
  <c r="S615" i="27" s="1"/>
  <c r="F615" i="27"/>
  <c r="G615" i="27" s="1"/>
  <c r="R614" i="27"/>
  <c r="S614" i="27" s="1"/>
  <c r="O614" i="27"/>
  <c r="F614" i="27"/>
  <c r="G614" i="27" s="1"/>
  <c r="O613" i="27"/>
  <c r="R613" i="27" s="1"/>
  <c r="S613" i="27" s="1"/>
  <c r="F613" i="27"/>
  <c r="G613" i="27" s="1"/>
  <c r="O612" i="27"/>
  <c r="R612" i="27" s="1"/>
  <c r="S612" i="27" s="1"/>
  <c r="F612" i="27"/>
  <c r="G612" i="27" s="1"/>
  <c r="O611" i="27"/>
  <c r="R611" i="27" s="1"/>
  <c r="S611" i="27" s="1"/>
  <c r="F611" i="27"/>
  <c r="G611" i="27" s="1"/>
  <c r="R610" i="27"/>
  <c r="S610" i="27" s="1"/>
  <c r="O610" i="27"/>
  <c r="F610" i="27"/>
  <c r="G610" i="27" s="1"/>
  <c r="R609" i="27"/>
  <c r="S609" i="27" s="1"/>
  <c r="O609" i="27"/>
  <c r="F609" i="27"/>
  <c r="G609" i="27" s="1"/>
  <c r="O608" i="27"/>
  <c r="R608" i="27" s="1"/>
  <c r="S608" i="27" s="1"/>
  <c r="F608" i="27"/>
  <c r="G608" i="27" s="1"/>
  <c r="S607" i="27"/>
  <c r="R607" i="27"/>
  <c r="O607" i="27"/>
  <c r="F607" i="27"/>
  <c r="G607" i="27" s="1"/>
  <c r="S606" i="27"/>
  <c r="R606" i="27"/>
  <c r="O606" i="27"/>
  <c r="F606" i="27"/>
  <c r="G606" i="27" s="1"/>
  <c r="R605" i="27"/>
  <c r="S605" i="27" s="1"/>
  <c r="O605" i="27"/>
  <c r="F605" i="27"/>
  <c r="G605" i="27" s="1"/>
  <c r="S604" i="27"/>
  <c r="O604" i="27"/>
  <c r="R604" i="27" s="1"/>
  <c r="F604" i="27"/>
  <c r="G604" i="27" s="1"/>
  <c r="R603" i="27"/>
  <c r="S603" i="27" s="1"/>
  <c r="O603" i="27"/>
  <c r="F603" i="27"/>
  <c r="G603" i="27" s="1"/>
  <c r="S602" i="27"/>
  <c r="R602" i="27"/>
  <c r="O602" i="27"/>
  <c r="F602" i="27"/>
  <c r="G602" i="27" s="1"/>
  <c r="O601" i="27"/>
  <c r="R601" i="27" s="1"/>
  <c r="S601" i="27" s="1"/>
  <c r="F601" i="27"/>
  <c r="G601" i="27" s="1"/>
  <c r="S600" i="27"/>
  <c r="O600" i="27"/>
  <c r="R600" i="27" s="1"/>
  <c r="F600" i="27"/>
  <c r="G600" i="27" s="1"/>
  <c r="O599" i="27"/>
  <c r="R599" i="27" s="1"/>
  <c r="S599" i="27" s="1"/>
  <c r="F599" i="27"/>
  <c r="G599" i="27" s="1"/>
  <c r="R598" i="27"/>
  <c r="S598" i="27" s="1"/>
  <c r="O598" i="27"/>
  <c r="F598" i="27"/>
  <c r="G598" i="27" s="1"/>
  <c r="O597" i="27"/>
  <c r="R597" i="27" s="1"/>
  <c r="S597" i="27" s="1"/>
  <c r="F597" i="27"/>
  <c r="G597" i="27" s="1"/>
  <c r="O596" i="27"/>
  <c r="R596" i="27" s="1"/>
  <c r="S596" i="27" s="1"/>
  <c r="F596" i="27"/>
  <c r="G596" i="27" s="1"/>
  <c r="O595" i="27"/>
  <c r="R595" i="27" s="1"/>
  <c r="S595" i="27" s="1"/>
  <c r="G595" i="27"/>
  <c r="F595" i="27"/>
  <c r="R594" i="27"/>
  <c r="S594" i="27" s="1"/>
  <c r="O594" i="27"/>
  <c r="F594" i="27"/>
  <c r="G594" i="27" s="1"/>
  <c r="R593" i="27"/>
  <c r="S593" i="27" s="1"/>
  <c r="O593" i="27"/>
  <c r="F593" i="27"/>
  <c r="G593" i="27" s="1"/>
  <c r="O592" i="27"/>
  <c r="R592" i="27" s="1"/>
  <c r="S592" i="27" s="1"/>
  <c r="F592" i="27"/>
  <c r="G592" i="27" s="1"/>
  <c r="S591" i="27"/>
  <c r="R591" i="27"/>
  <c r="O591" i="27"/>
  <c r="F591" i="27"/>
  <c r="G591" i="27" s="1"/>
  <c r="S590" i="27"/>
  <c r="R590" i="27"/>
  <c r="O590" i="27"/>
  <c r="F590" i="27"/>
  <c r="G590" i="27" s="1"/>
  <c r="R589" i="27"/>
  <c r="S589" i="27" s="1"/>
  <c r="O589" i="27"/>
  <c r="F589" i="27"/>
  <c r="G589" i="27" s="1"/>
  <c r="S588" i="27"/>
  <c r="O588" i="27"/>
  <c r="R588" i="27" s="1"/>
  <c r="F588" i="27"/>
  <c r="G588" i="27" s="1"/>
  <c r="R587" i="27"/>
  <c r="S587" i="27" s="1"/>
  <c r="O587" i="27"/>
  <c r="F587" i="27"/>
  <c r="G587" i="27" s="1"/>
  <c r="S586" i="27"/>
  <c r="R586" i="27"/>
  <c r="O586" i="27"/>
  <c r="F586" i="27"/>
  <c r="G586" i="27" s="1"/>
  <c r="O585" i="27"/>
  <c r="R585" i="27" s="1"/>
  <c r="S585" i="27" s="1"/>
  <c r="F585" i="27"/>
  <c r="G585" i="27" s="1"/>
  <c r="S584" i="27"/>
  <c r="O584" i="27"/>
  <c r="R584" i="27" s="1"/>
  <c r="F584" i="27"/>
  <c r="G584" i="27" s="1"/>
  <c r="O583" i="27"/>
  <c r="R583" i="27" s="1"/>
  <c r="S583" i="27" s="1"/>
  <c r="F583" i="27"/>
  <c r="G583" i="27" s="1"/>
  <c r="R582" i="27"/>
  <c r="S582" i="27" s="1"/>
  <c r="O582" i="27"/>
  <c r="F582" i="27"/>
  <c r="G582" i="27" s="1"/>
  <c r="O581" i="27"/>
  <c r="R581" i="27" s="1"/>
  <c r="S581" i="27" s="1"/>
  <c r="F581" i="27"/>
  <c r="G581" i="27" s="1"/>
  <c r="O580" i="27"/>
  <c r="R580" i="27" s="1"/>
  <c r="S580" i="27" s="1"/>
  <c r="F580" i="27"/>
  <c r="G580" i="27" s="1"/>
  <c r="O579" i="27"/>
  <c r="R579" i="27" s="1"/>
  <c r="S579" i="27" s="1"/>
  <c r="F579" i="27"/>
  <c r="G579" i="27" s="1"/>
  <c r="R578" i="27"/>
  <c r="S578" i="27" s="1"/>
  <c r="O578" i="27"/>
  <c r="F578" i="27"/>
  <c r="G578" i="27" s="1"/>
  <c r="R577" i="27"/>
  <c r="S577" i="27" s="1"/>
  <c r="O577" i="27"/>
  <c r="F577" i="27"/>
  <c r="G577" i="27" s="1"/>
  <c r="O576" i="27"/>
  <c r="R576" i="27" s="1"/>
  <c r="S576" i="27" s="1"/>
  <c r="F576" i="27"/>
  <c r="G576" i="27" s="1"/>
  <c r="R575" i="27"/>
  <c r="S575" i="27" s="1"/>
  <c r="O575" i="27"/>
  <c r="F575" i="27"/>
  <c r="G575" i="27" s="1"/>
  <c r="R574" i="27"/>
  <c r="O574" i="27"/>
  <c r="F574" i="27"/>
  <c r="G574" i="27" s="1"/>
  <c r="O573" i="27"/>
  <c r="R573" i="27" s="1"/>
  <c r="F573" i="27"/>
  <c r="G573" i="27" s="1"/>
  <c r="O572" i="27"/>
  <c r="R572" i="27" s="1"/>
  <c r="F572" i="27"/>
  <c r="G572" i="27" s="1"/>
  <c r="O571" i="27"/>
  <c r="R571" i="27" s="1"/>
  <c r="F571" i="27"/>
  <c r="G571" i="27" s="1"/>
  <c r="O570" i="27"/>
  <c r="R570" i="27" s="1"/>
  <c r="F570" i="27"/>
  <c r="G570" i="27" s="1"/>
  <c r="R569" i="27"/>
  <c r="O569" i="27"/>
  <c r="F569" i="27"/>
  <c r="G569" i="27" s="1"/>
  <c r="R568" i="27"/>
  <c r="O568" i="27"/>
  <c r="F568" i="27"/>
  <c r="G568" i="27" s="1"/>
  <c r="R567" i="27"/>
  <c r="O567" i="27"/>
  <c r="F567" i="27"/>
  <c r="G567" i="27" s="1"/>
  <c r="R566" i="27"/>
  <c r="O566" i="27"/>
  <c r="F566" i="27"/>
  <c r="G566" i="27" s="1"/>
  <c r="O565" i="27"/>
  <c r="R565" i="27" s="1"/>
  <c r="F565" i="27"/>
  <c r="G565" i="27" s="1"/>
  <c r="O564" i="27"/>
  <c r="R564" i="27" s="1"/>
  <c r="F564" i="27"/>
  <c r="G564" i="27" s="1"/>
  <c r="O563" i="27"/>
  <c r="R563" i="27" s="1"/>
  <c r="G563" i="27"/>
  <c r="F563" i="27"/>
  <c r="O562" i="27"/>
  <c r="R562" i="27" s="1"/>
  <c r="F562" i="27"/>
  <c r="G562" i="27" s="1"/>
  <c r="O561" i="27"/>
  <c r="R561" i="27" s="1"/>
  <c r="F561" i="27"/>
  <c r="G561" i="27" s="1"/>
  <c r="R560" i="27"/>
  <c r="O560" i="27"/>
  <c r="F560" i="27"/>
  <c r="G560" i="27" s="1"/>
  <c r="R559" i="27"/>
  <c r="O559" i="27"/>
  <c r="F559" i="27"/>
  <c r="G559" i="27" s="1"/>
  <c r="R558" i="27"/>
  <c r="O558" i="27"/>
  <c r="F558" i="27"/>
  <c r="G558" i="27" s="1"/>
  <c r="O557" i="27"/>
  <c r="R557" i="27" s="1"/>
  <c r="F557" i="27"/>
  <c r="G557" i="27" s="1"/>
  <c r="O556" i="27"/>
  <c r="R556" i="27" s="1"/>
  <c r="F556" i="27"/>
  <c r="G556" i="27" s="1"/>
  <c r="O555" i="27"/>
  <c r="R555" i="27" s="1"/>
  <c r="G555" i="27"/>
  <c r="F555" i="27"/>
  <c r="O554" i="27"/>
  <c r="R554" i="27" s="1"/>
  <c r="F554" i="27"/>
  <c r="G554" i="27" s="1"/>
  <c r="R553" i="27"/>
  <c r="O553" i="27"/>
  <c r="F553" i="27"/>
  <c r="G553" i="27" s="1"/>
  <c r="R552" i="27"/>
  <c r="O552" i="27"/>
  <c r="F552" i="27"/>
  <c r="G552" i="27" s="1"/>
  <c r="R551" i="27"/>
  <c r="O551" i="27"/>
  <c r="F551" i="27"/>
  <c r="G551" i="27" s="1"/>
  <c r="S550" i="27"/>
  <c r="R550" i="27"/>
  <c r="O550" i="27"/>
  <c r="G550" i="27"/>
  <c r="F550" i="27"/>
  <c r="R549" i="27"/>
  <c r="S549" i="27" s="1"/>
  <c r="O549" i="27"/>
  <c r="F549" i="27"/>
  <c r="G549" i="27" s="1"/>
  <c r="S548" i="27"/>
  <c r="O548" i="27"/>
  <c r="R548" i="27" s="1"/>
  <c r="F548" i="27"/>
  <c r="G548" i="27" s="1"/>
  <c r="O547" i="27"/>
  <c r="R547" i="27" s="1"/>
  <c r="S547" i="27" s="1"/>
  <c r="F547" i="27"/>
  <c r="G547" i="27" s="1"/>
  <c r="S546" i="27"/>
  <c r="R546" i="27"/>
  <c r="O546" i="27"/>
  <c r="F546" i="27"/>
  <c r="G546" i="27" s="1"/>
  <c r="O545" i="27"/>
  <c r="R545" i="27" s="1"/>
  <c r="S545" i="27" s="1"/>
  <c r="F545" i="27"/>
  <c r="G545" i="27" s="1"/>
  <c r="S544" i="27"/>
  <c r="O544" i="27"/>
  <c r="R544" i="27" s="1"/>
  <c r="F544" i="27"/>
  <c r="G544" i="27" s="1"/>
  <c r="O543" i="27"/>
  <c r="R543" i="27" s="1"/>
  <c r="S543" i="27" s="1"/>
  <c r="F543" i="27"/>
  <c r="G543" i="27" s="1"/>
  <c r="R542" i="27"/>
  <c r="S542" i="27" s="1"/>
  <c r="O542" i="27"/>
  <c r="F542" i="27"/>
  <c r="G542" i="27" s="1"/>
  <c r="O541" i="27"/>
  <c r="R541" i="27" s="1"/>
  <c r="S541" i="27" s="1"/>
  <c r="F541" i="27"/>
  <c r="G541" i="27" s="1"/>
  <c r="O540" i="27"/>
  <c r="R540" i="27" s="1"/>
  <c r="S540" i="27" s="1"/>
  <c r="F540" i="27"/>
  <c r="G540" i="27" s="1"/>
  <c r="O539" i="27"/>
  <c r="R539" i="27" s="1"/>
  <c r="S539" i="27" s="1"/>
  <c r="F539" i="27"/>
  <c r="G539" i="27" s="1"/>
  <c r="R538" i="27"/>
  <c r="S538" i="27" s="1"/>
  <c r="O538" i="27"/>
  <c r="F538" i="27"/>
  <c r="G538" i="27" s="1"/>
  <c r="R537" i="27"/>
  <c r="S537" i="27" s="1"/>
  <c r="O537" i="27"/>
  <c r="F537" i="27"/>
  <c r="G537" i="27" s="1"/>
  <c r="O536" i="27"/>
  <c r="R536" i="27" s="1"/>
  <c r="S536" i="27" s="1"/>
  <c r="F536" i="27"/>
  <c r="G536" i="27" s="1"/>
  <c r="R535" i="27"/>
  <c r="S535" i="27" s="1"/>
  <c r="O535" i="27"/>
  <c r="F535" i="27"/>
  <c r="G535" i="27" s="1"/>
  <c r="S534" i="27"/>
  <c r="R534" i="27"/>
  <c r="O534" i="27"/>
  <c r="F534" i="27"/>
  <c r="G534" i="27" s="1"/>
  <c r="R533" i="27"/>
  <c r="S533" i="27" s="1"/>
  <c r="O533" i="27"/>
  <c r="F533" i="27"/>
  <c r="G533" i="27" s="1"/>
  <c r="S532" i="27"/>
  <c r="O532" i="27"/>
  <c r="R532" i="27" s="1"/>
  <c r="G532" i="27"/>
  <c r="F532" i="27"/>
  <c r="O531" i="27"/>
  <c r="R531" i="27" s="1"/>
  <c r="S531" i="27" s="1"/>
  <c r="F531" i="27"/>
  <c r="G531" i="27" s="1"/>
  <c r="R530" i="27"/>
  <c r="S530" i="27" s="1"/>
  <c r="O530" i="27"/>
  <c r="F530" i="27"/>
  <c r="G530" i="27" s="1"/>
  <c r="O529" i="27"/>
  <c r="R529" i="27" s="1"/>
  <c r="S529" i="27" s="1"/>
  <c r="F529" i="27"/>
  <c r="G529" i="27" s="1"/>
  <c r="S528" i="27"/>
  <c r="O528" i="27"/>
  <c r="R528" i="27" s="1"/>
  <c r="F528" i="27"/>
  <c r="G528" i="27" s="1"/>
  <c r="O527" i="27"/>
  <c r="R527" i="27" s="1"/>
  <c r="S527" i="27" s="1"/>
  <c r="F527" i="27"/>
  <c r="G527" i="27" s="1"/>
  <c r="R526" i="27"/>
  <c r="S526" i="27" s="1"/>
  <c r="O526" i="27"/>
  <c r="F526" i="27"/>
  <c r="G526" i="27" s="1"/>
  <c r="O525" i="27"/>
  <c r="R525" i="27" s="1"/>
  <c r="S525" i="27" s="1"/>
  <c r="F525" i="27"/>
  <c r="G525" i="27" s="1"/>
  <c r="O524" i="27"/>
  <c r="R524" i="27" s="1"/>
  <c r="S524" i="27" s="1"/>
  <c r="F524" i="27"/>
  <c r="G524" i="27" s="1"/>
  <c r="O523" i="27"/>
  <c r="R523" i="27" s="1"/>
  <c r="S523" i="27" s="1"/>
  <c r="F523" i="27"/>
  <c r="G523" i="27" s="1"/>
  <c r="R522" i="27"/>
  <c r="S522" i="27" s="1"/>
  <c r="O522" i="27"/>
  <c r="F522" i="27"/>
  <c r="G522" i="27" s="1"/>
  <c r="R521" i="27"/>
  <c r="S521" i="27" s="1"/>
  <c r="O521" i="27"/>
  <c r="F521" i="27"/>
  <c r="G521" i="27" s="1"/>
  <c r="O520" i="27"/>
  <c r="R520" i="27" s="1"/>
  <c r="S520" i="27" s="1"/>
  <c r="F520" i="27"/>
  <c r="G520" i="27" s="1"/>
  <c r="R519" i="27"/>
  <c r="S519" i="27" s="1"/>
  <c r="O519" i="27"/>
  <c r="F519" i="27"/>
  <c r="G519" i="27" s="1"/>
  <c r="S518" i="27"/>
  <c r="R518" i="27"/>
  <c r="O518" i="27"/>
  <c r="F518" i="27"/>
  <c r="G518" i="27" s="1"/>
  <c r="R517" i="27"/>
  <c r="S517" i="27" s="1"/>
  <c r="O517" i="27"/>
  <c r="F517" i="27"/>
  <c r="G517" i="27" s="1"/>
  <c r="S516" i="27"/>
  <c r="O516" i="27"/>
  <c r="R516" i="27" s="1"/>
  <c r="G516" i="27"/>
  <c r="F516" i="27"/>
  <c r="O515" i="27"/>
  <c r="R515" i="27" s="1"/>
  <c r="S515" i="27" s="1"/>
  <c r="F515" i="27"/>
  <c r="G515" i="27" s="1"/>
  <c r="S514" i="27"/>
  <c r="R514" i="27"/>
  <c r="O514" i="27"/>
  <c r="F514" i="27"/>
  <c r="G514" i="27" s="1"/>
  <c r="O513" i="27"/>
  <c r="R513" i="27" s="1"/>
  <c r="S513" i="27" s="1"/>
  <c r="F513" i="27"/>
  <c r="G513" i="27" s="1"/>
  <c r="S512" i="27"/>
  <c r="O512" i="27"/>
  <c r="R512" i="27" s="1"/>
  <c r="G512" i="27"/>
  <c r="F512" i="27"/>
  <c r="O511" i="27"/>
  <c r="R511" i="27" s="1"/>
  <c r="S511" i="27" s="1"/>
  <c r="F511" i="27"/>
  <c r="G511" i="27" s="1"/>
  <c r="R510" i="27"/>
  <c r="S510" i="27" s="1"/>
  <c r="O510" i="27"/>
  <c r="F510" i="27"/>
  <c r="G510" i="27" s="1"/>
  <c r="O509" i="27"/>
  <c r="R509" i="27" s="1"/>
  <c r="S509" i="27" s="1"/>
  <c r="F509" i="27"/>
  <c r="G509" i="27" s="1"/>
  <c r="O508" i="27"/>
  <c r="R508" i="27" s="1"/>
  <c r="S508" i="27" s="1"/>
  <c r="F508" i="27"/>
  <c r="G508" i="27" s="1"/>
  <c r="O507" i="27"/>
  <c r="R507" i="27" s="1"/>
  <c r="S507" i="27" s="1"/>
  <c r="F507" i="27"/>
  <c r="G507" i="27" s="1"/>
  <c r="R506" i="27"/>
  <c r="S506" i="27" s="1"/>
  <c r="O506" i="27"/>
  <c r="F506" i="27"/>
  <c r="G506" i="27" s="1"/>
  <c r="R505" i="27"/>
  <c r="S505" i="27" s="1"/>
  <c r="O505" i="27"/>
  <c r="F505" i="27"/>
  <c r="G505" i="27" s="1"/>
  <c r="O504" i="27"/>
  <c r="R504" i="27" s="1"/>
  <c r="S504" i="27" s="1"/>
  <c r="F504" i="27"/>
  <c r="G504" i="27" s="1"/>
  <c r="R503" i="27"/>
  <c r="S503" i="27" s="1"/>
  <c r="O503" i="27"/>
  <c r="F503" i="27"/>
  <c r="G503" i="27" s="1"/>
  <c r="S502" i="27"/>
  <c r="R502" i="27"/>
  <c r="O502" i="27"/>
  <c r="G502" i="27"/>
  <c r="F502" i="27"/>
  <c r="R501" i="27"/>
  <c r="S501" i="27" s="1"/>
  <c r="O501" i="27"/>
  <c r="F501" i="27"/>
  <c r="G501" i="27" s="1"/>
  <c r="S500" i="27"/>
  <c r="O500" i="27"/>
  <c r="R500" i="27" s="1"/>
  <c r="G500" i="27"/>
  <c r="F500" i="27"/>
  <c r="O499" i="27"/>
  <c r="R499" i="27" s="1"/>
  <c r="S499" i="27" s="1"/>
  <c r="F499" i="27"/>
  <c r="G499" i="27" s="1"/>
  <c r="R498" i="27"/>
  <c r="S498" i="27" s="1"/>
  <c r="O498" i="27"/>
  <c r="F498" i="27"/>
  <c r="G498" i="27" s="1"/>
  <c r="O497" i="27"/>
  <c r="R497" i="27" s="1"/>
  <c r="S497" i="27" s="1"/>
  <c r="F497" i="27"/>
  <c r="G497" i="27" s="1"/>
  <c r="S496" i="27"/>
  <c r="O496" i="27"/>
  <c r="R496" i="27" s="1"/>
  <c r="G496" i="27"/>
  <c r="F496" i="27"/>
  <c r="O495" i="27"/>
  <c r="R495" i="27" s="1"/>
  <c r="S495" i="27" s="1"/>
  <c r="G495" i="27"/>
  <c r="F495" i="27"/>
  <c r="R494" i="27"/>
  <c r="S494" i="27" s="1"/>
  <c r="O494" i="27"/>
  <c r="F494" i="27"/>
  <c r="G494" i="27" s="1"/>
  <c r="O493" i="27"/>
  <c r="R493" i="27" s="1"/>
  <c r="S493" i="27" s="1"/>
  <c r="F493" i="27"/>
  <c r="G493" i="27" s="1"/>
  <c r="O492" i="27"/>
  <c r="R492" i="27" s="1"/>
  <c r="S492" i="27" s="1"/>
  <c r="G492" i="27"/>
  <c r="F492" i="27"/>
  <c r="O491" i="27"/>
  <c r="R491" i="27" s="1"/>
  <c r="S491" i="27" s="1"/>
  <c r="F491" i="27"/>
  <c r="G491" i="27" s="1"/>
  <c r="R490" i="27"/>
  <c r="S490" i="27" s="1"/>
  <c r="O490" i="27"/>
  <c r="F490" i="27"/>
  <c r="G490" i="27" s="1"/>
  <c r="R489" i="27"/>
  <c r="S489" i="27" s="1"/>
  <c r="O489" i="27"/>
  <c r="F489" i="27"/>
  <c r="G489" i="27" s="1"/>
  <c r="O488" i="27"/>
  <c r="R488" i="27" s="1"/>
  <c r="S488" i="27" s="1"/>
  <c r="G488" i="27"/>
  <c r="F488" i="27"/>
  <c r="R487" i="27"/>
  <c r="S487" i="27" s="1"/>
  <c r="O487" i="27"/>
  <c r="F487" i="27"/>
  <c r="G487" i="27" s="1"/>
  <c r="S486" i="27"/>
  <c r="R486" i="27"/>
  <c r="O486" i="27"/>
  <c r="G486" i="27"/>
  <c r="F486" i="27"/>
  <c r="R485" i="27"/>
  <c r="S485" i="27" s="1"/>
  <c r="O485" i="27"/>
  <c r="F485" i="27"/>
  <c r="G485" i="27" s="1"/>
  <c r="S484" i="27"/>
  <c r="O484" i="27"/>
  <c r="R484" i="27" s="1"/>
  <c r="G484" i="27"/>
  <c r="F484" i="27"/>
  <c r="O483" i="27"/>
  <c r="R483" i="27" s="1"/>
  <c r="S483" i="27" s="1"/>
  <c r="F483" i="27"/>
  <c r="G483" i="27" s="1"/>
  <c r="S482" i="27"/>
  <c r="R482" i="27"/>
  <c r="O482" i="27"/>
  <c r="F482" i="27"/>
  <c r="G482" i="27" s="1"/>
  <c r="O481" i="27"/>
  <c r="R481" i="27" s="1"/>
  <c r="S481" i="27" s="1"/>
  <c r="F481" i="27"/>
  <c r="G481" i="27" s="1"/>
  <c r="S480" i="27"/>
  <c r="O480" i="27"/>
  <c r="R480" i="27" s="1"/>
  <c r="G480" i="27"/>
  <c r="F480" i="27"/>
  <c r="O479" i="27"/>
  <c r="R479" i="27" s="1"/>
  <c r="S479" i="27" s="1"/>
  <c r="G479" i="27"/>
  <c r="F479" i="27"/>
  <c r="R478" i="27"/>
  <c r="S478" i="27" s="1"/>
  <c r="O478" i="27"/>
  <c r="F478" i="27"/>
  <c r="G478" i="27" s="1"/>
  <c r="O477" i="27"/>
  <c r="R477" i="27" s="1"/>
  <c r="S477" i="27" s="1"/>
  <c r="F477" i="27"/>
  <c r="G477" i="27" s="1"/>
  <c r="O476" i="27"/>
  <c r="R476" i="27" s="1"/>
  <c r="S476" i="27" s="1"/>
  <c r="G476" i="27"/>
  <c r="F476" i="27"/>
  <c r="O475" i="27"/>
  <c r="R475" i="27" s="1"/>
  <c r="S475" i="27" s="1"/>
  <c r="F475" i="27"/>
  <c r="G475" i="27" s="1"/>
  <c r="R474" i="27"/>
  <c r="S474" i="27" s="1"/>
  <c r="O474" i="27"/>
  <c r="F474" i="27"/>
  <c r="G474" i="27" s="1"/>
  <c r="R473" i="27"/>
  <c r="S473" i="27" s="1"/>
  <c r="O473" i="27"/>
  <c r="F473" i="27"/>
  <c r="G473" i="27" s="1"/>
  <c r="O472" i="27"/>
  <c r="R472" i="27" s="1"/>
  <c r="S472" i="27" s="1"/>
  <c r="G472" i="27"/>
  <c r="F472" i="27"/>
  <c r="R471" i="27"/>
  <c r="S471" i="27" s="1"/>
  <c r="O471" i="27"/>
  <c r="F471" i="27"/>
  <c r="G471" i="27" s="1"/>
  <c r="S470" i="27"/>
  <c r="R470" i="27"/>
  <c r="O470" i="27"/>
  <c r="G470" i="27"/>
  <c r="F470" i="27"/>
  <c r="R469" i="27"/>
  <c r="S469" i="27" s="1"/>
  <c r="O469" i="27"/>
  <c r="F469" i="27"/>
  <c r="G469" i="27" s="1"/>
  <c r="S468" i="27"/>
  <c r="O468" i="27"/>
  <c r="R468" i="27" s="1"/>
  <c r="G468" i="27"/>
  <c r="F468" i="27"/>
  <c r="O467" i="27"/>
  <c r="R467" i="27" s="1"/>
  <c r="S467" i="27" s="1"/>
  <c r="F467" i="27"/>
  <c r="G467" i="27" s="1"/>
  <c r="S466" i="27"/>
  <c r="R466" i="27"/>
  <c r="O466" i="27"/>
  <c r="F466" i="27"/>
  <c r="G466" i="27" s="1"/>
  <c r="O465" i="27"/>
  <c r="R465" i="27" s="1"/>
  <c r="S465" i="27" s="1"/>
  <c r="F465" i="27"/>
  <c r="G465" i="27" s="1"/>
  <c r="S464" i="27"/>
  <c r="O464" i="27"/>
  <c r="R464" i="27" s="1"/>
  <c r="G464" i="27"/>
  <c r="F464" i="27"/>
  <c r="O463" i="27"/>
  <c r="R463" i="27" s="1"/>
  <c r="S463" i="27" s="1"/>
  <c r="G463" i="27"/>
  <c r="F463" i="27"/>
  <c r="R462" i="27"/>
  <c r="S462" i="27" s="1"/>
  <c r="O462" i="27"/>
  <c r="F462" i="27"/>
  <c r="G462" i="27" s="1"/>
  <c r="O461" i="27"/>
  <c r="R461" i="27" s="1"/>
  <c r="S461" i="27" s="1"/>
  <c r="F461" i="27"/>
  <c r="G461" i="27" s="1"/>
  <c r="O460" i="27"/>
  <c r="R460" i="27" s="1"/>
  <c r="S460" i="27" s="1"/>
  <c r="G460" i="27"/>
  <c r="F460" i="27"/>
  <c r="O459" i="27"/>
  <c r="R459" i="27" s="1"/>
  <c r="S459" i="27" s="1"/>
  <c r="F459" i="27"/>
  <c r="G459" i="27" s="1"/>
  <c r="R458" i="27"/>
  <c r="S458" i="27" s="1"/>
  <c r="O458" i="27"/>
  <c r="F458" i="27"/>
  <c r="G458" i="27" s="1"/>
  <c r="R457" i="27"/>
  <c r="S457" i="27" s="1"/>
  <c r="O457" i="27"/>
  <c r="F457" i="27"/>
  <c r="G457" i="27" s="1"/>
  <c r="O456" i="27"/>
  <c r="R456" i="27" s="1"/>
  <c r="S456" i="27" s="1"/>
  <c r="G456" i="27"/>
  <c r="F456" i="27"/>
  <c r="R455" i="27"/>
  <c r="S455" i="27" s="1"/>
  <c r="O455" i="27"/>
  <c r="F455" i="27"/>
  <c r="G455" i="27" s="1"/>
  <c r="S454" i="27"/>
  <c r="R454" i="27"/>
  <c r="O454" i="27"/>
  <c r="G454" i="27"/>
  <c r="F454" i="27"/>
  <c r="R453" i="27"/>
  <c r="S453" i="27" s="1"/>
  <c r="O453" i="27"/>
  <c r="F453" i="27"/>
  <c r="G453" i="27" s="1"/>
  <c r="S452" i="27"/>
  <c r="O452" i="27"/>
  <c r="R452" i="27" s="1"/>
  <c r="G452" i="27"/>
  <c r="F452" i="27"/>
  <c r="O451" i="27"/>
  <c r="R451" i="27" s="1"/>
  <c r="S451" i="27" s="1"/>
  <c r="F451" i="27"/>
  <c r="G451" i="27" s="1"/>
  <c r="S450" i="27"/>
  <c r="R450" i="27"/>
  <c r="O450" i="27"/>
  <c r="F450" i="27"/>
  <c r="G450" i="27" s="1"/>
  <c r="O449" i="27"/>
  <c r="R449" i="27" s="1"/>
  <c r="S449" i="27" s="1"/>
  <c r="F449" i="27"/>
  <c r="G449" i="27" s="1"/>
  <c r="S448" i="27"/>
  <c r="O448" i="27"/>
  <c r="R448" i="27" s="1"/>
  <c r="G448" i="27"/>
  <c r="F448" i="27"/>
  <c r="O447" i="27"/>
  <c r="R447" i="27" s="1"/>
  <c r="S447" i="27" s="1"/>
  <c r="G447" i="27"/>
  <c r="F447" i="27"/>
  <c r="R446" i="27"/>
  <c r="S446" i="27" s="1"/>
  <c r="O446" i="27"/>
  <c r="F446" i="27"/>
  <c r="G446" i="27" s="1"/>
  <c r="O445" i="27"/>
  <c r="R445" i="27" s="1"/>
  <c r="S445" i="27" s="1"/>
  <c r="F445" i="27"/>
  <c r="G445" i="27" s="1"/>
  <c r="O444" i="27"/>
  <c r="R444" i="27" s="1"/>
  <c r="S444" i="27" s="1"/>
  <c r="G444" i="27"/>
  <c r="F444" i="27"/>
  <c r="O443" i="27"/>
  <c r="R443" i="27" s="1"/>
  <c r="S443" i="27" s="1"/>
  <c r="F443" i="27"/>
  <c r="G443" i="27" s="1"/>
  <c r="R442" i="27"/>
  <c r="S442" i="27" s="1"/>
  <c r="O442" i="27"/>
  <c r="F442" i="27"/>
  <c r="G442" i="27" s="1"/>
  <c r="R441" i="27"/>
  <c r="S441" i="27" s="1"/>
  <c r="O441" i="27"/>
  <c r="F441" i="27"/>
  <c r="G441" i="27" s="1"/>
  <c r="O440" i="27"/>
  <c r="R440" i="27" s="1"/>
  <c r="S440" i="27" s="1"/>
  <c r="G440" i="27"/>
  <c r="F440" i="27"/>
  <c r="R439" i="27"/>
  <c r="S439" i="27" s="1"/>
  <c r="O439" i="27"/>
  <c r="F439" i="27"/>
  <c r="G439" i="27" s="1"/>
  <c r="S438" i="27"/>
  <c r="R438" i="27"/>
  <c r="O438" i="27"/>
  <c r="G438" i="27"/>
  <c r="F438" i="27"/>
  <c r="R437" i="27"/>
  <c r="S437" i="27" s="1"/>
  <c r="O437" i="27"/>
  <c r="F437" i="27"/>
  <c r="G437" i="27" s="1"/>
  <c r="S436" i="27"/>
  <c r="O436" i="27"/>
  <c r="R436" i="27" s="1"/>
  <c r="G436" i="27"/>
  <c r="F436" i="27"/>
  <c r="O435" i="27"/>
  <c r="R435" i="27" s="1"/>
  <c r="S435" i="27" s="1"/>
  <c r="F435" i="27"/>
  <c r="G435" i="27" s="1"/>
  <c r="S434" i="27"/>
  <c r="R434" i="27"/>
  <c r="O434" i="27"/>
  <c r="F434" i="27"/>
  <c r="G434" i="27" s="1"/>
  <c r="O433" i="27"/>
  <c r="R433" i="27" s="1"/>
  <c r="S433" i="27" s="1"/>
  <c r="F433" i="27"/>
  <c r="G433" i="27" s="1"/>
  <c r="S432" i="27"/>
  <c r="O432" i="27"/>
  <c r="R432" i="27" s="1"/>
  <c r="G432" i="27"/>
  <c r="F432" i="27"/>
  <c r="O431" i="27"/>
  <c r="R431" i="27" s="1"/>
  <c r="S431" i="27" s="1"/>
  <c r="G431" i="27"/>
  <c r="F431" i="27"/>
  <c r="R430" i="27"/>
  <c r="S430" i="27" s="1"/>
  <c r="O430" i="27"/>
  <c r="F430" i="27"/>
  <c r="G430" i="27" s="1"/>
  <c r="O429" i="27"/>
  <c r="R429" i="27" s="1"/>
  <c r="S429" i="27" s="1"/>
  <c r="F429" i="27"/>
  <c r="G429" i="27" s="1"/>
  <c r="O428" i="27"/>
  <c r="R428" i="27" s="1"/>
  <c r="S428" i="27" s="1"/>
  <c r="G428" i="27"/>
  <c r="F428" i="27"/>
  <c r="O427" i="27"/>
  <c r="R427" i="27" s="1"/>
  <c r="S427" i="27" s="1"/>
  <c r="F427" i="27"/>
  <c r="G427" i="27" s="1"/>
  <c r="R426" i="27"/>
  <c r="S426" i="27" s="1"/>
  <c r="O426" i="27"/>
  <c r="F426" i="27"/>
  <c r="G426" i="27" s="1"/>
  <c r="R425" i="27"/>
  <c r="S425" i="27" s="1"/>
  <c r="O425" i="27"/>
  <c r="F425" i="27"/>
  <c r="G425" i="27" s="1"/>
  <c r="O424" i="27"/>
  <c r="R424" i="27" s="1"/>
  <c r="S424" i="27" s="1"/>
  <c r="G424" i="27"/>
  <c r="F424" i="27"/>
  <c r="R423" i="27"/>
  <c r="S423" i="27" s="1"/>
  <c r="O423" i="27"/>
  <c r="F423" i="27"/>
  <c r="G423" i="27" s="1"/>
  <c r="S422" i="27"/>
  <c r="R422" i="27"/>
  <c r="O422" i="27"/>
  <c r="G422" i="27"/>
  <c r="F422" i="27"/>
  <c r="R421" i="27"/>
  <c r="S421" i="27" s="1"/>
  <c r="O421" i="27"/>
  <c r="F421" i="27"/>
  <c r="G421" i="27" s="1"/>
  <c r="O420" i="27"/>
  <c r="R420" i="27" s="1"/>
  <c r="S420" i="27" s="1"/>
  <c r="G420" i="27"/>
  <c r="F420" i="27"/>
  <c r="R419" i="27"/>
  <c r="S419" i="27" s="1"/>
  <c r="O419" i="27"/>
  <c r="F419" i="27"/>
  <c r="G419" i="27" s="1"/>
  <c r="R418" i="27"/>
  <c r="S418" i="27" s="1"/>
  <c r="O418" i="27"/>
  <c r="G418" i="27"/>
  <c r="F418" i="27"/>
  <c r="O417" i="27"/>
  <c r="R417" i="27" s="1"/>
  <c r="S417" i="27" s="1"/>
  <c r="F417" i="27"/>
  <c r="G417" i="27" s="1"/>
  <c r="S416" i="27"/>
  <c r="O416" i="27"/>
  <c r="R416" i="27" s="1"/>
  <c r="G416" i="27"/>
  <c r="F416" i="27"/>
  <c r="O415" i="27"/>
  <c r="R415" i="27" s="1"/>
  <c r="S415" i="27" s="1"/>
  <c r="G415" i="27"/>
  <c r="F415" i="27"/>
  <c r="R414" i="27"/>
  <c r="S414" i="27" s="1"/>
  <c r="O414" i="27"/>
  <c r="F414" i="27"/>
  <c r="G414" i="27" s="1"/>
  <c r="O413" i="27"/>
  <c r="R413" i="27" s="1"/>
  <c r="S413" i="27" s="1"/>
  <c r="F413" i="27"/>
  <c r="G413" i="27" s="1"/>
  <c r="S412" i="27"/>
  <c r="O412" i="27"/>
  <c r="R412" i="27" s="1"/>
  <c r="G412" i="27"/>
  <c r="F412" i="27"/>
  <c r="O411" i="27"/>
  <c r="R411" i="27" s="1"/>
  <c r="S411" i="27" s="1"/>
  <c r="F411" i="27"/>
  <c r="G411" i="27" s="1"/>
  <c r="R410" i="27"/>
  <c r="S410" i="27" s="1"/>
  <c r="O410" i="27"/>
  <c r="F410" i="27"/>
  <c r="G410" i="27" s="1"/>
  <c r="R409" i="27"/>
  <c r="S409" i="27" s="1"/>
  <c r="O409" i="27"/>
  <c r="F409" i="27"/>
  <c r="G409" i="27" s="1"/>
  <c r="O408" i="27"/>
  <c r="R408" i="27" s="1"/>
  <c r="S408" i="27" s="1"/>
  <c r="G408" i="27"/>
  <c r="F408" i="27"/>
  <c r="R407" i="27"/>
  <c r="S407" i="27" s="1"/>
  <c r="O407" i="27"/>
  <c r="G407" i="27"/>
  <c r="F407" i="27"/>
  <c r="S406" i="27"/>
  <c r="R406" i="27"/>
  <c r="O406" i="27"/>
  <c r="G406" i="27"/>
  <c r="F406" i="27"/>
  <c r="R405" i="27"/>
  <c r="S405" i="27" s="1"/>
  <c r="O405" i="27"/>
  <c r="F405" i="27"/>
  <c r="G405" i="27" s="1"/>
  <c r="S404" i="27"/>
  <c r="O404" i="27"/>
  <c r="R404" i="27" s="1"/>
  <c r="G404" i="27"/>
  <c r="F404" i="27"/>
  <c r="O403" i="27"/>
  <c r="R403" i="27" s="1"/>
  <c r="S403" i="27" s="1"/>
  <c r="F403" i="27"/>
  <c r="G403" i="27" s="1"/>
  <c r="S402" i="27"/>
  <c r="R402" i="27"/>
  <c r="O402" i="27"/>
  <c r="F402" i="27"/>
  <c r="G402" i="27" s="1"/>
  <c r="O401" i="27"/>
  <c r="R401" i="27" s="1"/>
  <c r="S401" i="27" s="1"/>
  <c r="F401" i="27"/>
  <c r="G401" i="27" s="1"/>
  <c r="S400" i="27"/>
  <c r="O400" i="27"/>
  <c r="R400" i="27" s="1"/>
  <c r="G400" i="27"/>
  <c r="F400" i="27"/>
  <c r="R399" i="27"/>
  <c r="S399" i="27" s="1"/>
  <c r="O399" i="27"/>
  <c r="G399" i="27"/>
  <c r="F399" i="27"/>
  <c r="S398" i="27"/>
  <c r="R398" i="27"/>
  <c r="O398" i="27"/>
  <c r="G398" i="27"/>
  <c r="F398" i="27"/>
  <c r="O397" i="27"/>
  <c r="R397" i="27" s="1"/>
  <c r="S397" i="27" s="1"/>
  <c r="F397" i="27"/>
  <c r="G397" i="27" s="1"/>
  <c r="O396" i="27"/>
  <c r="R396" i="27" s="1"/>
  <c r="S396" i="27" s="1"/>
  <c r="G396" i="27"/>
  <c r="F396" i="27"/>
  <c r="S395" i="27"/>
  <c r="O395" i="27"/>
  <c r="R395" i="27" s="1"/>
  <c r="G395" i="27"/>
  <c r="F395" i="27"/>
  <c r="R394" i="27"/>
  <c r="S394" i="27" s="1"/>
  <c r="O394" i="27"/>
  <c r="F394" i="27"/>
  <c r="G394" i="27" s="1"/>
  <c r="O393" i="27"/>
  <c r="R393" i="27" s="1"/>
  <c r="S393" i="27" s="1"/>
  <c r="F393" i="27"/>
  <c r="G393" i="27" s="1"/>
  <c r="O392" i="27"/>
  <c r="R392" i="27" s="1"/>
  <c r="S392" i="27" s="1"/>
  <c r="G392" i="27"/>
  <c r="F392" i="27"/>
  <c r="S391" i="27"/>
  <c r="R391" i="27"/>
  <c r="O391" i="27"/>
  <c r="F391" i="27"/>
  <c r="G391" i="27" s="1"/>
  <c r="S390" i="27"/>
  <c r="R390" i="27"/>
  <c r="O390" i="27"/>
  <c r="G390" i="27"/>
  <c r="F390" i="27"/>
  <c r="R389" i="27"/>
  <c r="S389" i="27" s="1"/>
  <c r="O389" i="27"/>
  <c r="F389" i="27"/>
  <c r="G389" i="27" s="1"/>
  <c r="O388" i="27"/>
  <c r="R388" i="27" s="1"/>
  <c r="S388" i="27" s="1"/>
  <c r="G388" i="27"/>
  <c r="F388" i="27"/>
  <c r="R387" i="27"/>
  <c r="S387" i="27" s="1"/>
  <c r="O387" i="27"/>
  <c r="F387" i="27"/>
  <c r="G387" i="27" s="1"/>
  <c r="R386" i="27"/>
  <c r="S386" i="27" s="1"/>
  <c r="O386" i="27"/>
  <c r="G386" i="27"/>
  <c r="F386" i="27"/>
  <c r="R385" i="27"/>
  <c r="S385" i="27" s="1"/>
  <c r="O385" i="27"/>
  <c r="F385" i="27"/>
  <c r="G385" i="27" s="1"/>
  <c r="S384" i="27"/>
  <c r="O384" i="27"/>
  <c r="R384" i="27" s="1"/>
  <c r="G384" i="27"/>
  <c r="F384" i="27"/>
  <c r="R383" i="27"/>
  <c r="S383" i="27" s="1"/>
  <c r="O383" i="27"/>
  <c r="F383" i="27"/>
  <c r="G383" i="27" s="1"/>
  <c r="R382" i="27"/>
  <c r="O382" i="27"/>
  <c r="G382" i="27"/>
  <c r="F382" i="27"/>
  <c r="R381" i="27"/>
  <c r="O381" i="27"/>
  <c r="F381" i="27"/>
  <c r="G381" i="27" s="1"/>
  <c r="O380" i="27"/>
  <c r="R380" i="27" s="1"/>
  <c r="F380" i="27"/>
  <c r="G380" i="27" s="1"/>
  <c r="O379" i="27"/>
  <c r="R379" i="27" s="1"/>
  <c r="F379" i="27"/>
  <c r="G379" i="27" s="1"/>
  <c r="R378" i="27"/>
  <c r="O378" i="27"/>
  <c r="G378" i="27"/>
  <c r="F378" i="27"/>
  <c r="O377" i="27"/>
  <c r="R377" i="27" s="1"/>
  <c r="F377" i="27"/>
  <c r="G377" i="27" s="1"/>
  <c r="O376" i="27"/>
  <c r="R376" i="27" s="1"/>
  <c r="F376" i="27"/>
  <c r="G376" i="27" s="1"/>
  <c r="R375" i="27"/>
  <c r="O375" i="27"/>
  <c r="F375" i="27"/>
  <c r="G375" i="27" s="1"/>
  <c r="R374" i="27"/>
  <c r="O374" i="27"/>
  <c r="G374" i="27"/>
  <c r="F374" i="27"/>
  <c r="R373" i="27"/>
  <c r="O373" i="27"/>
  <c r="F373" i="27"/>
  <c r="G373" i="27" s="1"/>
  <c r="O372" i="27"/>
  <c r="R372" i="27" s="1"/>
  <c r="F372" i="27"/>
  <c r="G372" i="27" s="1"/>
  <c r="O371" i="27"/>
  <c r="R371" i="27" s="1"/>
  <c r="F371" i="27"/>
  <c r="G371" i="27" s="1"/>
  <c r="R370" i="27"/>
  <c r="O370" i="27"/>
  <c r="G370" i="27"/>
  <c r="F370" i="27"/>
  <c r="O369" i="27"/>
  <c r="R369" i="27" s="1"/>
  <c r="F369" i="27"/>
  <c r="G369" i="27" s="1"/>
  <c r="O368" i="27"/>
  <c r="R368" i="27" s="1"/>
  <c r="F368" i="27"/>
  <c r="G368" i="27" s="1"/>
  <c r="R367" i="27"/>
  <c r="O367" i="27"/>
  <c r="F367" i="27"/>
  <c r="G367" i="27" s="1"/>
  <c r="R366" i="27"/>
  <c r="O366" i="27"/>
  <c r="G366" i="27"/>
  <c r="F366" i="27"/>
  <c r="R365" i="27"/>
  <c r="O365" i="27"/>
  <c r="F365" i="27"/>
  <c r="G365" i="27" s="1"/>
  <c r="O364" i="27"/>
  <c r="R364" i="27" s="1"/>
  <c r="F364" i="27"/>
  <c r="G364" i="27" s="1"/>
  <c r="O363" i="27"/>
  <c r="R363" i="27" s="1"/>
  <c r="F363" i="27"/>
  <c r="G363" i="27" s="1"/>
  <c r="R362" i="27"/>
  <c r="O362" i="27"/>
  <c r="G362" i="27"/>
  <c r="F362" i="27"/>
  <c r="O361" i="27"/>
  <c r="R361" i="27" s="1"/>
  <c r="F361" i="27"/>
  <c r="G361" i="27" s="1"/>
  <c r="O360" i="27"/>
  <c r="R360" i="27" s="1"/>
  <c r="F360" i="27"/>
  <c r="G360" i="27" s="1"/>
  <c r="R359" i="27"/>
  <c r="O359" i="27"/>
  <c r="F359" i="27"/>
  <c r="G359" i="27" s="1"/>
  <c r="S358" i="27"/>
  <c r="O358" i="27"/>
  <c r="R358" i="27" s="1"/>
  <c r="G358" i="27"/>
  <c r="F358" i="27"/>
  <c r="O357" i="27"/>
  <c r="R357" i="27" s="1"/>
  <c r="S357" i="27" s="1"/>
  <c r="F357" i="27"/>
  <c r="G357" i="27" s="1"/>
  <c r="R356" i="27"/>
  <c r="S356" i="27" s="1"/>
  <c r="O356" i="27"/>
  <c r="F356" i="27"/>
  <c r="G356" i="27" s="1"/>
  <c r="O355" i="27"/>
  <c r="R355" i="27" s="1"/>
  <c r="S355" i="27" s="1"/>
  <c r="F355" i="27"/>
  <c r="G355" i="27" s="1"/>
  <c r="S354" i="27"/>
  <c r="O354" i="27"/>
  <c r="R354" i="27" s="1"/>
  <c r="G354" i="27"/>
  <c r="F354" i="27"/>
  <c r="R353" i="27"/>
  <c r="S353" i="27" s="1"/>
  <c r="O353" i="27"/>
  <c r="G353" i="27"/>
  <c r="F353" i="27"/>
  <c r="S352" i="27"/>
  <c r="R352" i="27"/>
  <c r="O352" i="27"/>
  <c r="G352" i="27"/>
  <c r="F352" i="27"/>
  <c r="O351" i="27"/>
  <c r="R351" i="27" s="1"/>
  <c r="S351" i="27" s="1"/>
  <c r="F351" i="27"/>
  <c r="G351" i="27" s="1"/>
  <c r="O350" i="27"/>
  <c r="R350" i="27" s="1"/>
  <c r="S350" i="27" s="1"/>
  <c r="G350" i="27"/>
  <c r="F350" i="27"/>
  <c r="O349" i="27"/>
  <c r="R349" i="27" s="1"/>
  <c r="S349" i="27" s="1"/>
  <c r="F349" i="27"/>
  <c r="G349" i="27" s="1"/>
  <c r="R348" i="27"/>
  <c r="S348" i="27" s="1"/>
  <c r="O348" i="27"/>
  <c r="F348" i="27"/>
  <c r="G348" i="27" s="1"/>
  <c r="R347" i="27"/>
  <c r="S347" i="27" s="1"/>
  <c r="O347" i="27"/>
  <c r="F347" i="27"/>
  <c r="G347" i="27" s="1"/>
  <c r="O346" i="27"/>
  <c r="R346" i="27" s="1"/>
  <c r="S346" i="27" s="1"/>
  <c r="G346" i="27"/>
  <c r="F346" i="27"/>
  <c r="R345" i="27"/>
  <c r="S345" i="27" s="1"/>
  <c r="O345" i="27"/>
  <c r="G345" i="27"/>
  <c r="F345" i="27"/>
  <c r="S344" i="27"/>
  <c r="R344" i="27"/>
  <c r="O344" i="27"/>
  <c r="G344" i="27"/>
  <c r="F344" i="27"/>
  <c r="R343" i="27"/>
  <c r="S343" i="27" s="1"/>
  <c r="O343" i="27"/>
  <c r="F343" i="27"/>
  <c r="G343" i="27" s="1"/>
  <c r="S342" i="27"/>
  <c r="O342" i="27"/>
  <c r="R342" i="27" s="1"/>
  <c r="G342" i="27"/>
  <c r="F342" i="27"/>
  <c r="O341" i="27"/>
  <c r="R341" i="27" s="1"/>
  <c r="S341" i="27" s="1"/>
  <c r="F341" i="27"/>
  <c r="G341" i="27" s="1"/>
  <c r="R340" i="27"/>
  <c r="S340" i="27" s="1"/>
  <c r="O340" i="27"/>
  <c r="F340" i="27"/>
  <c r="G340" i="27" s="1"/>
  <c r="O339" i="27"/>
  <c r="R339" i="27" s="1"/>
  <c r="S339" i="27" s="1"/>
  <c r="F339" i="27"/>
  <c r="G339" i="27" s="1"/>
  <c r="S338" i="27"/>
  <c r="O338" i="27"/>
  <c r="R338" i="27" s="1"/>
  <c r="G338" i="27"/>
  <c r="F338" i="27"/>
  <c r="R337" i="27"/>
  <c r="S337" i="27" s="1"/>
  <c r="O337" i="27"/>
  <c r="G337" i="27"/>
  <c r="F337" i="27"/>
  <c r="S336" i="27"/>
  <c r="R336" i="27"/>
  <c r="O336" i="27"/>
  <c r="G336" i="27"/>
  <c r="F336" i="27"/>
  <c r="O335" i="27"/>
  <c r="R335" i="27" s="1"/>
  <c r="S335" i="27" s="1"/>
  <c r="F335" i="27"/>
  <c r="G335" i="27" s="1"/>
  <c r="O334" i="27"/>
  <c r="R334" i="27" s="1"/>
  <c r="S334" i="27" s="1"/>
  <c r="G334" i="27"/>
  <c r="F334" i="27"/>
  <c r="O333" i="27"/>
  <c r="R333" i="27" s="1"/>
  <c r="S333" i="27" s="1"/>
  <c r="F333" i="27"/>
  <c r="G333" i="27" s="1"/>
  <c r="R332" i="27"/>
  <c r="S332" i="27" s="1"/>
  <c r="O332" i="27"/>
  <c r="F332" i="27"/>
  <c r="G332" i="27" s="1"/>
  <c r="R331" i="27"/>
  <c r="S331" i="27" s="1"/>
  <c r="O331" i="27"/>
  <c r="F331" i="27"/>
  <c r="G331" i="27" s="1"/>
  <c r="O330" i="27"/>
  <c r="R330" i="27" s="1"/>
  <c r="S330" i="27" s="1"/>
  <c r="G330" i="27"/>
  <c r="F330" i="27"/>
  <c r="R329" i="27"/>
  <c r="S329" i="27" s="1"/>
  <c r="O329" i="27"/>
  <c r="G329" i="27"/>
  <c r="F329" i="27"/>
  <c r="S328" i="27"/>
  <c r="R328" i="27"/>
  <c r="O328" i="27"/>
  <c r="G328" i="27"/>
  <c r="F328" i="27"/>
  <c r="R327" i="27"/>
  <c r="S327" i="27" s="1"/>
  <c r="O327" i="27"/>
  <c r="F327" i="27"/>
  <c r="G327" i="27" s="1"/>
  <c r="S326" i="27"/>
  <c r="O326" i="27"/>
  <c r="R326" i="27" s="1"/>
  <c r="G326" i="27"/>
  <c r="F326" i="27"/>
  <c r="O325" i="27"/>
  <c r="R325" i="27" s="1"/>
  <c r="S325" i="27" s="1"/>
  <c r="F325" i="27"/>
  <c r="G325" i="27" s="1"/>
  <c r="R324" i="27"/>
  <c r="S324" i="27" s="1"/>
  <c r="O324" i="27"/>
  <c r="F324" i="27"/>
  <c r="G324" i="27" s="1"/>
  <c r="O323" i="27"/>
  <c r="R323" i="27" s="1"/>
  <c r="S323" i="27" s="1"/>
  <c r="F323" i="27"/>
  <c r="G323" i="27" s="1"/>
  <c r="S322" i="27"/>
  <c r="O322" i="27"/>
  <c r="R322" i="27" s="1"/>
  <c r="G322" i="27"/>
  <c r="F322" i="27"/>
  <c r="R321" i="27"/>
  <c r="S321" i="27" s="1"/>
  <c r="O321" i="27"/>
  <c r="G321" i="27"/>
  <c r="F321" i="27"/>
  <c r="S320" i="27"/>
  <c r="R320" i="27"/>
  <c r="O320" i="27"/>
  <c r="G320" i="27"/>
  <c r="F320" i="27"/>
  <c r="O319" i="27"/>
  <c r="R319" i="27" s="1"/>
  <c r="S319" i="27" s="1"/>
  <c r="F319" i="27"/>
  <c r="G319" i="27" s="1"/>
  <c r="O318" i="27"/>
  <c r="R318" i="27" s="1"/>
  <c r="S318" i="27" s="1"/>
  <c r="G318" i="27"/>
  <c r="F318" i="27"/>
  <c r="O317" i="27"/>
  <c r="R317" i="27" s="1"/>
  <c r="S317" i="27" s="1"/>
  <c r="F317" i="27"/>
  <c r="G317" i="27" s="1"/>
  <c r="R316" i="27"/>
  <c r="S316" i="27" s="1"/>
  <c r="O316" i="27"/>
  <c r="F316" i="27"/>
  <c r="G316" i="27" s="1"/>
  <c r="R315" i="27"/>
  <c r="S315" i="27" s="1"/>
  <c r="O315" i="27"/>
  <c r="F315" i="27"/>
  <c r="G315" i="27" s="1"/>
  <c r="O314" i="27"/>
  <c r="R314" i="27" s="1"/>
  <c r="S314" i="27" s="1"/>
  <c r="G314" i="27"/>
  <c r="F314" i="27"/>
  <c r="R313" i="27"/>
  <c r="S313" i="27" s="1"/>
  <c r="O313" i="27"/>
  <c r="G313" i="27"/>
  <c r="F313" i="27"/>
  <c r="S312" i="27"/>
  <c r="R312" i="27"/>
  <c r="O312" i="27"/>
  <c r="G312" i="27"/>
  <c r="F312" i="27"/>
  <c r="R311" i="27"/>
  <c r="S311" i="27" s="1"/>
  <c r="O311" i="27"/>
  <c r="F311" i="27"/>
  <c r="G311" i="27" s="1"/>
  <c r="S310" i="27"/>
  <c r="O310" i="27"/>
  <c r="R310" i="27" s="1"/>
  <c r="G310" i="27"/>
  <c r="F310" i="27"/>
  <c r="O309" i="27"/>
  <c r="R309" i="27" s="1"/>
  <c r="S309" i="27" s="1"/>
  <c r="F309" i="27"/>
  <c r="G309" i="27" s="1"/>
  <c r="R308" i="27"/>
  <c r="S308" i="27" s="1"/>
  <c r="O308" i="27"/>
  <c r="F308" i="27"/>
  <c r="G308" i="27" s="1"/>
  <c r="O307" i="27"/>
  <c r="R307" i="27" s="1"/>
  <c r="S307" i="27" s="1"/>
  <c r="F307" i="27"/>
  <c r="G307" i="27" s="1"/>
  <c r="S306" i="27"/>
  <c r="O306" i="27"/>
  <c r="R306" i="27" s="1"/>
  <c r="G306" i="27"/>
  <c r="F306" i="27"/>
  <c r="R305" i="27"/>
  <c r="S305" i="27" s="1"/>
  <c r="O305" i="27"/>
  <c r="G305" i="27"/>
  <c r="F305" i="27"/>
  <c r="S304" i="27"/>
  <c r="R304" i="27"/>
  <c r="O304" i="27"/>
  <c r="G304" i="27"/>
  <c r="F304" i="27"/>
  <c r="O303" i="27"/>
  <c r="R303" i="27" s="1"/>
  <c r="S303" i="27" s="1"/>
  <c r="F303" i="27"/>
  <c r="G303" i="27" s="1"/>
  <c r="O302" i="27"/>
  <c r="R302" i="27" s="1"/>
  <c r="S302" i="27" s="1"/>
  <c r="G302" i="27"/>
  <c r="F302" i="27"/>
  <c r="O301" i="27"/>
  <c r="R301" i="27" s="1"/>
  <c r="S301" i="27" s="1"/>
  <c r="F301" i="27"/>
  <c r="G301" i="27" s="1"/>
  <c r="R300" i="27"/>
  <c r="S300" i="27" s="1"/>
  <c r="O300" i="27"/>
  <c r="F300" i="27"/>
  <c r="G300" i="27" s="1"/>
  <c r="R299" i="27"/>
  <c r="S299" i="27" s="1"/>
  <c r="O299" i="27"/>
  <c r="F299" i="27"/>
  <c r="G299" i="27" s="1"/>
  <c r="O298" i="27"/>
  <c r="R298" i="27" s="1"/>
  <c r="S298" i="27" s="1"/>
  <c r="G298" i="27"/>
  <c r="F298" i="27"/>
  <c r="R297" i="27"/>
  <c r="S297" i="27" s="1"/>
  <c r="O297" i="27"/>
  <c r="G297" i="27"/>
  <c r="F297" i="27"/>
  <c r="S296" i="27"/>
  <c r="R296" i="27"/>
  <c r="O296" i="27"/>
  <c r="G296" i="27"/>
  <c r="F296" i="27"/>
  <c r="R295" i="27"/>
  <c r="S295" i="27" s="1"/>
  <c r="O295" i="27"/>
  <c r="F295" i="27"/>
  <c r="G295" i="27" s="1"/>
  <c r="S294" i="27"/>
  <c r="O294" i="27"/>
  <c r="R294" i="27" s="1"/>
  <c r="G294" i="27"/>
  <c r="F294" i="27"/>
  <c r="O293" i="27"/>
  <c r="R293" i="27" s="1"/>
  <c r="S293" i="27" s="1"/>
  <c r="F293" i="27"/>
  <c r="G293" i="27" s="1"/>
  <c r="R292" i="27"/>
  <c r="S292" i="27" s="1"/>
  <c r="O292" i="27"/>
  <c r="F292" i="27"/>
  <c r="G292" i="27" s="1"/>
  <c r="O291" i="27"/>
  <c r="R291" i="27" s="1"/>
  <c r="S291" i="27" s="1"/>
  <c r="F291" i="27"/>
  <c r="G291" i="27" s="1"/>
  <c r="S290" i="27"/>
  <c r="O290" i="27"/>
  <c r="R290" i="27" s="1"/>
  <c r="G290" i="27"/>
  <c r="F290" i="27"/>
  <c r="R289" i="27"/>
  <c r="S289" i="27" s="1"/>
  <c r="O289" i="27"/>
  <c r="G289" i="27"/>
  <c r="F289" i="27"/>
  <c r="S288" i="27"/>
  <c r="R288" i="27"/>
  <c r="O288" i="27"/>
  <c r="G288" i="27"/>
  <c r="F288" i="27"/>
  <c r="O287" i="27"/>
  <c r="R287" i="27" s="1"/>
  <c r="S287" i="27" s="1"/>
  <c r="F287" i="27"/>
  <c r="G287" i="27" s="1"/>
  <c r="O286" i="27"/>
  <c r="R286" i="27" s="1"/>
  <c r="S286" i="27" s="1"/>
  <c r="G286" i="27"/>
  <c r="F286" i="27"/>
  <c r="O285" i="27"/>
  <c r="R285" i="27" s="1"/>
  <c r="S285" i="27" s="1"/>
  <c r="F285" i="27"/>
  <c r="G285" i="27" s="1"/>
  <c r="R284" i="27"/>
  <c r="S284" i="27" s="1"/>
  <c r="O284" i="27"/>
  <c r="F284" i="27"/>
  <c r="G284" i="27" s="1"/>
  <c r="R283" i="27"/>
  <c r="S283" i="27" s="1"/>
  <c r="O283" i="27"/>
  <c r="F283" i="27"/>
  <c r="G283" i="27" s="1"/>
  <c r="O282" i="27"/>
  <c r="R282" i="27" s="1"/>
  <c r="S282" i="27" s="1"/>
  <c r="G282" i="27"/>
  <c r="F282" i="27"/>
  <c r="R281" i="27"/>
  <c r="S281" i="27" s="1"/>
  <c r="O281" i="27"/>
  <c r="F281" i="27"/>
  <c r="G281" i="27" s="1"/>
  <c r="S280" i="27"/>
  <c r="R280" i="27"/>
  <c r="O280" i="27"/>
  <c r="G280" i="27"/>
  <c r="F280" i="27"/>
  <c r="R279" i="27"/>
  <c r="S279" i="27" s="1"/>
  <c r="O279" i="27"/>
  <c r="F279" i="27"/>
  <c r="G279" i="27" s="1"/>
  <c r="S278" i="27"/>
  <c r="O278" i="27"/>
  <c r="R278" i="27" s="1"/>
  <c r="G278" i="27"/>
  <c r="F278" i="27"/>
  <c r="O277" i="27"/>
  <c r="R277" i="27" s="1"/>
  <c r="S277" i="27" s="1"/>
  <c r="F277" i="27"/>
  <c r="G277" i="27" s="1"/>
  <c r="R276" i="27"/>
  <c r="S276" i="27" s="1"/>
  <c r="O276" i="27"/>
  <c r="F276" i="27"/>
  <c r="G276" i="27" s="1"/>
  <c r="O275" i="27"/>
  <c r="R275" i="27" s="1"/>
  <c r="S275" i="27" s="1"/>
  <c r="F275" i="27"/>
  <c r="G275" i="27" s="1"/>
  <c r="S274" i="27"/>
  <c r="O274" i="27"/>
  <c r="R274" i="27" s="1"/>
  <c r="G274" i="27"/>
  <c r="F274" i="27"/>
  <c r="O273" i="27"/>
  <c r="R273" i="27" s="1"/>
  <c r="S273" i="27" s="1"/>
  <c r="G273" i="27"/>
  <c r="F273" i="27"/>
  <c r="R272" i="27"/>
  <c r="S272" i="27" s="1"/>
  <c r="O272" i="27"/>
  <c r="F272" i="27"/>
  <c r="G272" i="27" s="1"/>
  <c r="O271" i="27"/>
  <c r="R271" i="27" s="1"/>
  <c r="S271" i="27" s="1"/>
  <c r="F271" i="27"/>
  <c r="G271" i="27" s="1"/>
  <c r="O270" i="27"/>
  <c r="R270" i="27" s="1"/>
  <c r="S270" i="27" s="1"/>
  <c r="G270" i="27"/>
  <c r="F270" i="27"/>
  <c r="O269" i="27"/>
  <c r="R269" i="27" s="1"/>
  <c r="S269" i="27" s="1"/>
  <c r="F269" i="27"/>
  <c r="G269" i="27" s="1"/>
  <c r="R268" i="27"/>
  <c r="S268" i="27" s="1"/>
  <c r="O268" i="27"/>
  <c r="F268" i="27"/>
  <c r="G268" i="27" s="1"/>
  <c r="R267" i="27"/>
  <c r="S267" i="27" s="1"/>
  <c r="O267" i="27"/>
  <c r="F267" i="27"/>
  <c r="G267" i="27" s="1"/>
  <c r="O266" i="27"/>
  <c r="R266" i="27" s="1"/>
  <c r="S266" i="27" s="1"/>
  <c r="G266" i="27"/>
  <c r="F266" i="27"/>
  <c r="R265" i="27"/>
  <c r="S265" i="27" s="1"/>
  <c r="O265" i="27"/>
  <c r="F265" i="27"/>
  <c r="G265" i="27" s="1"/>
  <c r="R264" i="27"/>
  <c r="S264" i="27" s="1"/>
  <c r="O264" i="27"/>
  <c r="F264" i="27"/>
  <c r="G264" i="27" s="1"/>
  <c r="O263" i="27"/>
  <c r="R263" i="27" s="1"/>
  <c r="S263" i="27" s="1"/>
  <c r="F263" i="27"/>
  <c r="G263" i="27" s="1"/>
  <c r="S262" i="27"/>
  <c r="O262" i="27"/>
  <c r="R262" i="27" s="1"/>
  <c r="G262" i="27"/>
  <c r="F262" i="27"/>
  <c r="R261" i="27"/>
  <c r="S261" i="27" s="1"/>
  <c r="O261" i="27"/>
  <c r="F261" i="27"/>
  <c r="G261" i="27" s="1"/>
  <c r="R260" i="27"/>
  <c r="S260" i="27" s="1"/>
  <c r="O260" i="27"/>
  <c r="F260" i="27"/>
  <c r="G260" i="27" s="1"/>
  <c r="O259" i="27"/>
  <c r="R259" i="27" s="1"/>
  <c r="S259" i="27" s="1"/>
  <c r="F259" i="27"/>
  <c r="G259" i="27" s="1"/>
  <c r="S258" i="27"/>
  <c r="O258" i="27"/>
  <c r="R258" i="27" s="1"/>
  <c r="G258" i="27"/>
  <c r="F258" i="27"/>
  <c r="R257" i="27"/>
  <c r="S257" i="27" s="1"/>
  <c r="O257" i="27"/>
  <c r="F257" i="27"/>
  <c r="G257" i="27" s="1"/>
  <c r="R256" i="27"/>
  <c r="S256" i="27" s="1"/>
  <c r="O256" i="27"/>
  <c r="F256" i="27"/>
  <c r="G256" i="27" s="1"/>
  <c r="O255" i="27"/>
  <c r="R255" i="27" s="1"/>
  <c r="S255" i="27" s="1"/>
  <c r="F255" i="27"/>
  <c r="G255" i="27" s="1"/>
  <c r="S254" i="27"/>
  <c r="O254" i="27"/>
  <c r="R254" i="27" s="1"/>
  <c r="G254" i="27"/>
  <c r="F254" i="27"/>
  <c r="R253" i="27"/>
  <c r="S253" i="27" s="1"/>
  <c r="O253" i="27"/>
  <c r="F253" i="27"/>
  <c r="G253" i="27" s="1"/>
  <c r="R252" i="27"/>
  <c r="S252" i="27" s="1"/>
  <c r="O252" i="27"/>
  <c r="F252" i="27"/>
  <c r="G252" i="27" s="1"/>
  <c r="O251" i="27"/>
  <c r="R251" i="27" s="1"/>
  <c r="S251" i="27" s="1"/>
  <c r="F251" i="27"/>
  <c r="G251" i="27" s="1"/>
  <c r="S250" i="27"/>
  <c r="O250" i="27"/>
  <c r="R250" i="27" s="1"/>
  <c r="G250" i="27"/>
  <c r="F250" i="27"/>
  <c r="R249" i="27"/>
  <c r="S249" i="27" s="1"/>
  <c r="O249" i="27"/>
  <c r="F249" i="27"/>
  <c r="G249" i="27" s="1"/>
  <c r="R248" i="27"/>
  <c r="S248" i="27" s="1"/>
  <c r="O248" i="27"/>
  <c r="F248" i="27"/>
  <c r="G248" i="27" s="1"/>
  <c r="O247" i="27"/>
  <c r="R247" i="27" s="1"/>
  <c r="S247" i="27" s="1"/>
  <c r="F247" i="27"/>
  <c r="G247" i="27" s="1"/>
  <c r="O246" i="27"/>
  <c r="R246" i="27" s="1"/>
  <c r="S246" i="27" s="1"/>
  <c r="G246" i="27"/>
  <c r="F246" i="27"/>
  <c r="R245" i="27"/>
  <c r="S245" i="27" s="1"/>
  <c r="O245" i="27"/>
  <c r="G245" i="27"/>
  <c r="F245" i="27"/>
  <c r="R244" i="27"/>
  <c r="S244" i="27" s="1"/>
  <c r="O244" i="27"/>
  <c r="F244" i="27"/>
  <c r="G244" i="27" s="1"/>
  <c r="O243" i="27"/>
  <c r="R243" i="27" s="1"/>
  <c r="S243" i="27" s="1"/>
  <c r="F243" i="27"/>
  <c r="G243" i="27" s="1"/>
  <c r="O242" i="27"/>
  <c r="R242" i="27" s="1"/>
  <c r="S242" i="27" s="1"/>
  <c r="G242" i="27"/>
  <c r="F242" i="27"/>
  <c r="R241" i="27"/>
  <c r="S241" i="27" s="1"/>
  <c r="O241" i="27"/>
  <c r="G241" i="27"/>
  <c r="F241" i="27"/>
  <c r="R240" i="27"/>
  <c r="S240" i="27" s="1"/>
  <c r="O240" i="27"/>
  <c r="F240" i="27"/>
  <c r="G240" i="27" s="1"/>
  <c r="O239" i="27"/>
  <c r="R239" i="27" s="1"/>
  <c r="S239" i="27" s="1"/>
  <c r="F239" i="27"/>
  <c r="G239" i="27" s="1"/>
  <c r="O238" i="27"/>
  <c r="R238" i="27" s="1"/>
  <c r="S238" i="27" s="1"/>
  <c r="G238" i="27"/>
  <c r="F238" i="27"/>
  <c r="R237" i="27"/>
  <c r="S237" i="27" s="1"/>
  <c r="O237" i="27"/>
  <c r="G237" i="27"/>
  <c r="F237" i="27"/>
  <c r="R236" i="27"/>
  <c r="S236" i="27" s="1"/>
  <c r="O236" i="27"/>
  <c r="F236" i="27"/>
  <c r="G236" i="27" s="1"/>
  <c r="O235" i="27"/>
  <c r="R235" i="27" s="1"/>
  <c r="S235" i="27" s="1"/>
  <c r="F235" i="27"/>
  <c r="G235" i="27" s="1"/>
  <c r="O234" i="27"/>
  <c r="R234" i="27" s="1"/>
  <c r="S234" i="27" s="1"/>
  <c r="G234" i="27"/>
  <c r="F234" i="27"/>
  <c r="R233" i="27"/>
  <c r="S233" i="27" s="1"/>
  <c r="O233" i="27"/>
  <c r="G233" i="27"/>
  <c r="F233" i="27"/>
  <c r="R232" i="27"/>
  <c r="S232" i="27" s="1"/>
  <c r="O232" i="27"/>
  <c r="F232" i="27"/>
  <c r="G232" i="27" s="1"/>
  <c r="O231" i="27"/>
  <c r="R231" i="27" s="1"/>
  <c r="S231" i="27" s="1"/>
  <c r="F231" i="27"/>
  <c r="G231" i="27" s="1"/>
  <c r="O230" i="27"/>
  <c r="R230" i="27" s="1"/>
  <c r="S230" i="27" s="1"/>
  <c r="G230" i="27"/>
  <c r="F230" i="27"/>
  <c r="R229" i="27"/>
  <c r="S229" i="27" s="1"/>
  <c r="O229" i="27"/>
  <c r="G229" i="27"/>
  <c r="F229" i="27"/>
  <c r="R228" i="27"/>
  <c r="S228" i="27" s="1"/>
  <c r="O228" i="27"/>
  <c r="F228" i="27"/>
  <c r="G228" i="27" s="1"/>
  <c r="O227" i="27"/>
  <c r="R227" i="27" s="1"/>
  <c r="S227" i="27" s="1"/>
  <c r="F227" i="27"/>
  <c r="G227" i="27" s="1"/>
  <c r="O226" i="27"/>
  <c r="R226" i="27" s="1"/>
  <c r="S226" i="27" s="1"/>
  <c r="G226" i="27"/>
  <c r="F226" i="27"/>
  <c r="R225" i="27"/>
  <c r="S225" i="27" s="1"/>
  <c r="O225" i="27"/>
  <c r="G225" i="27"/>
  <c r="F225" i="27"/>
  <c r="R224" i="27"/>
  <c r="S224" i="27" s="1"/>
  <c r="O224" i="27"/>
  <c r="F224" i="27"/>
  <c r="G224" i="27" s="1"/>
  <c r="O223" i="27"/>
  <c r="R223" i="27" s="1"/>
  <c r="S223" i="27" s="1"/>
  <c r="F223" i="27"/>
  <c r="G223" i="27" s="1"/>
  <c r="O222" i="27"/>
  <c r="R222" i="27" s="1"/>
  <c r="S222" i="27" s="1"/>
  <c r="G222" i="27"/>
  <c r="F222" i="27"/>
  <c r="R221" i="27"/>
  <c r="S221" i="27" s="1"/>
  <c r="O221" i="27"/>
  <c r="G221" i="27"/>
  <c r="F221" i="27"/>
  <c r="R220" i="27"/>
  <c r="S220" i="27" s="1"/>
  <c r="O220" i="27"/>
  <c r="F220" i="27"/>
  <c r="G220" i="27" s="1"/>
  <c r="O219" i="27"/>
  <c r="R219" i="27" s="1"/>
  <c r="S219" i="27" s="1"/>
  <c r="F219" i="27"/>
  <c r="G219" i="27" s="1"/>
  <c r="O218" i="27"/>
  <c r="R218" i="27" s="1"/>
  <c r="S218" i="27" s="1"/>
  <c r="G218" i="27"/>
  <c r="F218" i="27"/>
  <c r="R217" i="27"/>
  <c r="S217" i="27" s="1"/>
  <c r="O217" i="27"/>
  <c r="G217" i="27"/>
  <c r="F217" i="27"/>
  <c r="R216" i="27"/>
  <c r="S216" i="27" s="1"/>
  <c r="O216" i="27"/>
  <c r="F216" i="27"/>
  <c r="G216" i="27" s="1"/>
  <c r="O215" i="27"/>
  <c r="R215" i="27" s="1"/>
  <c r="S215" i="27" s="1"/>
  <c r="F215" i="27"/>
  <c r="G215" i="27" s="1"/>
  <c r="S214" i="27"/>
  <c r="O214" i="27"/>
  <c r="R214" i="27" s="1"/>
  <c r="G214" i="27"/>
  <c r="F214" i="27"/>
  <c r="R213" i="27"/>
  <c r="S213" i="27" s="1"/>
  <c r="O213" i="27"/>
  <c r="G213" i="27"/>
  <c r="F213" i="27"/>
  <c r="S212" i="27"/>
  <c r="R212" i="27"/>
  <c r="O212" i="27"/>
  <c r="G212" i="27"/>
  <c r="F212" i="27"/>
  <c r="O211" i="27"/>
  <c r="R211" i="27" s="1"/>
  <c r="S211" i="27" s="1"/>
  <c r="F211" i="27"/>
  <c r="G211" i="27" s="1"/>
  <c r="O210" i="27"/>
  <c r="R210" i="27" s="1"/>
  <c r="S210" i="27" s="1"/>
  <c r="G210" i="27"/>
  <c r="F210" i="27"/>
  <c r="S209" i="27"/>
  <c r="O209" i="27"/>
  <c r="R209" i="27" s="1"/>
  <c r="F209" i="27"/>
  <c r="G209" i="27" s="1"/>
  <c r="R208" i="27"/>
  <c r="S208" i="27" s="1"/>
  <c r="O208" i="27"/>
  <c r="F208" i="27"/>
  <c r="G208" i="27" s="1"/>
  <c r="R207" i="27"/>
  <c r="S207" i="27" s="1"/>
  <c r="O207" i="27"/>
  <c r="F207" i="27"/>
  <c r="G207" i="27" s="1"/>
  <c r="O206" i="27"/>
  <c r="R206" i="27" s="1"/>
  <c r="S206" i="27" s="1"/>
  <c r="G206" i="27"/>
  <c r="F206" i="27"/>
  <c r="R205" i="27"/>
  <c r="S205" i="27" s="1"/>
  <c r="O205" i="27"/>
  <c r="G205" i="27"/>
  <c r="F205" i="27"/>
  <c r="S204" i="27"/>
  <c r="R204" i="27"/>
  <c r="O204" i="27"/>
  <c r="G204" i="27"/>
  <c r="F204" i="27"/>
  <c r="R203" i="27"/>
  <c r="S203" i="27" s="1"/>
  <c r="O203" i="27"/>
  <c r="F203" i="27"/>
  <c r="G203" i="27" s="1"/>
  <c r="S202" i="27"/>
  <c r="O202" i="27"/>
  <c r="R202" i="27" s="1"/>
  <c r="G202" i="27"/>
  <c r="F202" i="27"/>
  <c r="O201" i="27"/>
  <c r="R201" i="27" s="1"/>
  <c r="S201" i="27" s="1"/>
  <c r="F201" i="27"/>
  <c r="G201" i="27" s="1"/>
  <c r="R200" i="27"/>
  <c r="S200" i="27" s="1"/>
  <c r="O200" i="27"/>
  <c r="F200" i="27"/>
  <c r="G200" i="27" s="1"/>
  <c r="O199" i="27"/>
  <c r="R199" i="27" s="1"/>
  <c r="S199" i="27" s="1"/>
  <c r="F199" i="27"/>
  <c r="G199" i="27" s="1"/>
  <c r="S198" i="27"/>
  <c r="O198" i="27"/>
  <c r="R198" i="27" s="1"/>
  <c r="G198" i="27"/>
  <c r="F198" i="27"/>
  <c r="R197" i="27"/>
  <c r="S197" i="27" s="1"/>
  <c r="O197" i="27"/>
  <c r="G197" i="27"/>
  <c r="F197" i="27"/>
  <c r="S196" i="27"/>
  <c r="R196" i="27"/>
  <c r="O196" i="27"/>
  <c r="G196" i="27"/>
  <c r="F196" i="27"/>
  <c r="O195" i="27"/>
  <c r="R195" i="27" s="1"/>
  <c r="S195" i="27" s="1"/>
  <c r="F195" i="27"/>
  <c r="G195" i="27" s="1"/>
  <c r="O194" i="27"/>
  <c r="R194" i="27" s="1"/>
  <c r="S194" i="27" s="1"/>
  <c r="G194" i="27"/>
  <c r="F194" i="27"/>
  <c r="O193" i="27"/>
  <c r="R193" i="27" s="1"/>
  <c r="S193" i="27" s="1"/>
  <c r="F193" i="27"/>
  <c r="G193" i="27" s="1"/>
  <c r="R192" i="27"/>
  <c r="S192" i="27" s="1"/>
  <c r="O192" i="27"/>
  <c r="F192" i="27"/>
  <c r="G192" i="27" s="1"/>
  <c r="R191" i="27"/>
  <c r="S191" i="27" s="1"/>
  <c r="O191" i="27"/>
  <c r="F191" i="27"/>
  <c r="G191" i="27" s="1"/>
  <c r="O190" i="27"/>
  <c r="R190" i="27" s="1"/>
  <c r="F190" i="27"/>
  <c r="G190" i="27" s="1"/>
  <c r="O189" i="27"/>
  <c r="R189" i="27" s="1"/>
  <c r="F189" i="27"/>
  <c r="G189" i="27" s="1"/>
  <c r="R188" i="27"/>
  <c r="O188" i="27"/>
  <c r="G188" i="27"/>
  <c r="F188" i="27"/>
  <c r="O187" i="27"/>
  <c r="R187" i="27" s="1"/>
  <c r="F187" i="27"/>
  <c r="G187" i="27" s="1"/>
  <c r="O186" i="27"/>
  <c r="R186" i="27" s="1"/>
  <c r="F186" i="27"/>
  <c r="G186" i="27" s="1"/>
  <c r="R185" i="27"/>
  <c r="O185" i="27"/>
  <c r="F185" i="27"/>
  <c r="G185" i="27" s="1"/>
  <c r="R184" i="27"/>
  <c r="O184" i="27"/>
  <c r="G184" i="27"/>
  <c r="F184" i="27"/>
  <c r="R183" i="27"/>
  <c r="O183" i="27"/>
  <c r="F183" i="27"/>
  <c r="G183" i="27" s="1"/>
  <c r="O182" i="27"/>
  <c r="R182" i="27" s="1"/>
  <c r="F182" i="27"/>
  <c r="G182" i="27" s="1"/>
  <c r="O181" i="27"/>
  <c r="R181" i="27" s="1"/>
  <c r="F181" i="27"/>
  <c r="G181" i="27" s="1"/>
  <c r="R180" i="27"/>
  <c r="O180" i="27"/>
  <c r="G180" i="27"/>
  <c r="F180" i="27"/>
  <c r="O179" i="27"/>
  <c r="R179" i="27" s="1"/>
  <c r="F179" i="27"/>
  <c r="G179" i="27" s="1"/>
  <c r="O178" i="27"/>
  <c r="R178" i="27" s="1"/>
  <c r="F178" i="27"/>
  <c r="G178" i="27" s="1"/>
  <c r="R177" i="27"/>
  <c r="O177" i="27"/>
  <c r="F177" i="27"/>
  <c r="G177" i="27" s="1"/>
  <c r="R176" i="27"/>
  <c r="O176" i="27"/>
  <c r="G176" i="27"/>
  <c r="F176" i="27"/>
  <c r="R175" i="27"/>
  <c r="O175" i="27"/>
  <c r="F175" i="27"/>
  <c r="G175" i="27" s="1"/>
  <c r="O174" i="27"/>
  <c r="R174" i="27" s="1"/>
  <c r="F174" i="27"/>
  <c r="G174" i="27" s="1"/>
  <c r="O173" i="27"/>
  <c r="R173" i="27" s="1"/>
  <c r="F173" i="27"/>
  <c r="G173" i="27" s="1"/>
  <c r="R172" i="27"/>
  <c r="O172" i="27"/>
  <c r="G172" i="27"/>
  <c r="F172" i="27"/>
  <c r="O171" i="27"/>
  <c r="R171" i="27" s="1"/>
  <c r="F171" i="27"/>
  <c r="G171" i="27" s="1"/>
  <c r="O170" i="27"/>
  <c r="R170" i="27" s="1"/>
  <c r="F170" i="27"/>
  <c r="G170" i="27" s="1"/>
  <c r="R169" i="27"/>
  <c r="O169" i="27"/>
  <c r="F169" i="27"/>
  <c r="G169" i="27" s="1"/>
  <c r="R168" i="27"/>
  <c r="O168" i="27"/>
  <c r="G168" i="27"/>
  <c r="F168" i="27"/>
  <c r="R167" i="27"/>
  <c r="O167" i="27"/>
  <c r="F167" i="27"/>
  <c r="G167" i="27" s="1"/>
  <c r="O166" i="27"/>
  <c r="R166" i="27" s="1"/>
  <c r="S166" i="27" s="1"/>
  <c r="G166" i="27"/>
  <c r="F166" i="27"/>
  <c r="R165" i="27"/>
  <c r="S165" i="27" s="1"/>
  <c r="O165" i="27"/>
  <c r="G165" i="27"/>
  <c r="F165" i="27"/>
  <c r="S164" i="27"/>
  <c r="R164" i="27"/>
  <c r="O164" i="27"/>
  <c r="G164" i="27"/>
  <c r="F164" i="27"/>
  <c r="R163" i="27"/>
  <c r="S163" i="27" s="1"/>
  <c r="O163" i="27"/>
  <c r="F163" i="27"/>
  <c r="G163" i="27" s="1"/>
  <c r="S162" i="27"/>
  <c r="O162" i="27"/>
  <c r="R162" i="27" s="1"/>
  <c r="G162" i="27"/>
  <c r="F162" i="27"/>
  <c r="O161" i="27"/>
  <c r="R161" i="27" s="1"/>
  <c r="S161" i="27" s="1"/>
  <c r="F161" i="27"/>
  <c r="G161" i="27" s="1"/>
  <c r="R160" i="27"/>
  <c r="S160" i="27" s="1"/>
  <c r="O160" i="27"/>
  <c r="F160" i="27"/>
  <c r="G160" i="27" s="1"/>
  <c r="O159" i="27"/>
  <c r="R159" i="27" s="1"/>
  <c r="S159" i="27" s="1"/>
  <c r="F159" i="27"/>
  <c r="G159" i="27" s="1"/>
  <c r="S158" i="27"/>
  <c r="O158" i="27"/>
  <c r="R158" i="27" s="1"/>
  <c r="G158" i="27"/>
  <c r="F158" i="27"/>
  <c r="R157" i="27"/>
  <c r="S157" i="27" s="1"/>
  <c r="O157" i="27"/>
  <c r="G157" i="27"/>
  <c r="F157" i="27"/>
  <c r="S156" i="27"/>
  <c r="R156" i="27"/>
  <c r="O156" i="27"/>
  <c r="G156" i="27"/>
  <c r="F156" i="27"/>
  <c r="O155" i="27"/>
  <c r="R155" i="27" s="1"/>
  <c r="S155" i="27" s="1"/>
  <c r="F155" i="27"/>
  <c r="G155" i="27" s="1"/>
  <c r="O154" i="27"/>
  <c r="R154" i="27" s="1"/>
  <c r="S154" i="27" s="1"/>
  <c r="G154" i="27"/>
  <c r="F154" i="27"/>
  <c r="O153" i="27"/>
  <c r="R153" i="27" s="1"/>
  <c r="S153" i="27" s="1"/>
  <c r="F153" i="27"/>
  <c r="G153" i="27" s="1"/>
  <c r="R152" i="27"/>
  <c r="S152" i="27" s="1"/>
  <c r="O152" i="27"/>
  <c r="F152" i="27"/>
  <c r="G152" i="27" s="1"/>
  <c r="R151" i="27"/>
  <c r="S151" i="27" s="1"/>
  <c r="O151" i="27"/>
  <c r="F151" i="27"/>
  <c r="G151" i="27" s="1"/>
  <c r="O150" i="27"/>
  <c r="R150" i="27" s="1"/>
  <c r="S150" i="27" s="1"/>
  <c r="G150" i="27"/>
  <c r="F150" i="27"/>
  <c r="R149" i="27"/>
  <c r="S149" i="27" s="1"/>
  <c r="O149" i="27"/>
  <c r="G149" i="27"/>
  <c r="F149" i="27"/>
  <c r="S148" i="27"/>
  <c r="R148" i="27"/>
  <c r="O148" i="27"/>
  <c r="G148" i="27"/>
  <c r="F148" i="27"/>
  <c r="R147" i="27"/>
  <c r="S147" i="27" s="1"/>
  <c r="O147" i="27"/>
  <c r="F147" i="27"/>
  <c r="G147" i="27" s="1"/>
  <c r="S146" i="27"/>
  <c r="O146" i="27"/>
  <c r="R146" i="27" s="1"/>
  <c r="G146" i="27"/>
  <c r="F146" i="27"/>
  <c r="O145" i="27"/>
  <c r="R145" i="27" s="1"/>
  <c r="S145" i="27" s="1"/>
  <c r="F145" i="27"/>
  <c r="G145" i="27" s="1"/>
  <c r="R144" i="27"/>
  <c r="S144" i="27" s="1"/>
  <c r="O144" i="27"/>
  <c r="F144" i="27"/>
  <c r="G144" i="27" s="1"/>
  <c r="O143" i="27"/>
  <c r="R143" i="27" s="1"/>
  <c r="S143" i="27" s="1"/>
  <c r="F143" i="27"/>
  <c r="G143" i="27" s="1"/>
  <c r="S142" i="27"/>
  <c r="O142" i="27"/>
  <c r="R142" i="27" s="1"/>
  <c r="G142" i="27"/>
  <c r="F142" i="27"/>
  <c r="R141" i="27"/>
  <c r="S141" i="27" s="1"/>
  <c r="O141" i="27"/>
  <c r="G141" i="27"/>
  <c r="F141" i="27"/>
  <c r="S140" i="27"/>
  <c r="R140" i="27"/>
  <c r="O140" i="27"/>
  <c r="G140" i="27"/>
  <c r="F140" i="27"/>
  <c r="O139" i="27"/>
  <c r="R139" i="27" s="1"/>
  <c r="S139" i="27" s="1"/>
  <c r="F139" i="27"/>
  <c r="G139" i="27" s="1"/>
  <c r="O138" i="27"/>
  <c r="R138" i="27" s="1"/>
  <c r="S138" i="27" s="1"/>
  <c r="G138" i="27"/>
  <c r="F138" i="27"/>
  <c r="O137" i="27"/>
  <c r="R137" i="27" s="1"/>
  <c r="S137" i="27" s="1"/>
  <c r="F137" i="27"/>
  <c r="G137" i="27" s="1"/>
  <c r="R136" i="27"/>
  <c r="S136" i="27" s="1"/>
  <c r="O136" i="27"/>
  <c r="F136" i="27"/>
  <c r="G136" i="27" s="1"/>
  <c r="R135" i="27"/>
  <c r="S135" i="27" s="1"/>
  <c r="O135" i="27"/>
  <c r="F135" i="27"/>
  <c r="G135" i="27" s="1"/>
  <c r="O134" i="27"/>
  <c r="R134" i="27" s="1"/>
  <c r="S134" i="27" s="1"/>
  <c r="G134" i="27"/>
  <c r="F134" i="27"/>
  <c r="R133" i="27"/>
  <c r="S133" i="27" s="1"/>
  <c r="O133" i="27"/>
  <c r="G133" i="27"/>
  <c r="F133" i="27"/>
  <c r="S132" i="27"/>
  <c r="R132" i="27"/>
  <c r="O132" i="27"/>
  <c r="G132" i="27"/>
  <c r="F132" i="27"/>
  <c r="R131" i="27"/>
  <c r="S131" i="27" s="1"/>
  <c r="O131" i="27"/>
  <c r="F131" i="27"/>
  <c r="G131" i="27" s="1"/>
  <c r="S130" i="27"/>
  <c r="O130" i="27"/>
  <c r="R130" i="27" s="1"/>
  <c r="G130" i="27"/>
  <c r="F130" i="27"/>
  <c r="S129" i="27"/>
  <c r="O129" i="27"/>
  <c r="R129" i="27" s="1"/>
  <c r="F129" i="27"/>
  <c r="G129" i="27" s="1"/>
  <c r="R128" i="27"/>
  <c r="S128" i="27" s="1"/>
  <c r="O128" i="27"/>
  <c r="F128" i="27"/>
  <c r="G128" i="27" s="1"/>
  <c r="O127" i="27"/>
  <c r="R127" i="27" s="1"/>
  <c r="S127" i="27" s="1"/>
  <c r="F127" i="27"/>
  <c r="G127" i="27" s="1"/>
  <c r="S126" i="27"/>
  <c r="O126" i="27"/>
  <c r="R126" i="27" s="1"/>
  <c r="G126" i="27"/>
  <c r="F126" i="27"/>
  <c r="R125" i="27"/>
  <c r="S125" i="27" s="1"/>
  <c r="O125" i="27"/>
  <c r="G125" i="27"/>
  <c r="F125" i="27"/>
  <c r="S124" i="27"/>
  <c r="R124" i="27"/>
  <c r="O124" i="27"/>
  <c r="G124" i="27"/>
  <c r="F124" i="27"/>
  <c r="O123" i="27"/>
  <c r="R123" i="27" s="1"/>
  <c r="S123" i="27" s="1"/>
  <c r="F123" i="27"/>
  <c r="G123" i="27" s="1"/>
  <c r="O122" i="27"/>
  <c r="R122" i="27" s="1"/>
  <c r="S122" i="27" s="1"/>
  <c r="G122" i="27"/>
  <c r="F122" i="27"/>
  <c r="O121" i="27"/>
  <c r="R121" i="27" s="1"/>
  <c r="S121" i="27" s="1"/>
  <c r="F121" i="27"/>
  <c r="G121" i="27" s="1"/>
  <c r="R120" i="27"/>
  <c r="S120" i="27" s="1"/>
  <c r="O120" i="27"/>
  <c r="F120" i="27"/>
  <c r="G120" i="27" s="1"/>
  <c r="R119" i="27"/>
  <c r="S119" i="27" s="1"/>
  <c r="O119" i="27"/>
  <c r="F119" i="27"/>
  <c r="G119" i="27" s="1"/>
  <c r="O118" i="27"/>
  <c r="R118" i="27" s="1"/>
  <c r="S118" i="27" s="1"/>
  <c r="G118" i="27"/>
  <c r="F118" i="27"/>
  <c r="R117" i="27"/>
  <c r="S117" i="27" s="1"/>
  <c r="O117" i="27"/>
  <c r="G117" i="27"/>
  <c r="F117" i="27"/>
  <c r="S116" i="27"/>
  <c r="R116" i="27"/>
  <c r="O116" i="27"/>
  <c r="G116" i="27"/>
  <c r="F116" i="27"/>
  <c r="R115" i="27"/>
  <c r="S115" i="27" s="1"/>
  <c r="O115" i="27"/>
  <c r="F115" i="27"/>
  <c r="G115" i="27" s="1"/>
  <c r="S114" i="27"/>
  <c r="O114" i="27"/>
  <c r="R114" i="27" s="1"/>
  <c r="G114" i="27"/>
  <c r="F114" i="27"/>
  <c r="S113" i="27"/>
  <c r="O113" i="27"/>
  <c r="R113" i="27" s="1"/>
  <c r="F113" i="27"/>
  <c r="G113" i="27" s="1"/>
  <c r="R112" i="27"/>
  <c r="S112" i="27" s="1"/>
  <c r="O112" i="27"/>
  <c r="F112" i="27"/>
  <c r="G112" i="27" s="1"/>
  <c r="O111" i="27"/>
  <c r="R111" i="27" s="1"/>
  <c r="S111" i="27" s="1"/>
  <c r="F111" i="27"/>
  <c r="G111" i="27" s="1"/>
  <c r="S110" i="27"/>
  <c r="O110" i="27"/>
  <c r="R110" i="27" s="1"/>
  <c r="G110" i="27"/>
  <c r="F110" i="27"/>
  <c r="R109" i="27"/>
  <c r="S109" i="27" s="1"/>
  <c r="O109" i="27"/>
  <c r="G109" i="27"/>
  <c r="F109" i="27"/>
  <c r="S108" i="27"/>
  <c r="R108" i="27"/>
  <c r="O108" i="27"/>
  <c r="G108" i="27"/>
  <c r="F108" i="27"/>
  <c r="O107" i="27"/>
  <c r="R107" i="27" s="1"/>
  <c r="S107" i="27" s="1"/>
  <c r="F107" i="27"/>
  <c r="G107" i="27" s="1"/>
  <c r="O106" i="27"/>
  <c r="R106" i="27" s="1"/>
  <c r="S106" i="27" s="1"/>
  <c r="G106" i="27"/>
  <c r="F106" i="27"/>
  <c r="O105" i="27"/>
  <c r="R105" i="27" s="1"/>
  <c r="S105" i="27" s="1"/>
  <c r="F105" i="27"/>
  <c r="G105" i="27" s="1"/>
  <c r="R104" i="27"/>
  <c r="S104" i="27" s="1"/>
  <c r="O104" i="27"/>
  <c r="F104" i="27"/>
  <c r="G104" i="27" s="1"/>
  <c r="R103" i="27"/>
  <c r="S103" i="27" s="1"/>
  <c r="O103" i="27"/>
  <c r="F103" i="27"/>
  <c r="G103" i="27" s="1"/>
  <c r="O102" i="27"/>
  <c r="R102" i="27" s="1"/>
  <c r="S102" i="27" s="1"/>
  <c r="G102" i="27"/>
  <c r="F102" i="27"/>
  <c r="R101" i="27"/>
  <c r="S101" i="27" s="1"/>
  <c r="O101" i="27"/>
  <c r="G101" i="27"/>
  <c r="F101" i="27"/>
  <c r="S100" i="27"/>
  <c r="R100" i="27"/>
  <c r="O100" i="27"/>
  <c r="G100" i="27"/>
  <c r="F100" i="27"/>
  <c r="R99" i="27"/>
  <c r="S99" i="27" s="1"/>
  <c r="O99" i="27"/>
  <c r="F99" i="27"/>
  <c r="G99" i="27" s="1"/>
  <c r="S98" i="27"/>
  <c r="O98" i="27"/>
  <c r="R98" i="27" s="1"/>
  <c r="G98" i="27"/>
  <c r="F98" i="27"/>
  <c r="O97" i="27"/>
  <c r="R97" i="27" s="1"/>
  <c r="S97" i="27" s="1"/>
  <c r="F97" i="27"/>
  <c r="G97" i="27" s="1"/>
  <c r="S96" i="27"/>
  <c r="R96" i="27"/>
  <c r="O96" i="27"/>
  <c r="G96" i="27"/>
  <c r="F96" i="27"/>
  <c r="O95" i="27"/>
  <c r="R95" i="27" s="1"/>
  <c r="S95" i="27" s="1"/>
  <c r="F95" i="27"/>
  <c r="G95" i="27" s="1"/>
  <c r="S94" i="27"/>
  <c r="O94" i="27"/>
  <c r="R94" i="27" s="1"/>
  <c r="G94" i="27"/>
  <c r="F94" i="27"/>
  <c r="R93" i="27"/>
  <c r="S93" i="27" s="1"/>
  <c r="O93" i="27"/>
  <c r="G93" i="27"/>
  <c r="F93" i="27"/>
  <c r="S92" i="27"/>
  <c r="R92" i="27"/>
  <c r="O92" i="27"/>
  <c r="G92" i="27"/>
  <c r="F92" i="27"/>
  <c r="O91" i="27"/>
  <c r="R91" i="27" s="1"/>
  <c r="S91" i="27" s="1"/>
  <c r="F91" i="27"/>
  <c r="G91" i="27" s="1"/>
  <c r="S90" i="27"/>
  <c r="O90" i="27"/>
  <c r="R90" i="27" s="1"/>
  <c r="G90" i="27"/>
  <c r="F90" i="27"/>
  <c r="S89" i="27"/>
  <c r="O89" i="27"/>
  <c r="R89" i="27" s="1"/>
  <c r="G89" i="27"/>
  <c r="F89" i="27"/>
  <c r="R88" i="27"/>
  <c r="S88" i="27" s="1"/>
  <c r="O88" i="27"/>
  <c r="F88" i="27"/>
  <c r="G88" i="27" s="1"/>
  <c r="O87" i="27"/>
  <c r="R87" i="27" s="1"/>
  <c r="S87" i="27" s="1"/>
  <c r="F87" i="27"/>
  <c r="G87" i="27" s="1"/>
  <c r="O86" i="27"/>
  <c r="R86" i="27" s="1"/>
  <c r="S86" i="27" s="1"/>
  <c r="G86" i="27"/>
  <c r="F86" i="27"/>
  <c r="S85" i="27"/>
  <c r="R85" i="27"/>
  <c r="O85" i="27"/>
  <c r="F85" i="27"/>
  <c r="G85" i="27" s="1"/>
  <c r="S84" i="27"/>
  <c r="R84" i="27"/>
  <c r="O84" i="27"/>
  <c r="G84" i="27"/>
  <c r="F84" i="27"/>
  <c r="R83" i="27"/>
  <c r="S83" i="27" s="1"/>
  <c r="O83" i="27"/>
  <c r="F83" i="27"/>
  <c r="G83" i="27" s="1"/>
  <c r="S82" i="27"/>
  <c r="O82" i="27"/>
  <c r="R82" i="27" s="1"/>
  <c r="G82" i="27"/>
  <c r="F82" i="27"/>
  <c r="R81" i="27"/>
  <c r="S81" i="27" s="1"/>
  <c r="O81" i="27"/>
  <c r="F81" i="27"/>
  <c r="G81" i="27" s="1"/>
  <c r="R80" i="27"/>
  <c r="S80" i="27" s="1"/>
  <c r="O80" i="27"/>
  <c r="G80" i="27"/>
  <c r="F80" i="27"/>
  <c r="O79" i="27"/>
  <c r="R79" i="27" s="1"/>
  <c r="S79" i="27" s="1"/>
  <c r="F79" i="27"/>
  <c r="G79" i="27" s="1"/>
  <c r="S78" i="27"/>
  <c r="O78" i="27"/>
  <c r="R78" i="27" s="1"/>
  <c r="G78" i="27"/>
  <c r="F78" i="27"/>
  <c r="O77" i="27"/>
  <c r="R77" i="27" s="1"/>
  <c r="S77" i="27" s="1"/>
  <c r="G77" i="27"/>
  <c r="F77" i="27"/>
  <c r="R76" i="27"/>
  <c r="S76" i="27" s="1"/>
  <c r="O76" i="27"/>
  <c r="F76" i="27"/>
  <c r="G76" i="27" s="1"/>
  <c r="O75" i="27"/>
  <c r="R75" i="27" s="1"/>
  <c r="S75" i="27" s="1"/>
  <c r="F75" i="27"/>
  <c r="G75" i="27" s="1"/>
  <c r="O74" i="27"/>
  <c r="R74" i="27" s="1"/>
  <c r="S74" i="27" s="1"/>
  <c r="G74" i="27"/>
  <c r="F74" i="27"/>
  <c r="O73" i="27"/>
  <c r="R73" i="27" s="1"/>
  <c r="S73" i="27" s="1"/>
  <c r="F73" i="27"/>
  <c r="G73" i="27" s="1"/>
  <c r="R72" i="27"/>
  <c r="S72" i="27" s="1"/>
  <c r="O72" i="27"/>
  <c r="F72" i="27"/>
  <c r="G72" i="27" s="1"/>
  <c r="R71" i="27"/>
  <c r="S71" i="27" s="1"/>
  <c r="O71" i="27"/>
  <c r="F71" i="27"/>
  <c r="G71" i="27" s="1"/>
  <c r="O70" i="27"/>
  <c r="R70" i="27" s="1"/>
  <c r="S70" i="27" s="1"/>
  <c r="G70" i="27"/>
  <c r="F70" i="27"/>
  <c r="R69" i="27"/>
  <c r="S69" i="27" s="1"/>
  <c r="O69" i="27"/>
  <c r="G69" i="27"/>
  <c r="F69" i="27"/>
  <c r="S68" i="27"/>
  <c r="R68" i="27"/>
  <c r="O68" i="27"/>
  <c r="G68" i="27"/>
  <c r="F68" i="27"/>
  <c r="R67" i="27"/>
  <c r="S67" i="27" s="1"/>
  <c r="O67" i="27"/>
  <c r="F67" i="27"/>
  <c r="G67" i="27" s="1"/>
  <c r="S66" i="27"/>
  <c r="O66" i="27"/>
  <c r="R66" i="27" s="1"/>
  <c r="G66" i="27"/>
  <c r="F66" i="27"/>
  <c r="O65" i="27"/>
  <c r="R65" i="27" s="1"/>
  <c r="S65" i="27" s="1"/>
  <c r="F65" i="27"/>
  <c r="G65" i="27" s="1"/>
  <c r="S64" i="27"/>
  <c r="R64" i="27"/>
  <c r="O64" i="27"/>
  <c r="F64" i="27"/>
  <c r="G64" i="27" s="1"/>
  <c r="R63" i="27"/>
  <c r="S63" i="27" s="1"/>
  <c r="O63" i="27"/>
  <c r="F63" i="27"/>
  <c r="G63" i="27" s="1"/>
  <c r="S62" i="27"/>
  <c r="O62" i="27"/>
  <c r="R62" i="27" s="1"/>
  <c r="G62" i="27"/>
  <c r="F62" i="27"/>
  <c r="R61" i="27"/>
  <c r="S61" i="27" s="1"/>
  <c r="O61" i="27"/>
  <c r="G61" i="27"/>
  <c r="F61" i="27"/>
  <c r="S60" i="27"/>
  <c r="R60" i="27"/>
  <c r="O60" i="27"/>
  <c r="G60" i="27"/>
  <c r="F60" i="27"/>
  <c r="O59" i="27"/>
  <c r="R59" i="27" s="1"/>
  <c r="S59" i="27" s="1"/>
  <c r="F59" i="27"/>
  <c r="G59" i="27" s="1"/>
  <c r="O58" i="27"/>
  <c r="R58" i="27" s="1"/>
  <c r="S58" i="27" s="1"/>
  <c r="G58" i="27"/>
  <c r="F58" i="27"/>
  <c r="S57" i="27"/>
  <c r="O57" i="27"/>
  <c r="R57" i="27" s="1"/>
  <c r="G57" i="27"/>
  <c r="F57" i="27"/>
  <c r="R56" i="27"/>
  <c r="S56" i="27" s="1"/>
  <c r="O56" i="27"/>
  <c r="F56" i="27"/>
  <c r="G56" i="27" s="1"/>
  <c r="O55" i="27"/>
  <c r="R55" i="27" s="1"/>
  <c r="S55" i="27" s="1"/>
  <c r="F55" i="27"/>
  <c r="G55" i="27" s="1"/>
  <c r="O54" i="27"/>
  <c r="R54" i="27" s="1"/>
  <c r="S54" i="27" s="1"/>
  <c r="G54" i="27"/>
  <c r="F54" i="27"/>
  <c r="S53" i="27"/>
  <c r="R53" i="27"/>
  <c r="O53" i="27"/>
  <c r="F53" i="27"/>
  <c r="G53" i="27" s="1"/>
  <c r="S52" i="27"/>
  <c r="R52" i="27"/>
  <c r="O52" i="27"/>
  <c r="G52" i="27"/>
  <c r="F52" i="27"/>
  <c r="R51" i="27"/>
  <c r="S51" i="27" s="1"/>
  <c r="O51" i="27"/>
  <c r="F51" i="27"/>
  <c r="G51" i="27" s="1"/>
  <c r="O50" i="27"/>
  <c r="R50" i="27" s="1"/>
  <c r="S50" i="27" s="1"/>
  <c r="G50" i="27"/>
  <c r="F50" i="27"/>
  <c r="R49" i="27"/>
  <c r="S49" i="27" s="1"/>
  <c r="O49" i="27"/>
  <c r="F49" i="27"/>
  <c r="G49" i="27" s="1"/>
  <c r="R48" i="27"/>
  <c r="S48" i="27" s="1"/>
  <c r="O48" i="27"/>
  <c r="G48" i="27"/>
  <c r="F48" i="27"/>
  <c r="S47" i="27"/>
  <c r="R47" i="27"/>
  <c r="O47" i="27"/>
  <c r="G47" i="27"/>
  <c r="F47" i="27"/>
  <c r="O46" i="27"/>
  <c r="R46" i="27" s="1"/>
  <c r="S46" i="27" s="1"/>
  <c r="F46" i="27"/>
  <c r="G46" i="27" s="1"/>
  <c r="S45" i="27"/>
  <c r="O45" i="27"/>
  <c r="R45" i="27" s="1"/>
  <c r="G45" i="27"/>
  <c r="F45" i="27"/>
  <c r="O44" i="27"/>
  <c r="R44" i="27" s="1"/>
  <c r="S44" i="27" s="1"/>
  <c r="F44" i="27"/>
  <c r="G44" i="27" s="1"/>
  <c r="R43" i="27"/>
  <c r="S43" i="27" s="1"/>
  <c r="O43" i="27"/>
  <c r="F43" i="27"/>
  <c r="G43" i="27" s="1"/>
  <c r="O42" i="27"/>
  <c r="R42" i="27" s="1"/>
  <c r="S42" i="27" s="1"/>
  <c r="F42" i="27"/>
  <c r="G42" i="27" s="1"/>
  <c r="O41" i="27"/>
  <c r="R41" i="27" s="1"/>
  <c r="S41" i="27" s="1"/>
  <c r="G41" i="27"/>
  <c r="F41" i="27"/>
  <c r="R40" i="27"/>
  <c r="S40" i="27" s="1"/>
  <c r="O40" i="27"/>
  <c r="G40" i="27"/>
  <c r="F40" i="27"/>
  <c r="S39" i="27"/>
  <c r="R39" i="27"/>
  <c r="O39" i="27"/>
  <c r="G39" i="27"/>
  <c r="F39" i="27"/>
  <c r="R38" i="27"/>
  <c r="S38" i="27" s="1"/>
  <c r="O38" i="27"/>
  <c r="F38" i="27"/>
  <c r="G38" i="27" s="1"/>
  <c r="O37" i="27"/>
  <c r="R37" i="27" s="1"/>
  <c r="S37" i="27" s="1"/>
  <c r="G37" i="27"/>
  <c r="F37" i="27"/>
  <c r="O36" i="27"/>
  <c r="R36" i="27" s="1"/>
  <c r="S36" i="27" s="1"/>
  <c r="F36" i="27"/>
  <c r="G36" i="27" s="1"/>
  <c r="R35" i="27"/>
  <c r="S35" i="27" s="1"/>
  <c r="O35" i="27"/>
  <c r="F35" i="27"/>
  <c r="G35" i="27" s="1"/>
  <c r="R34" i="27"/>
  <c r="S34" i="27" s="1"/>
  <c r="O34" i="27"/>
  <c r="F34" i="27"/>
  <c r="G34" i="27" s="1"/>
  <c r="R33" i="27"/>
  <c r="S33" i="27" s="1"/>
  <c r="O33" i="27"/>
  <c r="F33" i="27"/>
  <c r="G33" i="27" s="1"/>
  <c r="R32" i="27"/>
  <c r="S32" i="27" s="1"/>
  <c r="O32" i="27"/>
  <c r="F32" i="27"/>
  <c r="G32" i="27" s="1"/>
  <c r="R31" i="27"/>
  <c r="S31" i="27" s="1"/>
  <c r="O31" i="27"/>
  <c r="F31" i="27"/>
  <c r="G31" i="27" s="1"/>
  <c r="R30" i="27"/>
  <c r="S30" i="27" s="1"/>
  <c r="O30" i="27"/>
  <c r="F30" i="27"/>
  <c r="G30" i="27" s="1"/>
  <c r="R29" i="27"/>
  <c r="S29" i="27" s="1"/>
  <c r="O29" i="27"/>
  <c r="F29" i="27"/>
  <c r="G29" i="27" s="1"/>
  <c r="R28" i="27"/>
  <c r="S28" i="27" s="1"/>
  <c r="O28" i="27"/>
  <c r="F28" i="27"/>
  <c r="G28" i="27" s="1"/>
  <c r="R27" i="27"/>
  <c r="S27" i="27" s="1"/>
  <c r="O27" i="27"/>
  <c r="F27" i="27"/>
  <c r="G27" i="27" s="1"/>
  <c r="R26" i="27"/>
  <c r="S26" i="27" s="1"/>
  <c r="O26" i="27"/>
  <c r="F26" i="27"/>
  <c r="G26" i="27" s="1"/>
  <c r="R25" i="27"/>
  <c r="S25" i="27" s="1"/>
  <c r="O25" i="27"/>
  <c r="F25" i="27"/>
  <c r="G25" i="27" s="1"/>
  <c r="R24" i="27"/>
  <c r="S24" i="27" s="1"/>
  <c r="O24" i="27"/>
  <c r="F24" i="27"/>
  <c r="G24" i="27" s="1"/>
  <c r="R23" i="27"/>
  <c r="S23" i="27" s="1"/>
  <c r="O23" i="27"/>
  <c r="F23" i="27"/>
  <c r="G23" i="27" s="1"/>
  <c r="N21" i="27"/>
  <c r="F1820" i="26"/>
  <c r="G1820" i="26" s="1"/>
  <c r="F1819" i="26"/>
  <c r="G1819" i="26" s="1"/>
  <c r="F1818" i="26"/>
  <c r="G1818" i="26" s="1"/>
  <c r="F1817" i="26"/>
  <c r="G1817" i="26" s="1"/>
  <c r="F1816" i="26"/>
  <c r="G1816" i="26" s="1"/>
  <c r="F1815" i="26"/>
  <c r="G1815" i="26" s="1"/>
  <c r="F1814" i="26"/>
  <c r="G1814" i="26" s="1"/>
  <c r="F1813" i="26"/>
  <c r="G1813" i="26" s="1"/>
  <c r="F1812" i="26"/>
  <c r="G1812" i="26" s="1"/>
  <c r="F1811" i="26"/>
  <c r="G1811" i="26" s="1"/>
  <c r="F1810" i="26"/>
  <c r="G1810" i="26" s="1"/>
  <c r="F1809" i="26"/>
  <c r="G1809" i="26" s="1"/>
  <c r="F1808" i="26"/>
  <c r="G1808" i="26" s="1"/>
  <c r="F1807" i="26"/>
  <c r="G1807" i="26" s="1"/>
  <c r="F1806" i="26"/>
  <c r="G1806" i="26" s="1"/>
  <c r="F1805" i="26"/>
  <c r="G1805" i="26" s="1"/>
  <c r="F1804" i="26"/>
  <c r="G1804" i="26" s="1"/>
  <c r="F1803" i="26"/>
  <c r="G1803" i="26" s="1"/>
  <c r="F1802" i="26"/>
  <c r="G1802" i="26" s="1"/>
  <c r="F1801" i="26"/>
  <c r="G1801" i="26" s="1"/>
  <c r="F1800" i="26"/>
  <c r="G1800" i="26" s="1"/>
  <c r="F1799" i="26"/>
  <c r="G1799" i="26" s="1"/>
  <c r="F1798" i="26"/>
  <c r="G1798" i="26" s="1"/>
  <c r="F1797" i="26"/>
  <c r="G1797" i="26" s="1"/>
  <c r="F1796" i="26"/>
  <c r="G1796" i="26" s="1"/>
  <c r="F1795" i="26"/>
  <c r="G1795" i="26" s="1"/>
  <c r="F1794" i="26"/>
  <c r="G1794" i="26" s="1"/>
  <c r="F1793" i="26"/>
  <c r="G1793" i="26" s="1"/>
  <c r="F1792" i="26"/>
  <c r="G1792" i="26" s="1"/>
  <c r="F1791" i="26"/>
  <c r="G1791" i="26" s="1"/>
  <c r="F1790" i="26"/>
  <c r="G1790" i="26" s="1"/>
  <c r="F1789" i="26"/>
  <c r="G1789" i="26" s="1"/>
  <c r="F1788" i="26"/>
  <c r="G1788" i="26" s="1"/>
  <c r="F1787" i="26"/>
  <c r="G1787" i="26" s="1"/>
  <c r="F1786" i="26"/>
  <c r="G1786" i="26" s="1"/>
  <c r="F1785" i="26"/>
  <c r="G1785" i="26" s="1"/>
  <c r="F1784" i="26"/>
  <c r="G1784" i="26" s="1"/>
  <c r="F1783" i="26"/>
  <c r="G1783" i="26" s="1"/>
  <c r="F1782" i="26"/>
  <c r="G1782" i="26" s="1"/>
  <c r="F1781" i="26"/>
  <c r="G1781" i="26" s="1"/>
  <c r="F1780" i="26"/>
  <c r="G1780" i="26" s="1"/>
  <c r="F1779" i="26"/>
  <c r="G1779" i="26" s="1"/>
  <c r="F1778" i="26"/>
  <c r="G1778" i="26" s="1"/>
  <c r="F1777" i="26"/>
  <c r="G1777" i="26" s="1"/>
  <c r="F1776" i="26"/>
  <c r="G1776" i="26" s="1"/>
  <c r="F1775" i="26"/>
  <c r="G1775" i="26" s="1"/>
  <c r="F1774" i="26"/>
  <c r="G1774" i="26" s="1"/>
  <c r="F1773" i="26"/>
  <c r="G1773" i="26" s="1"/>
  <c r="F1772" i="26"/>
  <c r="G1772" i="26" s="1"/>
  <c r="F1771" i="26"/>
  <c r="G1771" i="26" s="1"/>
  <c r="F1770" i="26"/>
  <c r="G1770" i="26" s="1"/>
  <c r="F1769" i="26"/>
  <c r="G1769" i="26" s="1"/>
  <c r="F1768" i="26"/>
  <c r="G1768" i="26" s="1"/>
  <c r="F1767" i="26"/>
  <c r="G1767" i="26" s="1"/>
  <c r="F1766" i="26"/>
  <c r="G1766" i="26" s="1"/>
  <c r="F1765" i="26"/>
  <c r="G1765" i="26" s="1"/>
  <c r="F1764" i="26"/>
  <c r="G1764" i="26" s="1"/>
  <c r="F1763" i="26"/>
  <c r="G1763" i="26" s="1"/>
  <c r="F1762" i="26"/>
  <c r="G1762" i="26" s="1"/>
  <c r="F1761" i="26"/>
  <c r="G1761" i="26" s="1"/>
  <c r="F1760" i="26"/>
  <c r="G1760" i="26" s="1"/>
  <c r="F1759" i="26"/>
  <c r="G1759" i="26" s="1"/>
  <c r="F1758" i="26"/>
  <c r="G1758" i="26" s="1"/>
  <c r="F1757" i="26"/>
  <c r="G1757" i="26" s="1"/>
  <c r="F1756" i="26"/>
  <c r="G1756" i="26" s="1"/>
  <c r="F1755" i="26"/>
  <c r="G1755" i="26" s="1"/>
  <c r="F1754" i="26"/>
  <c r="G1754" i="26" s="1"/>
  <c r="F1753" i="26"/>
  <c r="G1753" i="26" s="1"/>
  <c r="F1752" i="26"/>
  <c r="G1752" i="26" s="1"/>
  <c r="F1751" i="26"/>
  <c r="G1751" i="26" s="1"/>
  <c r="F1750" i="26"/>
  <c r="G1750" i="26" s="1"/>
  <c r="F1749" i="26"/>
  <c r="G1749" i="26" s="1"/>
  <c r="F1748" i="26"/>
  <c r="G1748" i="26" s="1"/>
  <c r="F1747" i="26"/>
  <c r="G1747" i="26" s="1"/>
  <c r="G1746" i="26"/>
  <c r="F1746" i="26"/>
  <c r="F1745" i="26"/>
  <c r="G1745" i="26" s="1"/>
  <c r="F1744" i="26"/>
  <c r="G1744" i="26" s="1"/>
  <c r="F1743" i="26"/>
  <c r="G1743" i="26" s="1"/>
  <c r="F1742" i="26"/>
  <c r="G1742" i="26" s="1"/>
  <c r="F1741" i="26"/>
  <c r="G1741" i="26" s="1"/>
  <c r="F1740" i="26"/>
  <c r="G1740" i="26" s="1"/>
  <c r="F1739" i="26"/>
  <c r="G1739" i="26" s="1"/>
  <c r="F1738" i="26"/>
  <c r="G1738" i="26" s="1"/>
  <c r="F1737" i="26"/>
  <c r="G1737" i="26" s="1"/>
  <c r="F1736" i="26"/>
  <c r="G1736" i="26" s="1"/>
  <c r="F1735" i="26"/>
  <c r="G1735" i="26" s="1"/>
  <c r="F1734" i="26"/>
  <c r="G1734" i="26" s="1"/>
  <c r="F1733" i="26"/>
  <c r="G1733" i="26" s="1"/>
  <c r="F1732" i="26"/>
  <c r="G1732" i="26" s="1"/>
  <c r="F1731" i="26"/>
  <c r="G1731" i="26" s="1"/>
  <c r="F1730" i="26"/>
  <c r="G1730" i="26" s="1"/>
  <c r="F1729" i="26"/>
  <c r="G1729" i="26" s="1"/>
  <c r="F1728" i="26"/>
  <c r="G1728" i="26" s="1"/>
  <c r="F1727" i="26"/>
  <c r="G1727" i="26" s="1"/>
  <c r="F1726" i="26"/>
  <c r="G1726" i="26" s="1"/>
  <c r="F1725" i="26"/>
  <c r="G1725" i="26" s="1"/>
  <c r="F1724" i="26"/>
  <c r="G1724" i="26" s="1"/>
  <c r="F1723" i="26"/>
  <c r="G1723" i="26" s="1"/>
  <c r="F1722" i="26"/>
  <c r="G1722" i="26" s="1"/>
  <c r="F1721" i="26"/>
  <c r="G1721" i="26" s="1"/>
  <c r="F1720" i="26"/>
  <c r="G1720" i="26" s="1"/>
  <c r="F1719" i="26"/>
  <c r="G1719" i="26" s="1"/>
  <c r="F1718" i="26"/>
  <c r="G1718" i="26" s="1"/>
  <c r="F1717" i="26"/>
  <c r="G1717" i="26" s="1"/>
  <c r="F1716" i="26"/>
  <c r="G1716" i="26" s="1"/>
  <c r="F1715" i="26"/>
  <c r="G1715" i="26" s="1"/>
  <c r="F1714" i="26"/>
  <c r="G1714" i="26" s="1"/>
  <c r="F1713" i="26"/>
  <c r="G1713" i="26" s="1"/>
  <c r="F1712" i="26"/>
  <c r="G1712" i="26" s="1"/>
  <c r="F1711" i="26"/>
  <c r="G1711" i="26" s="1"/>
  <c r="F1710" i="26"/>
  <c r="G1710" i="26" s="1"/>
  <c r="F1709" i="26"/>
  <c r="G1709" i="26" s="1"/>
  <c r="G1708" i="26"/>
  <c r="F1708" i="26"/>
  <c r="F1707" i="26"/>
  <c r="G1707" i="26" s="1"/>
  <c r="F1706" i="26"/>
  <c r="G1706" i="26" s="1"/>
  <c r="F1705" i="26"/>
  <c r="G1705" i="26" s="1"/>
  <c r="F1704" i="26"/>
  <c r="G1704" i="26" s="1"/>
  <c r="F1703" i="26"/>
  <c r="G1703" i="26" s="1"/>
  <c r="F1702" i="26"/>
  <c r="G1702" i="26" s="1"/>
  <c r="F1701" i="26"/>
  <c r="G1701" i="26" s="1"/>
  <c r="F1700" i="26"/>
  <c r="G1700" i="26" s="1"/>
  <c r="F1699" i="26"/>
  <c r="G1699" i="26" s="1"/>
  <c r="F1698" i="26"/>
  <c r="G1698" i="26" s="1"/>
  <c r="F1697" i="26"/>
  <c r="G1697" i="26" s="1"/>
  <c r="F1696" i="26"/>
  <c r="G1696" i="26" s="1"/>
  <c r="F1695" i="26"/>
  <c r="G1695" i="26" s="1"/>
  <c r="F1694" i="26"/>
  <c r="G1694" i="26" s="1"/>
  <c r="F1693" i="26"/>
  <c r="G1693" i="26" s="1"/>
  <c r="F1692" i="26"/>
  <c r="G1692" i="26" s="1"/>
  <c r="F1691" i="26"/>
  <c r="G1691" i="26" s="1"/>
  <c r="F1690" i="26"/>
  <c r="G1690" i="26" s="1"/>
  <c r="F1689" i="26"/>
  <c r="G1689" i="26" s="1"/>
  <c r="F1688" i="26"/>
  <c r="G1688" i="26" s="1"/>
  <c r="F1687" i="26"/>
  <c r="G1687" i="26" s="1"/>
  <c r="F1686" i="26"/>
  <c r="G1686" i="26" s="1"/>
  <c r="F1685" i="26"/>
  <c r="G1685" i="26" s="1"/>
  <c r="F1684" i="26"/>
  <c r="G1684" i="26" s="1"/>
  <c r="F1683" i="26"/>
  <c r="G1683" i="26" s="1"/>
  <c r="F1682" i="26"/>
  <c r="G1682" i="26" s="1"/>
  <c r="F1681" i="26"/>
  <c r="G1681" i="26" s="1"/>
  <c r="F1680" i="26"/>
  <c r="G1680" i="26" s="1"/>
  <c r="F1679" i="26"/>
  <c r="G1679" i="26" s="1"/>
  <c r="F1678" i="26"/>
  <c r="G1678" i="26" s="1"/>
  <c r="F1677" i="26"/>
  <c r="G1677" i="26" s="1"/>
  <c r="F1676" i="26"/>
  <c r="G1676" i="26" s="1"/>
  <c r="F1675" i="26"/>
  <c r="G1675" i="26" s="1"/>
  <c r="F1674" i="26"/>
  <c r="G1674" i="26" s="1"/>
  <c r="F1673" i="26"/>
  <c r="G1673" i="26" s="1"/>
  <c r="F1672" i="26"/>
  <c r="G1672" i="26" s="1"/>
  <c r="F1671" i="26"/>
  <c r="G1671" i="26" s="1"/>
  <c r="F1670" i="26"/>
  <c r="G1670" i="26" s="1"/>
  <c r="F1669" i="26"/>
  <c r="G1669" i="26" s="1"/>
  <c r="F1668" i="26"/>
  <c r="G1668" i="26" s="1"/>
  <c r="F1667" i="26"/>
  <c r="G1667" i="26" s="1"/>
  <c r="F1666" i="26"/>
  <c r="G1666" i="26" s="1"/>
  <c r="F1665" i="26"/>
  <c r="G1665" i="26" s="1"/>
  <c r="F1664" i="26"/>
  <c r="G1664" i="26" s="1"/>
  <c r="F1663" i="26"/>
  <c r="G1663" i="26" s="1"/>
  <c r="F1662" i="26"/>
  <c r="G1662" i="26" s="1"/>
  <c r="F1661" i="26"/>
  <c r="G1661" i="26" s="1"/>
  <c r="F1660" i="26"/>
  <c r="G1660" i="26" s="1"/>
  <c r="F1659" i="26"/>
  <c r="G1659" i="26" s="1"/>
  <c r="F1658" i="26"/>
  <c r="G1658" i="26" s="1"/>
  <c r="F1657" i="26"/>
  <c r="G1657" i="26" s="1"/>
  <c r="F1656" i="26"/>
  <c r="G1656" i="26" s="1"/>
  <c r="F1655" i="26"/>
  <c r="G1655" i="26" s="1"/>
  <c r="F1654" i="26"/>
  <c r="G1654" i="26" s="1"/>
  <c r="F1653" i="26"/>
  <c r="G1653" i="26" s="1"/>
  <c r="F1652" i="26"/>
  <c r="G1652" i="26" s="1"/>
  <c r="F1651" i="26"/>
  <c r="G1651" i="26" s="1"/>
  <c r="F1650" i="26"/>
  <c r="G1650" i="26" s="1"/>
  <c r="F1649" i="26"/>
  <c r="G1649" i="26" s="1"/>
  <c r="F1648" i="26"/>
  <c r="G1648" i="26" s="1"/>
  <c r="F1647" i="26"/>
  <c r="G1647" i="26" s="1"/>
  <c r="F1646" i="26"/>
  <c r="G1646" i="26" s="1"/>
  <c r="F1645" i="26"/>
  <c r="G1645" i="26" s="1"/>
  <c r="F1644" i="26"/>
  <c r="G1644" i="26" s="1"/>
  <c r="F1643" i="26"/>
  <c r="G1643" i="26" s="1"/>
  <c r="F1642" i="26"/>
  <c r="G1642" i="26" s="1"/>
  <c r="F1641" i="26"/>
  <c r="G1641" i="26" s="1"/>
  <c r="F1640" i="26"/>
  <c r="G1640" i="26" s="1"/>
  <c r="F1639" i="26"/>
  <c r="G1639" i="26" s="1"/>
  <c r="F1638" i="26"/>
  <c r="G1638" i="26" s="1"/>
  <c r="F1637" i="26"/>
  <c r="G1637" i="26" s="1"/>
  <c r="F1636" i="26"/>
  <c r="G1636" i="26" s="1"/>
  <c r="F1635" i="26"/>
  <c r="G1635" i="26" s="1"/>
  <c r="F1634" i="26"/>
  <c r="G1634" i="26" s="1"/>
  <c r="F1633" i="26"/>
  <c r="G1633" i="26" s="1"/>
  <c r="F1632" i="26"/>
  <c r="G1632" i="26" s="1"/>
  <c r="F1631" i="26"/>
  <c r="G1631" i="26" s="1"/>
  <c r="F1630" i="26"/>
  <c r="G1630" i="26" s="1"/>
  <c r="F1629" i="26"/>
  <c r="G1629" i="26" s="1"/>
  <c r="F1628" i="26"/>
  <c r="G1628" i="26" s="1"/>
  <c r="F1627" i="26"/>
  <c r="G1627" i="26" s="1"/>
  <c r="F1626" i="26"/>
  <c r="G1626" i="26" s="1"/>
  <c r="F1625" i="26"/>
  <c r="G1625" i="26" s="1"/>
  <c r="F1624" i="26"/>
  <c r="G1624" i="26" s="1"/>
  <c r="F1623" i="26"/>
  <c r="G1623" i="26" s="1"/>
  <c r="F1622" i="26"/>
  <c r="G1622" i="26" s="1"/>
  <c r="F1621" i="26"/>
  <c r="G1621" i="26" s="1"/>
  <c r="F1620" i="26"/>
  <c r="G1620" i="26" s="1"/>
  <c r="F1619" i="26"/>
  <c r="G1619" i="26" s="1"/>
  <c r="F1618" i="26"/>
  <c r="G1618" i="26" s="1"/>
  <c r="F1617" i="26"/>
  <c r="G1617" i="26" s="1"/>
  <c r="F1616" i="26"/>
  <c r="G1616" i="26" s="1"/>
  <c r="F1615" i="26"/>
  <c r="G1615" i="26" s="1"/>
  <c r="F1614" i="26"/>
  <c r="G1614" i="26" s="1"/>
  <c r="F1613" i="26"/>
  <c r="G1613" i="26" s="1"/>
  <c r="F1612" i="26"/>
  <c r="G1612" i="26" s="1"/>
  <c r="F1611" i="26"/>
  <c r="G1611" i="26" s="1"/>
  <c r="F1610" i="26"/>
  <c r="G1610" i="26" s="1"/>
  <c r="F1609" i="26"/>
  <c r="G1609" i="26" s="1"/>
  <c r="F1608" i="26"/>
  <c r="G1608" i="26" s="1"/>
  <c r="F1607" i="26"/>
  <c r="G1607" i="26" s="1"/>
  <c r="F1606" i="26"/>
  <c r="G1606" i="26" s="1"/>
  <c r="F1605" i="26"/>
  <c r="G1605" i="26" s="1"/>
  <c r="F1604" i="26"/>
  <c r="G1604" i="26" s="1"/>
  <c r="F1603" i="26"/>
  <c r="G1603" i="26" s="1"/>
  <c r="F1602" i="26"/>
  <c r="G1602" i="26" s="1"/>
  <c r="F1601" i="26"/>
  <c r="G1601" i="26" s="1"/>
  <c r="F1600" i="26"/>
  <c r="G1600" i="26" s="1"/>
  <c r="F1599" i="26"/>
  <c r="G1599" i="26" s="1"/>
  <c r="F1598" i="26"/>
  <c r="G1598" i="26" s="1"/>
  <c r="F1597" i="26"/>
  <c r="G1597" i="26" s="1"/>
  <c r="G1596" i="26"/>
  <c r="F1596" i="26"/>
  <c r="F1595" i="26"/>
  <c r="G1595" i="26" s="1"/>
  <c r="F1594" i="26"/>
  <c r="G1594" i="26" s="1"/>
  <c r="F1593" i="26"/>
  <c r="G1593" i="26" s="1"/>
  <c r="G1592" i="26"/>
  <c r="F1592" i="26"/>
  <c r="F1591" i="26"/>
  <c r="G1591" i="26" s="1"/>
  <c r="F1590" i="26"/>
  <c r="G1590" i="26" s="1"/>
  <c r="F1589" i="26"/>
  <c r="G1589" i="26" s="1"/>
  <c r="G1588" i="26"/>
  <c r="F1588" i="26"/>
  <c r="F1587" i="26"/>
  <c r="G1587" i="26" s="1"/>
  <c r="F1586" i="26"/>
  <c r="G1586" i="26" s="1"/>
  <c r="F1585" i="26"/>
  <c r="G1585" i="26" s="1"/>
  <c r="G1584" i="26"/>
  <c r="F1584" i="26"/>
  <c r="F1583" i="26"/>
  <c r="G1583" i="26" s="1"/>
  <c r="F1582" i="26"/>
  <c r="G1582" i="26" s="1"/>
  <c r="F1581" i="26"/>
  <c r="G1581" i="26" s="1"/>
  <c r="G1580" i="26"/>
  <c r="F1580" i="26"/>
  <c r="F1579" i="26"/>
  <c r="G1579" i="26" s="1"/>
  <c r="F1578" i="26"/>
  <c r="G1578" i="26" s="1"/>
  <c r="F1577" i="26"/>
  <c r="G1577" i="26" s="1"/>
  <c r="G1576" i="26"/>
  <c r="F1576" i="26"/>
  <c r="F1575" i="26"/>
  <c r="G1575" i="26" s="1"/>
  <c r="F1574" i="26"/>
  <c r="G1574" i="26" s="1"/>
  <c r="F1573" i="26"/>
  <c r="G1573" i="26" s="1"/>
  <c r="G1572" i="26"/>
  <c r="F1572" i="26"/>
  <c r="F1571" i="26"/>
  <c r="G1571" i="26" s="1"/>
  <c r="F1570" i="26"/>
  <c r="G1570" i="26" s="1"/>
  <c r="F1569" i="26"/>
  <c r="G1569" i="26" s="1"/>
  <c r="G1568" i="26"/>
  <c r="F1568" i="26"/>
  <c r="F1567" i="26"/>
  <c r="G1567" i="26" s="1"/>
  <c r="F1566" i="26"/>
  <c r="G1566" i="26" s="1"/>
  <c r="F1565" i="26"/>
  <c r="G1565" i="26" s="1"/>
  <c r="G1564" i="26"/>
  <c r="F1564" i="26"/>
  <c r="F1563" i="26"/>
  <c r="G1563" i="26" s="1"/>
  <c r="F1562" i="26"/>
  <c r="G1562" i="26" s="1"/>
  <c r="F1561" i="26"/>
  <c r="G1561" i="26" s="1"/>
  <c r="G1560" i="26"/>
  <c r="F1560" i="26"/>
  <c r="F1559" i="26"/>
  <c r="G1559" i="26" s="1"/>
  <c r="F1558" i="26"/>
  <c r="G1558" i="26" s="1"/>
  <c r="F1557" i="26"/>
  <c r="G1557" i="26" s="1"/>
  <c r="G1556" i="26"/>
  <c r="F1556" i="26"/>
  <c r="F1555" i="26"/>
  <c r="G1555" i="26" s="1"/>
  <c r="F1554" i="26"/>
  <c r="G1554" i="26" s="1"/>
  <c r="F1553" i="26"/>
  <c r="G1553" i="26" s="1"/>
  <c r="G1552" i="26"/>
  <c r="F1552" i="26"/>
  <c r="F1551" i="26"/>
  <c r="G1551" i="26" s="1"/>
  <c r="F1550" i="26"/>
  <c r="G1550" i="26" s="1"/>
  <c r="F1549" i="26"/>
  <c r="G1549" i="26" s="1"/>
  <c r="G1548" i="26"/>
  <c r="F1548" i="26"/>
  <c r="F1547" i="26"/>
  <c r="G1547" i="26" s="1"/>
  <c r="F1546" i="26"/>
  <c r="G1546" i="26" s="1"/>
  <c r="F1545" i="26"/>
  <c r="G1545" i="26" s="1"/>
  <c r="G1544" i="26"/>
  <c r="F1544" i="26"/>
  <c r="F1543" i="26"/>
  <c r="G1543" i="26" s="1"/>
  <c r="F1542" i="26"/>
  <c r="G1542" i="26" s="1"/>
  <c r="F1541" i="26"/>
  <c r="G1541" i="26" s="1"/>
  <c r="G1540" i="26"/>
  <c r="F1540" i="26"/>
  <c r="F1539" i="26"/>
  <c r="G1539" i="26" s="1"/>
  <c r="F1538" i="26"/>
  <c r="G1538" i="26" s="1"/>
  <c r="F1537" i="26"/>
  <c r="G1537" i="26" s="1"/>
  <c r="G1536" i="26"/>
  <c r="F1536" i="26"/>
  <c r="F1535" i="26"/>
  <c r="G1535" i="26" s="1"/>
  <c r="F1534" i="26"/>
  <c r="G1534" i="26" s="1"/>
  <c r="F1533" i="26"/>
  <c r="G1533" i="26" s="1"/>
  <c r="G1532" i="26"/>
  <c r="F1532" i="26"/>
  <c r="F1531" i="26"/>
  <c r="G1531" i="26" s="1"/>
  <c r="F1530" i="26"/>
  <c r="G1530" i="26" s="1"/>
  <c r="F1529" i="26"/>
  <c r="G1529" i="26" s="1"/>
  <c r="G1528" i="26"/>
  <c r="F1528" i="26"/>
  <c r="F1527" i="26"/>
  <c r="G1527" i="26" s="1"/>
  <c r="F1526" i="26"/>
  <c r="G1526" i="26" s="1"/>
  <c r="F1525" i="26"/>
  <c r="G1525" i="26" s="1"/>
  <c r="G1524" i="26"/>
  <c r="F1524" i="26"/>
  <c r="F1523" i="26"/>
  <c r="G1523" i="26" s="1"/>
  <c r="F1522" i="26"/>
  <c r="G1522" i="26" s="1"/>
  <c r="F1521" i="26"/>
  <c r="G1521" i="26" s="1"/>
  <c r="F1520" i="26"/>
  <c r="G1520" i="26" s="1"/>
  <c r="F1519" i="26"/>
  <c r="G1519" i="26" s="1"/>
  <c r="F1518" i="26"/>
  <c r="G1518" i="26" s="1"/>
  <c r="F1517" i="26"/>
  <c r="G1517" i="26" s="1"/>
  <c r="F1516" i="26"/>
  <c r="G1516" i="26" s="1"/>
  <c r="F1515" i="26"/>
  <c r="G1515" i="26" s="1"/>
  <c r="F1514" i="26"/>
  <c r="G1514" i="26" s="1"/>
  <c r="F1513" i="26"/>
  <c r="G1513" i="26" s="1"/>
  <c r="F1512" i="26"/>
  <c r="G1512" i="26" s="1"/>
  <c r="F1511" i="26"/>
  <c r="G1511" i="26" s="1"/>
  <c r="F1510" i="26"/>
  <c r="G1510" i="26" s="1"/>
  <c r="F1509" i="26"/>
  <c r="G1509" i="26" s="1"/>
  <c r="F1508" i="26"/>
  <c r="G1508" i="26" s="1"/>
  <c r="F1507" i="26"/>
  <c r="G1507" i="26" s="1"/>
  <c r="F1506" i="26"/>
  <c r="G1506" i="26" s="1"/>
  <c r="F1505" i="26"/>
  <c r="G1505" i="26" s="1"/>
  <c r="F1504" i="26"/>
  <c r="G1504" i="26" s="1"/>
  <c r="F1503" i="26"/>
  <c r="G1503" i="26" s="1"/>
  <c r="F1502" i="26"/>
  <c r="G1502" i="26" s="1"/>
  <c r="F1501" i="26"/>
  <c r="G1501" i="26" s="1"/>
  <c r="F1500" i="26"/>
  <c r="G1500" i="26" s="1"/>
  <c r="G1499" i="26"/>
  <c r="F1499" i="26"/>
  <c r="F1498" i="26"/>
  <c r="G1498" i="26" s="1"/>
  <c r="F1497" i="26"/>
  <c r="G1497" i="26" s="1"/>
  <c r="F1496" i="26"/>
  <c r="G1496" i="26" s="1"/>
  <c r="G1495" i="26"/>
  <c r="F1495" i="26"/>
  <c r="F1494" i="26"/>
  <c r="G1494" i="26" s="1"/>
  <c r="F1493" i="26"/>
  <c r="G1493" i="26" s="1"/>
  <c r="F1492" i="26"/>
  <c r="G1492" i="26" s="1"/>
  <c r="G1491" i="26"/>
  <c r="F1491" i="26"/>
  <c r="F1490" i="26"/>
  <c r="G1490" i="26" s="1"/>
  <c r="F1489" i="26"/>
  <c r="G1489" i="26" s="1"/>
  <c r="F1488" i="26"/>
  <c r="G1488" i="26" s="1"/>
  <c r="G1487" i="26"/>
  <c r="F1487" i="26"/>
  <c r="F1486" i="26"/>
  <c r="G1486" i="26" s="1"/>
  <c r="F1485" i="26"/>
  <c r="G1485" i="26" s="1"/>
  <c r="F1484" i="26"/>
  <c r="G1484" i="26" s="1"/>
  <c r="G1483" i="26"/>
  <c r="F1483" i="26"/>
  <c r="F1482" i="26"/>
  <c r="G1482" i="26" s="1"/>
  <c r="F1481" i="26"/>
  <c r="G1481" i="26" s="1"/>
  <c r="F1480" i="26"/>
  <c r="G1480" i="26" s="1"/>
  <c r="G1479" i="26"/>
  <c r="F1479" i="26"/>
  <c r="F1478" i="26"/>
  <c r="G1478" i="26" s="1"/>
  <c r="F1477" i="26"/>
  <c r="G1477" i="26" s="1"/>
  <c r="F1476" i="26"/>
  <c r="G1476" i="26" s="1"/>
  <c r="G1475" i="26"/>
  <c r="F1475" i="26"/>
  <c r="F1474" i="26"/>
  <c r="G1474" i="26" s="1"/>
  <c r="F1473" i="26"/>
  <c r="G1473" i="26" s="1"/>
  <c r="F1472" i="26"/>
  <c r="G1472" i="26" s="1"/>
  <c r="G1471" i="26"/>
  <c r="F1471" i="26"/>
  <c r="F1470" i="26"/>
  <c r="G1470" i="26" s="1"/>
  <c r="F1469" i="26"/>
  <c r="G1469" i="26" s="1"/>
  <c r="F1468" i="26"/>
  <c r="G1468" i="26" s="1"/>
  <c r="G1467" i="26"/>
  <c r="F1467" i="26"/>
  <c r="F1466" i="26"/>
  <c r="G1466" i="26" s="1"/>
  <c r="F1465" i="26"/>
  <c r="G1465" i="26" s="1"/>
  <c r="F1464" i="26"/>
  <c r="G1464" i="26" s="1"/>
  <c r="G1463" i="26"/>
  <c r="F1463" i="26"/>
  <c r="F1462" i="26"/>
  <c r="G1462" i="26" s="1"/>
  <c r="F1461" i="26"/>
  <c r="G1461" i="26" s="1"/>
  <c r="F1460" i="26"/>
  <c r="G1460" i="26" s="1"/>
  <c r="G1459" i="26"/>
  <c r="F1459" i="26"/>
  <c r="F1458" i="26"/>
  <c r="G1458" i="26" s="1"/>
  <c r="F1457" i="26"/>
  <c r="G1457" i="26" s="1"/>
  <c r="F1456" i="26"/>
  <c r="G1456" i="26" s="1"/>
  <c r="G1455" i="26"/>
  <c r="F1455" i="26"/>
  <c r="F1454" i="26"/>
  <c r="G1454" i="26" s="1"/>
  <c r="F1453" i="26"/>
  <c r="G1453" i="26" s="1"/>
  <c r="F1452" i="26"/>
  <c r="G1452" i="26" s="1"/>
  <c r="G1451" i="26"/>
  <c r="F1451" i="26"/>
  <c r="F1450" i="26"/>
  <c r="G1450" i="26" s="1"/>
  <c r="F1449" i="26"/>
  <c r="G1449" i="26" s="1"/>
  <c r="F1448" i="26"/>
  <c r="G1448" i="26" s="1"/>
  <c r="G1447" i="26"/>
  <c r="F1447" i="26"/>
  <c r="F1446" i="26"/>
  <c r="G1446" i="26" s="1"/>
  <c r="F1445" i="26"/>
  <c r="G1445" i="26" s="1"/>
  <c r="F1444" i="26"/>
  <c r="G1444" i="26" s="1"/>
  <c r="G1443" i="26"/>
  <c r="F1443" i="26"/>
  <c r="F1442" i="26"/>
  <c r="G1442" i="26" s="1"/>
  <c r="F1441" i="26"/>
  <c r="G1441" i="26" s="1"/>
  <c r="F1440" i="26"/>
  <c r="G1440" i="26" s="1"/>
  <c r="G1439" i="26"/>
  <c r="F1439" i="26"/>
  <c r="F1438" i="26"/>
  <c r="G1438" i="26" s="1"/>
  <c r="F1437" i="26"/>
  <c r="G1437" i="26" s="1"/>
  <c r="F1436" i="26"/>
  <c r="G1436" i="26" s="1"/>
  <c r="G1435" i="26"/>
  <c r="F1435" i="26"/>
  <c r="F1434" i="26"/>
  <c r="G1434" i="26" s="1"/>
  <c r="F1433" i="26"/>
  <c r="G1433" i="26" s="1"/>
  <c r="F1432" i="26"/>
  <c r="G1432" i="26" s="1"/>
  <c r="G1431" i="26"/>
  <c r="F1431" i="26"/>
  <c r="F1430" i="26"/>
  <c r="G1430" i="26" s="1"/>
  <c r="F1429" i="26"/>
  <c r="G1429" i="26" s="1"/>
  <c r="F1428" i="26"/>
  <c r="G1428" i="26" s="1"/>
  <c r="G1427" i="26"/>
  <c r="F1427" i="26"/>
  <c r="F1426" i="26"/>
  <c r="G1426" i="26" s="1"/>
  <c r="F1425" i="26"/>
  <c r="G1425" i="26" s="1"/>
  <c r="F1424" i="26"/>
  <c r="G1424" i="26" s="1"/>
  <c r="G1423" i="26"/>
  <c r="F1423" i="26"/>
  <c r="F1422" i="26"/>
  <c r="G1422" i="26" s="1"/>
  <c r="F1421" i="26"/>
  <c r="G1421" i="26" s="1"/>
  <c r="F1420" i="26"/>
  <c r="G1420" i="26" s="1"/>
  <c r="G1419" i="26"/>
  <c r="F1419" i="26"/>
  <c r="F1418" i="26"/>
  <c r="G1418" i="26" s="1"/>
  <c r="F1417" i="26"/>
  <c r="G1417" i="26" s="1"/>
  <c r="F1416" i="26"/>
  <c r="G1416" i="26" s="1"/>
  <c r="G1415" i="26"/>
  <c r="F1415" i="26"/>
  <c r="F1414" i="26"/>
  <c r="G1414" i="26" s="1"/>
  <c r="F1413" i="26"/>
  <c r="G1413" i="26" s="1"/>
  <c r="F1412" i="26"/>
  <c r="G1412" i="26" s="1"/>
  <c r="G1411" i="26"/>
  <c r="F1411" i="26"/>
  <c r="F1410" i="26"/>
  <c r="G1410" i="26" s="1"/>
  <c r="F1409" i="26"/>
  <c r="G1409" i="26" s="1"/>
  <c r="F1408" i="26"/>
  <c r="G1408" i="26" s="1"/>
  <c r="G1407" i="26"/>
  <c r="F1407" i="26"/>
  <c r="F1406" i="26"/>
  <c r="G1406" i="26" s="1"/>
  <c r="F1405" i="26"/>
  <c r="G1405" i="26" s="1"/>
  <c r="F1404" i="26"/>
  <c r="G1404" i="26" s="1"/>
  <c r="G1403" i="26"/>
  <c r="F1403" i="26"/>
  <c r="F1402" i="26"/>
  <c r="G1402" i="26" s="1"/>
  <c r="F1401" i="26"/>
  <c r="G1401" i="26" s="1"/>
  <c r="F1400" i="26"/>
  <c r="G1400" i="26" s="1"/>
  <c r="G1399" i="26"/>
  <c r="F1399" i="26"/>
  <c r="F1398" i="26"/>
  <c r="G1398" i="26" s="1"/>
  <c r="F1397" i="26"/>
  <c r="G1397" i="26" s="1"/>
  <c r="F1396" i="26"/>
  <c r="G1396" i="26" s="1"/>
  <c r="G1395" i="26"/>
  <c r="F1395" i="26"/>
  <c r="F1394" i="26"/>
  <c r="G1394" i="26" s="1"/>
  <c r="F1393" i="26"/>
  <c r="G1393" i="26" s="1"/>
  <c r="F1392" i="26"/>
  <c r="G1392" i="26" s="1"/>
  <c r="G1391" i="26"/>
  <c r="F1391" i="26"/>
  <c r="F1390" i="26"/>
  <c r="G1390" i="26" s="1"/>
  <c r="F1389" i="26"/>
  <c r="G1389" i="26" s="1"/>
  <c r="F1388" i="26"/>
  <c r="G1388" i="26" s="1"/>
  <c r="G1387" i="26"/>
  <c r="F1387" i="26"/>
  <c r="F1386" i="26"/>
  <c r="G1386" i="26" s="1"/>
  <c r="F1385" i="26"/>
  <c r="G1385" i="26" s="1"/>
  <c r="F1384" i="26"/>
  <c r="G1384" i="26" s="1"/>
  <c r="G1383" i="26"/>
  <c r="F1383" i="26"/>
  <c r="F1382" i="26"/>
  <c r="G1382" i="26" s="1"/>
  <c r="F1381" i="26"/>
  <c r="G1381" i="26" s="1"/>
  <c r="F1380" i="26"/>
  <c r="G1380" i="26" s="1"/>
  <c r="G1379" i="26"/>
  <c r="F1379" i="26"/>
  <c r="F1378" i="26"/>
  <c r="G1378" i="26" s="1"/>
  <c r="F1377" i="26"/>
  <c r="G1377" i="26" s="1"/>
  <c r="F1376" i="26"/>
  <c r="G1376" i="26" s="1"/>
  <c r="G1375" i="26"/>
  <c r="F1375" i="26"/>
  <c r="F1374" i="26"/>
  <c r="G1374" i="26" s="1"/>
  <c r="F1373" i="26"/>
  <c r="G1373" i="26" s="1"/>
  <c r="F1372" i="26"/>
  <c r="G1372" i="26" s="1"/>
  <c r="G1371" i="26"/>
  <c r="F1371" i="26"/>
  <c r="F1370" i="26"/>
  <c r="G1370" i="26" s="1"/>
  <c r="F1369" i="26"/>
  <c r="G1369" i="26" s="1"/>
  <c r="F1368" i="26"/>
  <c r="G1368" i="26" s="1"/>
  <c r="G1367" i="26"/>
  <c r="F1367" i="26"/>
  <c r="F1366" i="26"/>
  <c r="G1366" i="26" s="1"/>
  <c r="F1365" i="26"/>
  <c r="G1365" i="26" s="1"/>
  <c r="F1364" i="26"/>
  <c r="G1364" i="26" s="1"/>
  <c r="G1363" i="26"/>
  <c r="F1363" i="26"/>
  <c r="F1362" i="26"/>
  <c r="G1362" i="26" s="1"/>
  <c r="F1361" i="26"/>
  <c r="G1361" i="26" s="1"/>
  <c r="F1360" i="26"/>
  <c r="G1360" i="26" s="1"/>
  <c r="G1359" i="26"/>
  <c r="F1359" i="26"/>
  <c r="F1358" i="26"/>
  <c r="G1358" i="26" s="1"/>
  <c r="F1357" i="26"/>
  <c r="G1357" i="26" s="1"/>
  <c r="F1356" i="26"/>
  <c r="G1356" i="26" s="1"/>
  <c r="G1355" i="26"/>
  <c r="F1355" i="26"/>
  <c r="F1354" i="26"/>
  <c r="G1354" i="26" s="1"/>
  <c r="F1353" i="26"/>
  <c r="G1353" i="26" s="1"/>
  <c r="F1352" i="26"/>
  <c r="G1352" i="26" s="1"/>
  <c r="G1351" i="26"/>
  <c r="F1351" i="26"/>
  <c r="F1350" i="26"/>
  <c r="G1350" i="26" s="1"/>
  <c r="F1349" i="26"/>
  <c r="G1349" i="26" s="1"/>
  <c r="F1348" i="26"/>
  <c r="G1348" i="26" s="1"/>
  <c r="G1347" i="26"/>
  <c r="F1347" i="26"/>
  <c r="F1346" i="26"/>
  <c r="G1346" i="26" s="1"/>
  <c r="F1345" i="26"/>
  <c r="G1345" i="26" s="1"/>
  <c r="F1344" i="26"/>
  <c r="G1344" i="26" s="1"/>
  <c r="G1343" i="26"/>
  <c r="F1343" i="26"/>
  <c r="F1342" i="26"/>
  <c r="G1342" i="26" s="1"/>
  <c r="F1341" i="26"/>
  <c r="G1341" i="26" s="1"/>
  <c r="F1340" i="26"/>
  <c r="G1340" i="26" s="1"/>
  <c r="G1339" i="26"/>
  <c r="F1339" i="26"/>
  <c r="F1338" i="26"/>
  <c r="G1338" i="26" s="1"/>
  <c r="F1337" i="26"/>
  <c r="G1337" i="26" s="1"/>
  <c r="F1336" i="26"/>
  <c r="G1336" i="26" s="1"/>
  <c r="G1335" i="26"/>
  <c r="F1335" i="26"/>
  <c r="F1334" i="26"/>
  <c r="G1334" i="26" s="1"/>
  <c r="F1333" i="26"/>
  <c r="G1333" i="26" s="1"/>
  <c r="F1332" i="26"/>
  <c r="G1332" i="26" s="1"/>
  <c r="G1331" i="26"/>
  <c r="F1331" i="26"/>
  <c r="F1330" i="26"/>
  <c r="G1330" i="26" s="1"/>
  <c r="F1329" i="26"/>
  <c r="G1329" i="26" s="1"/>
  <c r="F1328" i="26"/>
  <c r="G1328" i="26" s="1"/>
  <c r="G1327" i="26"/>
  <c r="F1327" i="26"/>
  <c r="F1326" i="26"/>
  <c r="G1326" i="26" s="1"/>
  <c r="F1325" i="26"/>
  <c r="G1325" i="26" s="1"/>
  <c r="F1324" i="26"/>
  <c r="G1324" i="26" s="1"/>
  <c r="G1323" i="26"/>
  <c r="F1323" i="26"/>
  <c r="F1322" i="26"/>
  <c r="G1322" i="26" s="1"/>
  <c r="F1321" i="26"/>
  <c r="G1321" i="26" s="1"/>
  <c r="F1320" i="26"/>
  <c r="G1320" i="26" s="1"/>
  <c r="G1319" i="26"/>
  <c r="F1319" i="26"/>
  <c r="F1318" i="26"/>
  <c r="G1318" i="26" s="1"/>
  <c r="F1317" i="26"/>
  <c r="G1317" i="26" s="1"/>
  <c r="F1316" i="26"/>
  <c r="G1316" i="26" s="1"/>
  <c r="G1315" i="26"/>
  <c r="F1315" i="26"/>
  <c r="F1314" i="26"/>
  <c r="G1314" i="26" s="1"/>
  <c r="F1313" i="26"/>
  <c r="G1313" i="26" s="1"/>
  <c r="F1312" i="26"/>
  <c r="G1312" i="26" s="1"/>
  <c r="G1311" i="26"/>
  <c r="F1311" i="26"/>
  <c r="F1310" i="26"/>
  <c r="G1310" i="26" s="1"/>
  <c r="F1309" i="26"/>
  <c r="G1309" i="26" s="1"/>
  <c r="F1308" i="26"/>
  <c r="G1308" i="26" s="1"/>
  <c r="G1307" i="26"/>
  <c r="F1307" i="26"/>
  <c r="F1306" i="26"/>
  <c r="G1306" i="26" s="1"/>
  <c r="F1305" i="26"/>
  <c r="G1305" i="26" s="1"/>
  <c r="F1304" i="26"/>
  <c r="G1304" i="26" s="1"/>
  <c r="G1303" i="26"/>
  <c r="F1303" i="26"/>
  <c r="F1302" i="26"/>
  <c r="G1302" i="26" s="1"/>
  <c r="F1301" i="26"/>
  <c r="G1301" i="26" s="1"/>
  <c r="F1300" i="26"/>
  <c r="G1300" i="26" s="1"/>
  <c r="G1299" i="26"/>
  <c r="F1299" i="26"/>
  <c r="F1298" i="26"/>
  <c r="G1298" i="26" s="1"/>
  <c r="F1297" i="26"/>
  <c r="G1297" i="26" s="1"/>
  <c r="F1296" i="26"/>
  <c r="G1296" i="26" s="1"/>
  <c r="G1295" i="26"/>
  <c r="F1295" i="26"/>
  <c r="F1294" i="26"/>
  <c r="G1294" i="26" s="1"/>
  <c r="F1293" i="26"/>
  <c r="G1293" i="26" s="1"/>
  <c r="F1292" i="26"/>
  <c r="G1292" i="26" s="1"/>
  <c r="G1291" i="26"/>
  <c r="F1291" i="26"/>
  <c r="F1290" i="26"/>
  <c r="G1290" i="26" s="1"/>
  <c r="F1289" i="26"/>
  <c r="G1289" i="26" s="1"/>
  <c r="F1288" i="26"/>
  <c r="G1288" i="26" s="1"/>
  <c r="G1287" i="26"/>
  <c r="F1287" i="26"/>
  <c r="F1286" i="26"/>
  <c r="G1286" i="26" s="1"/>
  <c r="F1285" i="26"/>
  <c r="G1285" i="26" s="1"/>
  <c r="F1284" i="26"/>
  <c r="G1284" i="26" s="1"/>
  <c r="G1283" i="26"/>
  <c r="F1283" i="26"/>
  <c r="F1282" i="26"/>
  <c r="G1282" i="26" s="1"/>
  <c r="F1281" i="26"/>
  <c r="G1281" i="26" s="1"/>
  <c r="F1280" i="26"/>
  <c r="G1280" i="26" s="1"/>
  <c r="G1279" i="26"/>
  <c r="F1279" i="26"/>
  <c r="F1278" i="26"/>
  <c r="G1278" i="26" s="1"/>
  <c r="F1277" i="26"/>
  <c r="G1277" i="26" s="1"/>
  <c r="F1276" i="26"/>
  <c r="G1276" i="26" s="1"/>
  <c r="G1275" i="26"/>
  <c r="F1275" i="26"/>
  <c r="F1274" i="26"/>
  <c r="G1274" i="26" s="1"/>
  <c r="F1273" i="26"/>
  <c r="G1273" i="26" s="1"/>
  <c r="F1272" i="26"/>
  <c r="G1272" i="26" s="1"/>
  <c r="G1271" i="26"/>
  <c r="F1271" i="26"/>
  <c r="F1270" i="26"/>
  <c r="G1270" i="26" s="1"/>
  <c r="F1269" i="26"/>
  <c r="G1269" i="26" s="1"/>
  <c r="F1268" i="26"/>
  <c r="G1268" i="26" s="1"/>
  <c r="G1267" i="26"/>
  <c r="F1267" i="26"/>
  <c r="F1266" i="26"/>
  <c r="G1266" i="26" s="1"/>
  <c r="F1265" i="26"/>
  <c r="G1265" i="26" s="1"/>
  <c r="F1264" i="26"/>
  <c r="G1264" i="26" s="1"/>
  <c r="G1263" i="26"/>
  <c r="F1263" i="26"/>
  <c r="F1262" i="26"/>
  <c r="G1262" i="26" s="1"/>
  <c r="F1261" i="26"/>
  <c r="G1261" i="26" s="1"/>
  <c r="F1260" i="26"/>
  <c r="G1260" i="26" s="1"/>
  <c r="G1259" i="26"/>
  <c r="F1259" i="26"/>
  <c r="F1258" i="26"/>
  <c r="G1258" i="26" s="1"/>
  <c r="F1257" i="26"/>
  <c r="G1257" i="26" s="1"/>
  <c r="F1256" i="26"/>
  <c r="G1256" i="26" s="1"/>
  <c r="G1255" i="26"/>
  <c r="F1255" i="26"/>
  <c r="F1254" i="26"/>
  <c r="G1254" i="26" s="1"/>
  <c r="F1253" i="26"/>
  <c r="G1253" i="26" s="1"/>
  <c r="F1252" i="26"/>
  <c r="G1252" i="26" s="1"/>
  <c r="G1251" i="26"/>
  <c r="F1251" i="26"/>
  <c r="F1250" i="26"/>
  <c r="G1250" i="26" s="1"/>
  <c r="F1249" i="26"/>
  <c r="G1249" i="26" s="1"/>
  <c r="F1248" i="26"/>
  <c r="G1248" i="26" s="1"/>
  <c r="G1247" i="26"/>
  <c r="F1247" i="26"/>
  <c r="F1246" i="26"/>
  <c r="G1246" i="26" s="1"/>
  <c r="F1245" i="26"/>
  <c r="G1245" i="26" s="1"/>
  <c r="F1244" i="26"/>
  <c r="G1244" i="26" s="1"/>
  <c r="G1243" i="26"/>
  <c r="F1243" i="26"/>
  <c r="F1242" i="26"/>
  <c r="G1242" i="26" s="1"/>
  <c r="F1241" i="26"/>
  <c r="G1241" i="26" s="1"/>
  <c r="F1240" i="26"/>
  <c r="G1240" i="26" s="1"/>
  <c r="G1239" i="26"/>
  <c r="F1239" i="26"/>
  <c r="F1238" i="26"/>
  <c r="G1238" i="26" s="1"/>
  <c r="F1237" i="26"/>
  <c r="G1237" i="26" s="1"/>
  <c r="F1236" i="26"/>
  <c r="G1236" i="26" s="1"/>
  <c r="G1235" i="26"/>
  <c r="F1235" i="26"/>
  <c r="F1234" i="26"/>
  <c r="G1234" i="26" s="1"/>
  <c r="F1233" i="26"/>
  <c r="G1233" i="26" s="1"/>
  <c r="F1232" i="26"/>
  <c r="G1232" i="26" s="1"/>
  <c r="G1231" i="26"/>
  <c r="F1231" i="26"/>
  <c r="F1230" i="26"/>
  <c r="G1230" i="26" s="1"/>
  <c r="F1229" i="26"/>
  <c r="G1229" i="26" s="1"/>
  <c r="F1228" i="26"/>
  <c r="G1228" i="26" s="1"/>
  <c r="G1227" i="26"/>
  <c r="F1227" i="26"/>
  <c r="F1226" i="26"/>
  <c r="G1226" i="26" s="1"/>
  <c r="F1225" i="26"/>
  <c r="G1225" i="26" s="1"/>
  <c r="F1224" i="26"/>
  <c r="G1224" i="26" s="1"/>
  <c r="G1223" i="26"/>
  <c r="F1223" i="26"/>
  <c r="F1222" i="26"/>
  <c r="G1222" i="26" s="1"/>
  <c r="F1221" i="26"/>
  <c r="G1221" i="26" s="1"/>
  <c r="F1220" i="26"/>
  <c r="G1220" i="26" s="1"/>
  <c r="G1219" i="26"/>
  <c r="F1219" i="26"/>
  <c r="F1218" i="26"/>
  <c r="G1218" i="26" s="1"/>
  <c r="F1217" i="26"/>
  <c r="G1217" i="26" s="1"/>
  <c r="F1216" i="26"/>
  <c r="G1216" i="26" s="1"/>
  <c r="G1215" i="26"/>
  <c r="F1215" i="26"/>
  <c r="G1214" i="26"/>
  <c r="F1214" i="26"/>
  <c r="G1213" i="26"/>
  <c r="F1213" i="26"/>
  <c r="G1212" i="26"/>
  <c r="F1212" i="26"/>
  <c r="G1211" i="26"/>
  <c r="F1211" i="26"/>
  <c r="G1210" i="26"/>
  <c r="F1210" i="26"/>
  <c r="G1209" i="26"/>
  <c r="F1209" i="26"/>
  <c r="G1208" i="26"/>
  <c r="F1208" i="26"/>
  <c r="G1207" i="26"/>
  <c r="F1207" i="26"/>
  <c r="G1206" i="26"/>
  <c r="F1206" i="26"/>
  <c r="G1205" i="26"/>
  <c r="F1205" i="26"/>
  <c r="G1204" i="26"/>
  <c r="F1204" i="26"/>
  <c r="G1203" i="26"/>
  <c r="F1203" i="26"/>
  <c r="G1202" i="26"/>
  <c r="F1202" i="26"/>
  <c r="G1201" i="26"/>
  <c r="F1201" i="26"/>
  <c r="G1200" i="26"/>
  <c r="F1200" i="26"/>
  <c r="G1199" i="26"/>
  <c r="F1199" i="26"/>
  <c r="G1198" i="26"/>
  <c r="F1198" i="26"/>
  <c r="G1197" i="26"/>
  <c r="F1197" i="26"/>
  <c r="G1196" i="26"/>
  <c r="F1196" i="26"/>
  <c r="G1195" i="26"/>
  <c r="F1195" i="26"/>
  <c r="G1194" i="26"/>
  <c r="F1194" i="26"/>
  <c r="G1193" i="26"/>
  <c r="F1193" i="26"/>
  <c r="G1192" i="26"/>
  <c r="F1192" i="26"/>
  <c r="G1191" i="26"/>
  <c r="F1191" i="26"/>
  <c r="G1190" i="26"/>
  <c r="F1190" i="26"/>
  <c r="G1189" i="26"/>
  <c r="F1189" i="26"/>
  <c r="G1188" i="26"/>
  <c r="F1188" i="26"/>
  <c r="G1187" i="26"/>
  <c r="F1187" i="26"/>
  <c r="G1186" i="26"/>
  <c r="F1186" i="26"/>
  <c r="G1185" i="26"/>
  <c r="F1185" i="26"/>
  <c r="G1184" i="26"/>
  <c r="F1184" i="26"/>
  <c r="G1183" i="26"/>
  <c r="F1183" i="26"/>
  <c r="G1182" i="26"/>
  <c r="F1182" i="26"/>
  <c r="G1181" i="26"/>
  <c r="F1181" i="26"/>
  <c r="G1180" i="26"/>
  <c r="F1180" i="26"/>
  <c r="G1179" i="26"/>
  <c r="F1179" i="26"/>
  <c r="G1178" i="26"/>
  <c r="F1178" i="26"/>
  <c r="G1177" i="26"/>
  <c r="F1177" i="26"/>
  <c r="G1176" i="26"/>
  <c r="F1176" i="26"/>
  <c r="G1175" i="26"/>
  <c r="F1175" i="26"/>
  <c r="G1174" i="26"/>
  <c r="F1174" i="26"/>
  <c r="G1173" i="26"/>
  <c r="F1173" i="26"/>
  <c r="G1172" i="26"/>
  <c r="F1172" i="26"/>
  <c r="G1171" i="26"/>
  <c r="F1171" i="26"/>
  <c r="G1170" i="26"/>
  <c r="F1170" i="26"/>
  <c r="G1169" i="26"/>
  <c r="F1169" i="26"/>
  <c r="G1168" i="26"/>
  <c r="F1168" i="26"/>
  <c r="G1167" i="26"/>
  <c r="F1167" i="26"/>
  <c r="G1166" i="26"/>
  <c r="F1166" i="26"/>
  <c r="G1165" i="26"/>
  <c r="F1165" i="26"/>
  <c r="G1164" i="26"/>
  <c r="F1164" i="26"/>
  <c r="G1163" i="26"/>
  <c r="F1163" i="26"/>
  <c r="G1162" i="26"/>
  <c r="F1162" i="26"/>
  <c r="G1161" i="26"/>
  <c r="F1161" i="26"/>
  <c r="G1160" i="26"/>
  <c r="F1160" i="26"/>
  <c r="G1159" i="26"/>
  <c r="F1159" i="26"/>
  <c r="G1158" i="26"/>
  <c r="F1158" i="26"/>
  <c r="G1157" i="26"/>
  <c r="F1157" i="26"/>
  <c r="G1156" i="26"/>
  <c r="F1156" i="26"/>
  <c r="G1155" i="26"/>
  <c r="F1155" i="26"/>
  <c r="G1154" i="26"/>
  <c r="F1154" i="26"/>
  <c r="G1153" i="26"/>
  <c r="F1153" i="26"/>
  <c r="G1152" i="26"/>
  <c r="F1152" i="26"/>
  <c r="G1151" i="26"/>
  <c r="F1151" i="26"/>
  <c r="G1150" i="26"/>
  <c r="F1150" i="26"/>
  <c r="G1149" i="26"/>
  <c r="F1149" i="26"/>
  <c r="G1148" i="26"/>
  <c r="F1148" i="26"/>
  <c r="G1147" i="26"/>
  <c r="F1147" i="26"/>
  <c r="G1146" i="26"/>
  <c r="F1146" i="26"/>
  <c r="G1145" i="26"/>
  <c r="F1145" i="26"/>
  <c r="G1144" i="26"/>
  <c r="F1144" i="26"/>
  <c r="G1143" i="26"/>
  <c r="F1143" i="26"/>
  <c r="G1142" i="26"/>
  <c r="F1142" i="26"/>
  <c r="G1141" i="26"/>
  <c r="F1141" i="26"/>
  <c r="G1140" i="26"/>
  <c r="F1140" i="26"/>
  <c r="G1139" i="26"/>
  <c r="F1139" i="26"/>
  <c r="G1138" i="26"/>
  <c r="F1138" i="26"/>
  <c r="G1137" i="26"/>
  <c r="F1137" i="26"/>
  <c r="G1136" i="26"/>
  <c r="F1136" i="26"/>
  <c r="G1135" i="26"/>
  <c r="F1135" i="26"/>
  <c r="G1134" i="26"/>
  <c r="F1134" i="26"/>
  <c r="G1133" i="26"/>
  <c r="F1133" i="26"/>
  <c r="F1132" i="26"/>
  <c r="G1132" i="26" s="1"/>
  <c r="G1131" i="26"/>
  <c r="F1131" i="26"/>
  <c r="F1130" i="26"/>
  <c r="G1130" i="26" s="1"/>
  <c r="G1129" i="26"/>
  <c r="F1129" i="26"/>
  <c r="F1128" i="26"/>
  <c r="G1128" i="26" s="1"/>
  <c r="G1127" i="26"/>
  <c r="F1127" i="26"/>
  <c r="F1126" i="26"/>
  <c r="G1126" i="26" s="1"/>
  <c r="G1125" i="26"/>
  <c r="F1125" i="26"/>
  <c r="F1124" i="26"/>
  <c r="G1124" i="26" s="1"/>
  <c r="G1123" i="26"/>
  <c r="F1123" i="26"/>
  <c r="F1122" i="26"/>
  <c r="G1122" i="26" s="1"/>
  <c r="G1121" i="26"/>
  <c r="F1121" i="26"/>
  <c r="F1120" i="26"/>
  <c r="G1120" i="26" s="1"/>
  <c r="G1119" i="26"/>
  <c r="F1119" i="26"/>
  <c r="F1118" i="26"/>
  <c r="G1118" i="26" s="1"/>
  <c r="G1117" i="26"/>
  <c r="F1117" i="26"/>
  <c r="F1116" i="26"/>
  <c r="G1116" i="26" s="1"/>
  <c r="G1115" i="26"/>
  <c r="F1115" i="26"/>
  <c r="F1114" i="26"/>
  <c r="G1114" i="26" s="1"/>
  <c r="G1113" i="26"/>
  <c r="F1113" i="26"/>
  <c r="F1112" i="26"/>
  <c r="G1112" i="26" s="1"/>
  <c r="G1111" i="26"/>
  <c r="F1111" i="26"/>
  <c r="F1110" i="26"/>
  <c r="G1110" i="26" s="1"/>
  <c r="G1109" i="26"/>
  <c r="F1109" i="26"/>
  <c r="F1108" i="26"/>
  <c r="G1108" i="26" s="1"/>
  <c r="G1107" i="26"/>
  <c r="F1107" i="26"/>
  <c r="F1106" i="26"/>
  <c r="G1106" i="26" s="1"/>
  <c r="G1105" i="26"/>
  <c r="F1105" i="26"/>
  <c r="F1104" i="26"/>
  <c r="G1104" i="26" s="1"/>
  <c r="G1103" i="26"/>
  <c r="F1103" i="26"/>
  <c r="F1102" i="26"/>
  <c r="G1102" i="26" s="1"/>
  <c r="G1101" i="26"/>
  <c r="F1101" i="26"/>
  <c r="F1100" i="26"/>
  <c r="G1100" i="26" s="1"/>
  <c r="G1099" i="26"/>
  <c r="F1099" i="26"/>
  <c r="F1098" i="26"/>
  <c r="G1098" i="26" s="1"/>
  <c r="G1097" i="26"/>
  <c r="F1097" i="26"/>
  <c r="F1096" i="26"/>
  <c r="G1096" i="26" s="1"/>
  <c r="G1095" i="26"/>
  <c r="F1095" i="26"/>
  <c r="F1094" i="26"/>
  <c r="G1094" i="26" s="1"/>
  <c r="G1093" i="26"/>
  <c r="F1093" i="26"/>
  <c r="F1092" i="26"/>
  <c r="G1092" i="26" s="1"/>
  <c r="G1091" i="26"/>
  <c r="F1091" i="26"/>
  <c r="F1090" i="26"/>
  <c r="G1090" i="26" s="1"/>
  <c r="G1089" i="26"/>
  <c r="F1089" i="26"/>
  <c r="F1088" i="26"/>
  <c r="G1088" i="26" s="1"/>
  <c r="G1087" i="26"/>
  <c r="F1087" i="26"/>
  <c r="F1086" i="26"/>
  <c r="G1086" i="26" s="1"/>
  <c r="G1085" i="26"/>
  <c r="F1085" i="26"/>
  <c r="F1084" i="26"/>
  <c r="G1084" i="26" s="1"/>
  <c r="G1083" i="26"/>
  <c r="F1083" i="26"/>
  <c r="F1082" i="26"/>
  <c r="G1082" i="26" s="1"/>
  <c r="G1081" i="26"/>
  <c r="F1081" i="26"/>
  <c r="F1080" i="26"/>
  <c r="G1080" i="26" s="1"/>
  <c r="G1079" i="26"/>
  <c r="F1079" i="26"/>
  <c r="F1078" i="26"/>
  <c r="G1078" i="26" s="1"/>
  <c r="G1077" i="26"/>
  <c r="F1077" i="26"/>
  <c r="F1076" i="26"/>
  <c r="G1076" i="26" s="1"/>
  <c r="G1075" i="26"/>
  <c r="F1075" i="26"/>
  <c r="F1074" i="26"/>
  <c r="G1074" i="26" s="1"/>
  <c r="G1073" i="26"/>
  <c r="F1073" i="26"/>
  <c r="F1072" i="26"/>
  <c r="G1072" i="26" s="1"/>
  <c r="G1071" i="26"/>
  <c r="F1071" i="26"/>
  <c r="F1070" i="26"/>
  <c r="G1070" i="26" s="1"/>
  <c r="G1069" i="26"/>
  <c r="F1069" i="26"/>
  <c r="F1068" i="26"/>
  <c r="G1068" i="26" s="1"/>
  <c r="G1067" i="26"/>
  <c r="F1067" i="26"/>
  <c r="F1066" i="26"/>
  <c r="G1066" i="26" s="1"/>
  <c r="G1065" i="26"/>
  <c r="F1065" i="26"/>
  <c r="F1064" i="26"/>
  <c r="G1064" i="26" s="1"/>
  <c r="G1063" i="26"/>
  <c r="F1063" i="26"/>
  <c r="F1062" i="26"/>
  <c r="G1062" i="26" s="1"/>
  <c r="G1061" i="26"/>
  <c r="F1061" i="26"/>
  <c r="F1060" i="26"/>
  <c r="G1060" i="26" s="1"/>
  <c r="G1059" i="26"/>
  <c r="F1059" i="26"/>
  <c r="F1058" i="26"/>
  <c r="G1058" i="26" s="1"/>
  <c r="G1057" i="26"/>
  <c r="F1057" i="26"/>
  <c r="F1056" i="26"/>
  <c r="G1056" i="26" s="1"/>
  <c r="G1055" i="26"/>
  <c r="F1055" i="26"/>
  <c r="F1054" i="26"/>
  <c r="G1054" i="26" s="1"/>
  <c r="G1053" i="26"/>
  <c r="F1053" i="26"/>
  <c r="F1052" i="26"/>
  <c r="G1052" i="26" s="1"/>
  <c r="G1051" i="26"/>
  <c r="F1051" i="26"/>
  <c r="F1050" i="26"/>
  <c r="G1050" i="26" s="1"/>
  <c r="G1049" i="26"/>
  <c r="F1049" i="26"/>
  <c r="F1048" i="26"/>
  <c r="G1048" i="26" s="1"/>
  <c r="G1047" i="26"/>
  <c r="F1047" i="26"/>
  <c r="F1046" i="26"/>
  <c r="G1046" i="26" s="1"/>
  <c r="G1045" i="26"/>
  <c r="F1045" i="26"/>
  <c r="F1044" i="26"/>
  <c r="G1044" i="26" s="1"/>
  <c r="G1043" i="26"/>
  <c r="F1043" i="26"/>
  <c r="F1042" i="26"/>
  <c r="G1042" i="26" s="1"/>
  <c r="G1041" i="26"/>
  <c r="F1041" i="26"/>
  <c r="F1040" i="26"/>
  <c r="G1040" i="26" s="1"/>
  <c r="G1039" i="26"/>
  <c r="F1039" i="26"/>
  <c r="F1038" i="26"/>
  <c r="G1038" i="26" s="1"/>
  <c r="G1037" i="26"/>
  <c r="F1037" i="26"/>
  <c r="F1036" i="26"/>
  <c r="G1036" i="26" s="1"/>
  <c r="G1035" i="26"/>
  <c r="F1035" i="26"/>
  <c r="F1034" i="26"/>
  <c r="G1034" i="26" s="1"/>
  <c r="G1033" i="26"/>
  <c r="F1033" i="26"/>
  <c r="F1032" i="26"/>
  <c r="G1032" i="26" s="1"/>
  <c r="G1031" i="26"/>
  <c r="F1031" i="26"/>
  <c r="F1030" i="26"/>
  <c r="G1030" i="26" s="1"/>
  <c r="G1029" i="26"/>
  <c r="F1029" i="26"/>
  <c r="F1028" i="26"/>
  <c r="G1028" i="26" s="1"/>
  <c r="G1027" i="26"/>
  <c r="F1027" i="26"/>
  <c r="F1026" i="26"/>
  <c r="G1026" i="26" s="1"/>
  <c r="G1025" i="26"/>
  <c r="F1025" i="26"/>
  <c r="F1024" i="26"/>
  <c r="G1024" i="26" s="1"/>
  <c r="G1023" i="26"/>
  <c r="F1023" i="26"/>
  <c r="F1022" i="26"/>
  <c r="G1022" i="26" s="1"/>
  <c r="G1021" i="26"/>
  <c r="F1021" i="26"/>
  <c r="F1020" i="26"/>
  <c r="G1020" i="26" s="1"/>
  <c r="G1019" i="26"/>
  <c r="F1019" i="26"/>
  <c r="F1018" i="26"/>
  <c r="G1018" i="26" s="1"/>
  <c r="G1017" i="26"/>
  <c r="F1017" i="26"/>
  <c r="F1016" i="26"/>
  <c r="G1016" i="26" s="1"/>
  <c r="G1015" i="26"/>
  <c r="F1015" i="26"/>
  <c r="F1014" i="26"/>
  <c r="G1014" i="26" s="1"/>
  <c r="G1013" i="26"/>
  <c r="F1013" i="26"/>
  <c r="F1012" i="26"/>
  <c r="G1012" i="26" s="1"/>
  <c r="G1011" i="26"/>
  <c r="F1011" i="26"/>
  <c r="F1010" i="26"/>
  <c r="G1010" i="26" s="1"/>
  <c r="G1009" i="26"/>
  <c r="F1009" i="26"/>
  <c r="F1008" i="26"/>
  <c r="G1008" i="26" s="1"/>
  <c r="G1007" i="26"/>
  <c r="F1007" i="26"/>
  <c r="F1006" i="26"/>
  <c r="G1006" i="26" s="1"/>
  <c r="G1005" i="26"/>
  <c r="F1005" i="26"/>
  <c r="F1004" i="26"/>
  <c r="G1004" i="26" s="1"/>
  <c r="G1003" i="26"/>
  <c r="F1003" i="26"/>
  <c r="F1002" i="26"/>
  <c r="G1002" i="26" s="1"/>
  <c r="G1001" i="26"/>
  <c r="F1001" i="26"/>
  <c r="F1000" i="26"/>
  <c r="G1000" i="26" s="1"/>
  <c r="G999" i="26"/>
  <c r="F999" i="26"/>
  <c r="F998" i="26"/>
  <c r="G998" i="26" s="1"/>
  <c r="G997" i="26"/>
  <c r="F997" i="26"/>
  <c r="F996" i="26"/>
  <c r="G996" i="26" s="1"/>
  <c r="G995" i="26"/>
  <c r="F995" i="26"/>
  <c r="F994" i="26"/>
  <c r="G994" i="26" s="1"/>
  <c r="G993" i="26"/>
  <c r="F993" i="26"/>
  <c r="F992" i="26"/>
  <c r="G992" i="26" s="1"/>
  <c r="G991" i="26"/>
  <c r="F991" i="26"/>
  <c r="F990" i="26"/>
  <c r="G990" i="26" s="1"/>
  <c r="G989" i="26"/>
  <c r="F989" i="26"/>
  <c r="F988" i="26"/>
  <c r="G988" i="26" s="1"/>
  <c r="G987" i="26"/>
  <c r="F987" i="26"/>
  <c r="F986" i="26"/>
  <c r="G986" i="26" s="1"/>
  <c r="G985" i="26"/>
  <c r="F985" i="26"/>
  <c r="F984" i="26"/>
  <c r="G984" i="26" s="1"/>
  <c r="G983" i="26"/>
  <c r="F983" i="26"/>
  <c r="F982" i="26"/>
  <c r="G982" i="26" s="1"/>
  <c r="G981" i="26"/>
  <c r="F981" i="26"/>
  <c r="F980" i="26"/>
  <c r="G980" i="26" s="1"/>
  <c r="G979" i="26"/>
  <c r="F979" i="26"/>
  <c r="F978" i="26"/>
  <c r="G978" i="26" s="1"/>
  <c r="G977" i="26"/>
  <c r="F977" i="26"/>
  <c r="F976" i="26"/>
  <c r="G976" i="26" s="1"/>
  <c r="G975" i="26"/>
  <c r="F975" i="26"/>
  <c r="F974" i="26"/>
  <c r="G974" i="26" s="1"/>
  <c r="G973" i="26"/>
  <c r="F973" i="26"/>
  <c r="F972" i="26"/>
  <c r="G972" i="26" s="1"/>
  <c r="G971" i="26"/>
  <c r="F971" i="26"/>
  <c r="F970" i="26"/>
  <c r="G970" i="26" s="1"/>
  <c r="G969" i="26"/>
  <c r="F969" i="26"/>
  <c r="F968" i="26"/>
  <c r="G968" i="26" s="1"/>
  <c r="G967" i="26"/>
  <c r="F967" i="26"/>
  <c r="F966" i="26"/>
  <c r="G966" i="26" s="1"/>
  <c r="G965" i="26"/>
  <c r="F965" i="26"/>
  <c r="F964" i="26"/>
  <c r="G964" i="26" s="1"/>
  <c r="G963" i="26"/>
  <c r="F963" i="26"/>
  <c r="F962" i="26"/>
  <c r="G962" i="26" s="1"/>
  <c r="G961" i="26"/>
  <c r="F961" i="26"/>
  <c r="F960" i="26"/>
  <c r="G960" i="26" s="1"/>
  <c r="G959" i="26"/>
  <c r="F959" i="26"/>
  <c r="F958" i="26"/>
  <c r="G958" i="26" s="1"/>
  <c r="G957" i="26"/>
  <c r="F957" i="26"/>
  <c r="F956" i="26"/>
  <c r="G956" i="26" s="1"/>
  <c r="G955" i="26"/>
  <c r="F955" i="26"/>
  <c r="F954" i="26"/>
  <c r="G954" i="26" s="1"/>
  <c r="F953" i="26"/>
  <c r="G953" i="26" s="1"/>
  <c r="F952" i="26"/>
  <c r="G952" i="26" s="1"/>
  <c r="G951" i="26"/>
  <c r="F951" i="26"/>
  <c r="F950" i="26"/>
  <c r="G950" i="26" s="1"/>
  <c r="G949" i="26"/>
  <c r="F949" i="26"/>
  <c r="F948" i="26"/>
  <c r="G948" i="26" s="1"/>
  <c r="F947" i="26"/>
  <c r="G947" i="26" s="1"/>
  <c r="F946" i="26"/>
  <c r="G946" i="26" s="1"/>
  <c r="F945" i="26"/>
  <c r="G945" i="26" s="1"/>
  <c r="F944" i="26"/>
  <c r="G944" i="26" s="1"/>
  <c r="G943" i="26"/>
  <c r="F943" i="26"/>
  <c r="F942" i="26"/>
  <c r="G942" i="26" s="1"/>
  <c r="G941" i="26"/>
  <c r="F941" i="26"/>
  <c r="F940" i="26"/>
  <c r="G940" i="26" s="1"/>
  <c r="F939" i="26"/>
  <c r="G939" i="26" s="1"/>
  <c r="F938" i="26"/>
  <c r="G938" i="26" s="1"/>
  <c r="F937" i="26"/>
  <c r="G937" i="26" s="1"/>
  <c r="F936" i="26"/>
  <c r="G936" i="26" s="1"/>
  <c r="G935" i="26"/>
  <c r="F935" i="26"/>
  <c r="F934" i="26"/>
  <c r="G934" i="26" s="1"/>
  <c r="G933" i="26"/>
  <c r="F933" i="26"/>
  <c r="F932" i="26"/>
  <c r="G932" i="26" s="1"/>
  <c r="F931" i="26"/>
  <c r="G931" i="26" s="1"/>
  <c r="F930" i="26"/>
  <c r="G930" i="26" s="1"/>
  <c r="F929" i="26"/>
  <c r="G929" i="26" s="1"/>
  <c r="F928" i="26"/>
  <c r="G928" i="26" s="1"/>
  <c r="G927" i="26"/>
  <c r="F927" i="26"/>
  <c r="F926" i="26"/>
  <c r="G926" i="26" s="1"/>
  <c r="G925" i="26"/>
  <c r="F925" i="26"/>
  <c r="F924" i="26"/>
  <c r="G924" i="26" s="1"/>
  <c r="F923" i="26"/>
  <c r="G923" i="26" s="1"/>
  <c r="F922" i="26"/>
  <c r="G922" i="26" s="1"/>
  <c r="F921" i="26"/>
  <c r="G921" i="26" s="1"/>
  <c r="F920" i="26"/>
  <c r="G920" i="26" s="1"/>
  <c r="F919" i="26"/>
  <c r="G919" i="26" s="1"/>
  <c r="F918" i="26"/>
  <c r="G918" i="26" s="1"/>
  <c r="F917" i="26"/>
  <c r="G917" i="26" s="1"/>
  <c r="F916" i="26"/>
  <c r="G916" i="26" s="1"/>
  <c r="F915" i="26"/>
  <c r="G915" i="26" s="1"/>
  <c r="F914" i="26"/>
  <c r="G914" i="26" s="1"/>
  <c r="F913" i="26"/>
  <c r="G913" i="26" s="1"/>
  <c r="F912" i="26"/>
  <c r="G912" i="26" s="1"/>
  <c r="F911" i="26"/>
  <c r="G911" i="26" s="1"/>
  <c r="F910" i="26"/>
  <c r="G910" i="26" s="1"/>
  <c r="F909" i="26"/>
  <c r="G909" i="26" s="1"/>
  <c r="F908" i="26"/>
  <c r="G908" i="26" s="1"/>
  <c r="F907" i="26"/>
  <c r="G907" i="26" s="1"/>
  <c r="F906" i="26"/>
  <c r="G906" i="26" s="1"/>
  <c r="F905" i="26"/>
  <c r="G905" i="26" s="1"/>
  <c r="F904" i="26"/>
  <c r="G904" i="26" s="1"/>
  <c r="F903" i="26"/>
  <c r="G903" i="26" s="1"/>
  <c r="F902" i="26"/>
  <c r="G902" i="26" s="1"/>
  <c r="F901" i="26"/>
  <c r="G901" i="26" s="1"/>
  <c r="F900" i="26"/>
  <c r="G900" i="26" s="1"/>
  <c r="F899" i="26"/>
  <c r="G899" i="26" s="1"/>
  <c r="F898" i="26"/>
  <c r="G898" i="26" s="1"/>
  <c r="F897" i="26"/>
  <c r="G897" i="26" s="1"/>
  <c r="F896" i="26"/>
  <c r="G896" i="26" s="1"/>
  <c r="F895" i="26"/>
  <c r="G895" i="26" s="1"/>
  <c r="F894" i="26"/>
  <c r="G894" i="26" s="1"/>
  <c r="F893" i="26"/>
  <c r="G893" i="26" s="1"/>
  <c r="F892" i="26"/>
  <c r="G892" i="26" s="1"/>
  <c r="F891" i="26"/>
  <c r="G891" i="26" s="1"/>
  <c r="F890" i="26"/>
  <c r="G890" i="26" s="1"/>
  <c r="F889" i="26"/>
  <c r="G889" i="26" s="1"/>
  <c r="F888" i="26"/>
  <c r="G888" i="26" s="1"/>
  <c r="F887" i="26"/>
  <c r="G887" i="26" s="1"/>
  <c r="F886" i="26"/>
  <c r="G886" i="26" s="1"/>
  <c r="F885" i="26"/>
  <c r="G885" i="26" s="1"/>
  <c r="F884" i="26"/>
  <c r="G884" i="26" s="1"/>
  <c r="F883" i="26"/>
  <c r="G883" i="26" s="1"/>
  <c r="F882" i="26"/>
  <c r="G882" i="26" s="1"/>
  <c r="F881" i="26"/>
  <c r="G881" i="26" s="1"/>
  <c r="F880" i="26"/>
  <c r="G880" i="26" s="1"/>
  <c r="F879" i="26"/>
  <c r="G879" i="26" s="1"/>
  <c r="F878" i="26"/>
  <c r="G878" i="26" s="1"/>
  <c r="G877" i="26"/>
  <c r="F877" i="26"/>
  <c r="F876" i="26"/>
  <c r="G876" i="26" s="1"/>
  <c r="F875" i="26"/>
  <c r="G875" i="26" s="1"/>
  <c r="F874" i="26"/>
  <c r="G874" i="26" s="1"/>
  <c r="F873" i="26"/>
  <c r="G873" i="26" s="1"/>
  <c r="F872" i="26"/>
  <c r="G872" i="26" s="1"/>
  <c r="F871" i="26"/>
  <c r="G871" i="26" s="1"/>
  <c r="F870" i="26"/>
  <c r="G870" i="26" s="1"/>
  <c r="F869" i="26"/>
  <c r="G869" i="26" s="1"/>
  <c r="F868" i="26"/>
  <c r="G868" i="26" s="1"/>
  <c r="F867" i="26"/>
  <c r="G867" i="26" s="1"/>
  <c r="F866" i="26"/>
  <c r="G866" i="26" s="1"/>
  <c r="F865" i="26"/>
  <c r="G865" i="26" s="1"/>
  <c r="F864" i="26"/>
  <c r="G864" i="26" s="1"/>
  <c r="F863" i="26"/>
  <c r="G863" i="26" s="1"/>
  <c r="F862" i="26"/>
  <c r="G862" i="26" s="1"/>
  <c r="F861" i="26"/>
  <c r="G861" i="26" s="1"/>
  <c r="F860" i="26"/>
  <c r="G860" i="26" s="1"/>
  <c r="F859" i="26"/>
  <c r="G859" i="26" s="1"/>
  <c r="F858" i="26"/>
  <c r="G858" i="26" s="1"/>
  <c r="F857" i="26"/>
  <c r="G857" i="26" s="1"/>
  <c r="F856" i="26"/>
  <c r="G856" i="26" s="1"/>
  <c r="F855" i="26"/>
  <c r="G855" i="26" s="1"/>
  <c r="F854" i="26"/>
  <c r="G854" i="26" s="1"/>
  <c r="F853" i="26"/>
  <c r="G853" i="26" s="1"/>
  <c r="F852" i="26"/>
  <c r="G852" i="26" s="1"/>
  <c r="F851" i="26"/>
  <c r="G851" i="26" s="1"/>
  <c r="F850" i="26"/>
  <c r="G850" i="26" s="1"/>
  <c r="F849" i="26"/>
  <c r="G849" i="26" s="1"/>
  <c r="F848" i="26"/>
  <c r="G848" i="26" s="1"/>
  <c r="F847" i="26"/>
  <c r="G847" i="26" s="1"/>
  <c r="F846" i="26"/>
  <c r="G846" i="26" s="1"/>
  <c r="F845" i="26"/>
  <c r="G845" i="26" s="1"/>
  <c r="F844" i="26"/>
  <c r="G844" i="26" s="1"/>
  <c r="F843" i="26"/>
  <c r="G843" i="26" s="1"/>
  <c r="F842" i="26"/>
  <c r="G842" i="26" s="1"/>
  <c r="F841" i="26"/>
  <c r="G841" i="26" s="1"/>
  <c r="F840" i="26"/>
  <c r="G840" i="26" s="1"/>
  <c r="F839" i="26"/>
  <c r="G839" i="26" s="1"/>
  <c r="F838" i="26"/>
  <c r="G838" i="26" s="1"/>
  <c r="F837" i="26"/>
  <c r="G837" i="26" s="1"/>
  <c r="F836" i="26"/>
  <c r="G836" i="26" s="1"/>
  <c r="F835" i="26"/>
  <c r="G835" i="26" s="1"/>
  <c r="F834" i="26"/>
  <c r="G834" i="26" s="1"/>
  <c r="F833" i="26"/>
  <c r="G833" i="26" s="1"/>
  <c r="F832" i="26"/>
  <c r="G832" i="26" s="1"/>
  <c r="F831" i="26"/>
  <c r="G831" i="26" s="1"/>
  <c r="F830" i="26"/>
  <c r="G830" i="26" s="1"/>
  <c r="F829" i="26"/>
  <c r="G829" i="26" s="1"/>
  <c r="F828" i="26"/>
  <c r="G828" i="26" s="1"/>
  <c r="G827" i="26"/>
  <c r="F827" i="26"/>
  <c r="F826" i="26"/>
  <c r="G826" i="26" s="1"/>
  <c r="F825" i="26"/>
  <c r="G825" i="26" s="1"/>
  <c r="F824" i="26"/>
  <c r="G824" i="26" s="1"/>
  <c r="F823" i="26"/>
  <c r="G823" i="26" s="1"/>
  <c r="F822" i="26"/>
  <c r="G822" i="26" s="1"/>
  <c r="F821" i="26"/>
  <c r="G821" i="26" s="1"/>
  <c r="F820" i="26"/>
  <c r="G820" i="26" s="1"/>
  <c r="F819" i="26"/>
  <c r="G819" i="26" s="1"/>
  <c r="F818" i="26"/>
  <c r="G818" i="26" s="1"/>
  <c r="F817" i="26"/>
  <c r="G817" i="26" s="1"/>
  <c r="F816" i="26"/>
  <c r="G816" i="26" s="1"/>
  <c r="F815" i="26"/>
  <c r="G815" i="26" s="1"/>
  <c r="F814" i="26"/>
  <c r="G814" i="26" s="1"/>
  <c r="F813" i="26"/>
  <c r="G813" i="26" s="1"/>
  <c r="F812" i="26"/>
  <c r="G812" i="26" s="1"/>
  <c r="F811" i="26"/>
  <c r="G811" i="26" s="1"/>
  <c r="F810" i="26"/>
  <c r="G810" i="26" s="1"/>
  <c r="F809" i="26"/>
  <c r="G809" i="26" s="1"/>
  <c r="F808" i="26"/>
  <c r="G808" i="26" s="1"/>
  <c r="F807" i="26"/>
  <c r="G807" i="26" s="1"/>
  <c r="F806" i="26"/>
  <c r="G806" i="26" s="1"/>
  <c r="F805" i="26"/>
  <c r="G805" i="26" s="1"/>
  <c r="F804" i="26"/>
  <c r="G804" i="26" s="1"/>
  <c r="F803" i="26"/>
  <c r="G803" i="26" s="1"/>
  <c r="F802" i="26"/>
  <c r="G802" i="26" s="1"/>
  <c r="F801" i="26"/>
  <c r="G801" i="26" s="1"/>
  <c r="F800" i="26"/>
  <c r="G800" i="26" s="1"/>
  <c r="F799" i="26"/>
  <c r="G799" i="26" s="1"/>
  <c r="F798" i="26"/>
  <c r="G798" i="26" s="1"/>
  <c r="F797" i="26"/>
  <c r="G797" i="26" s="1"/>
  <c r="F796" i="26"/>
  <c r="G796" i="26" s="1"/>
  <c r="F795" i="26"/>
  <c r="G795" i="26" s="1"/>
  <c r="F794" i="26"/>
  <c r="G794" i="26" s="1"/>
  <c r="F793" i="26"/>
  <c r="G793" i="26" s="1"/>
  <c r="F792" i="26"/>
  <c r="G792" i="26" s="1"/>
  <c r="F791" i="26"/>
  <c r="G791" i="26" s="1"/>
  <c r="F790" i="26"/>
  <c r="G790" i="26" s="1"/>
  <c r="F789" i="26"/>
  <c r="G789" i="26" s="1"/>
  <c r="F788" i="26"/>
  <c r="G788" i="26" s="1"/>
  <c r="F787" i="26"/>
  <c r="G787" i="26" s="1"/>
  <c r="F786" i="26"/>
  <c r="G786" i="26" s="1"/>
  <c r="F785" i="26"/>
  <c r="G785" i="26" s="1"/>
  <c r="F784" i="26"/>
  <c r="G784" i="26" s="1"/>
  <c r="F783" i="26"/>
  <c r="G783" i="26" s="1"/>
  <c r="F782" i="26"/>
  <c r="G782" i="26" s="1"/>
  <c r="F781" i="26"/>
  <c r="G781" i="26" s="1"/>
  <c r="F780" i="26"/>
  <c r="G780" i="26" s="1"/>
  <c r="F779" i="26"/>
  <c r="G779" i="26" s="1"/>
  <c r="F778" i="26"/>
  <c r="G778" i="26" s="1"/>
  <c r="F777" i="26"/>
  <c r="G777" i="26" s="1"/>
  <c r="F776" i="26"/>
  <c r="G776" i="26" s="1"/>
  <c r="F775" i="26"/>
  <c r="G775" i="26" s="1"/>
  <c r="F774" i="26"/>
  <c r="G774" i="26" s="1"/>
  <c r="F773" i="26"/>
  <c r="G773" i="26" s="1"/>
  <c r="F772" i="26"/>
  <c r="G772" i="26" s="1"/>
  <c r="F771" i="26"/>
  <c r="G771" i="26" s="1"/>
  <c r="F770" i="26"/>
  <c r="G770" i="26" s="1"/>
  <c r="F769" i="26"/>
  <c r="G769" i="26" s="1"/>
  <c r="F768" i="26"/>
  <c r="G768" i="26" s="1"/>
  <c r="F767" i="26"/>
  <c r="G767" i="26" s="1"/>
  <c r="F766" i="26"/>
  <c r="G766" i="26" s="1"/>
  <c r="F765" i="26"/>
  <c r="G765" i="26" s="1"/>
  <c r="F764" i="26"/>
  <c r="G764" i="26" s="1"/>
  <c r="F763" i="26"/>
  <c r="G763" i="26" s="1"/>
  <c r="F762" i="26"/>
  <c r="G762" i="26" s="1"/>
  <c r="F761" i="26"/>
  <c r="G761" i="26" s="1"/>
  <c r="F760" i="26"/>
  <c r="G760" i="26" s="1"/>
  <c r="F759" i="26"/>
  <c r="G759" i="26" s="1"/>
  <c r="F758" i="26"/>
  <c r="G758" i="26" s="1"/>
  <c r="F757" i="26"/>
  <c r="G757" i="26" s="1"/>
  <c r="F756" i="26"/>
  <c r="G756" i="26" s="1"/>
  <c r="F755" i="26"/>
  <c r="G755" i="26" s="1"/>
  <c r="F754" i="26"/>
  <c r="G754" i="26" s="1"/>
  <c r="F753" i="26"/>
  <c r="G753" i="26" s="1"/>
  <c r="F752" i="26"/>
  <c r="G752" i="26" s="1"/>
  <c r="F751" i="26"/>
  <c r="G751" i="26" s="1"/>
  <c r="F750" i="26"/>
  <c r="G750" i="26" s="1"/>
  <c r="F749" i="26"/>
  <c r="G749" i="26" s="1"/>
  <c r="F748" i="26"/>
  <c r="G748" i="26" s="1"/>
  <c r="F747" i="26"/>
  <c r="G747" i="26" s="1"/>
  <c r="F746" i="26"/>
  <c r="G746" i="26" s="1"/>
  <c r="F745" i="26"/>
  <c r="G745" i="26" s="1"/>
  <c r="F744" i="26"/>
  <c r="G744" i="26" s="1"/>
  <c r="F743" i="26"/>
  <c r="G743" i="26" s="1"/>
  <c r="F742" i="26"/>
  <c r="G742" i="26" s="1"/>
  <c r="F741" i="26"/>
  <c r="G741" i="26" s="1"/>
  <c r="F740" i="26"/>
  <c r="G740" i="26" s="1"/>
  <c r="F739" i="26"/>
  <c r="G739" i="26" s="1"/>
  <c r="F738" i="26"/>
  <c r="G738" i="26" s="1"/>
  <c r="F737" i="26"/>
  <c r="G737" i="26" s="1"/>
  <c r="F736" i="26"/>
  <c r="G736" i="26" s="1"/>
  <c r="F735" i="26"/>
  <c r="G735" i="26" s="1"/>
  <c r="F734" i="26"/>
  <c r="G734" i="26" s="1"/>
  <c r="F733" i="26"/>
  <c r="G733" i="26" s="1"/>
  <c r="F732" i="26"/>
  <c r="G732" i="26" s="1"/>
  <c r="F731" i="26"/>
  <c r="G731" i="26" s="1"/>
  <c r="F730" i="26"/>
  <c r="G730" i="26" s="1"/>
  <c r="F729" i="26"/>
  <c r="G729" i="26" s="1"/>
  <c r="G728" i="26"/>
  <c r="F728" i="26"/>
  <c r="F727" i="26"/>
  <c r="G727" i="26" s="1"/>
  <c r="F726" i="26"/>
  <c r="G726" i="26" s="1"/>
  <c r="F725" i="26"/>
  <c r="G725" i="26" s="1"/>
  <c r="F724" i="26"/>
  <c r="G724" i="26" s="1"/>
  <c r="F723" i="26"/>
  <c r="G723" i="26" s="1"/>
  <c r="F722" i="26"/>
  <c r="G722" i="26" s="1"/>
  <c r="F721" i="26"/>
  <c r="G721" i="26" s="1"/>
  <c r="F720" i="26"/>
  <c r="G720" i="26" s="1"/>
  <c r="F719" i="26"/>
  <c r="G719" i="26" s="1"/>
  <c r="F718" i="26"/>
  <c r="G718" i="26" s="1"/>
  <c r="F717" i="26"/>
  <c r="G717" i="26" s="1"/>
  <c r="F716" i="26"/>
  <c r="G716" i="26" s="1"/>
  <c r="F715" i="26"/>
  <c r="G715" i="26" s="1"/>
  <c r="F714" i="26"/>
  <c r="G714" i="26" s="1"/>
  <c r="F713" i="26"/>
  <c r="G713" i="26" s="1"/>
  <c r="F712" i="26"/>
  <c r="G712" i="26" s="1"/>
  <c r="F711" i="26"/>
  <c r="G711" i="26" s="1"/>
  <c r="F710" i="26"/>
  <c r="G710" i="26" s="1"/>
  <c r="F709" i="26"/>
  <c r="G709" i="26" s="1"/>
  <c r="F708" i="26"/>
  <c r="G708" i="26" s="1"/>
  <c r="F707" i="26"/>
  <c r="G707" i="26" s="1"/>
  <c r="F706" i="26"/>
  <c r="G706" i="26" s="1"/>
  <c r="F705" i="26"/>
  <c r="G705" i="26" s="1"/>
  <c r="F704" i="26"/>
  <c r="G704" i="26" s="1"/>
  <c r="F703" i="26"/>
  <c r="G703" i="26" s="1"/>
  <c r="F702" i="26"/>
  <c r="G702" i="26" s="1"/>
  <c r="F701" i="26"/>
  <c r="G701" i="26" s="1"/>
  <c r="G700" i="26"/>
  <c r="F700" i="26"/>
  <c r="F699" i="26"/>
  <c r="G699" i="26" s="1"/>
  <c r="F698" i="26"/>
  <c r="G698" i="26" s="1"/>
  <c r="F697" i="26"/>
  <c r="G697" i="26" s="1"/>
  <c r="G696" i="26"/>
  <c r="F696" i="26"/>
  <c r="F695" i="26"/>
  <c r="G695" i="26" s="1"/>
  <c r="F694" i="26"/>
  <c r="G694" i="26" s="1"/>
  <c r="F693" i="26"/>
  <c r="G693" i="26" s="1"/>
  <c r="G692" i="26"/>
  <c r="F692" i="26"/>
  <c r="F691" i="26"/>
  <c r="G691" i="26" s="1"/>
  <c r="F690" i="26"/>
  <c r="G690" i="26" s="1"/>
  <c r="F689" i="26"/>
  <c r="G689" i="26" s="1"/>
  <c r="G688" i="26"/>
  <c r="F688" i="26"/>
  <c r="F687" i="26"/>
  <c r="G687" i="26" s="1"/>
  <c r="F686" i="26"/>
  <c r="G686" i="26" s="1"/>
  <c r="F685" i="26"/>
  <c r="G685" i="26" s="1"/>
  <c r="G684" i="26"/>
  <c r="F684" i="26"/>
  <c r="F683" i="26"/>
  <c r="G683" i="26" s="1"/>
  <c r="F682" i="26"/>
  <c r="G682" i="26" s="1"/>
  <c r="F681" i="26"/>
  <c r="G681" i="26" s="1"/>
  <c r="G680" i="26"/>
  <c r="F680" i="26"/>
  <c r="F679" i="26"/>
  <c r="G679" i="26" s="1"/>
  <c r="F678" i="26"/>
  <c r="G678" i="26" s="1"/>
  <c r="F677" i="26"/>
  <c r="G677" i="26" s="1"/>
  <c r="G676" i="26"/>
  <c r="F676" i="26"/>
  <c r="F675" i="26"/>
  <c r="G675" i="26" s="1"/>
  <c r="F674" i="26"/>
  <c r="G674" i="26" s="1"/>
  <c r="F673" i="26"/>
  <c r="G673" i="26" s="1"/>
  <c r="G672" i="26"/>
  <c r="F672" i="26"/>
  <c r="F671" i="26"/>
  <c r="G671" i="26" s="1"/>
  <c r="F670" i="26"/>
  <c r="G670" i="26" s="1"/>
  <c r="F669" i="26"/>
  <c r="G669" i="26" s="1"/>
  <c r="G668" i="26"/>
  <c r="F668" i="26"/>
  <c r="F667" i="26"/>
  <c r="G667" i="26" s="1"/>
  <c r="F666" i="26"/>
  <c r="G666" i="26" s="1"/>
  <c r="F665" i="26"/>
  <c r="G665" i="26" s="1"/>
  <c r="G664" i="26"/>
  <c r="F664" i="26"/>
  <c r="F663" i="26"/>
  <c r="G663" i="26" s="1"/>
  <c r="F662" i="26"/>
  <c r="G662" i="26" s="1"/>
  <c r="F661" i="26"/>
  <c r="G661" i="26" s="1"/>
  <c r="G660" i="26"/>
  <c r="F660" i="26"/>
  <c r="F659" i="26"/>
  <c r="G659" i="26" s="1"/>
  <c r="F658" i="26"/>
  <c r="G658" i="26" s="1"/>
  <c r="F657" i="26"/>
  <c r="G657" i="26" s="1"/>
  <c r="G656" i="26"/>
  <c r="F656" i="26"/>
  <c r="F655" i="26"/>
  <c r="G655" i="26" s="1"/>
  <c r="F654" i="26"/>
  <c r="G654" i="26" s="1"/>
  <c r="F653" i="26"/>
  <c r="G653" i="26" s="1"/>
  <c r="G652" i="26"/>
  <c r="F652" i="26"/>
  <c r="F651" i="26"/>
  <c r="G651" i="26" s="1"/>
  <c r="F650" i="26"/>
  <c r="G650" i="26" s="1"/>
  <c r="F649" i="26"/>
  <c r="G649" i="26" s="1"/>
  <c r="G648" i="26"/>
  <c r="F648" i="26"/>
  <c r="F647" i="26"/>
  <c r="G647" i="26" s="1"/>
  <c r="F646" i="26"/>
  <c r="G646" i="26" s="1"/>
  <c r="F645" i="26"/>
  <c r="G645" i="26" s="1"/>
  <c r="G644" i="26"/>
  <c r="F644" i="26"/>
  <c r="F643" i="26"/>
  <c r="G643" i="26" s="1"/>
  <c r="F642" i="26"/>
  <c r="G642" i="26" s="1"/>
  <c r="F641" i="26"/>
  <c r="G641" i="26" s="1"/>
  <c r="G640" i="26"/>
  <c r="F640" i="26"/>
  <c r="F639" i="26"/>
  <c r="G639" i="26" s="1"/>
  <c r="F638" i="26"/>
  <c r="G638" i="26" s="1"/>
  <c r="F637" i="26"/>
  <c r="G637" i="26" s="1"/>
  <c r="G636" i="26"/>
  <c r="F636" i="26"/>
  <c r="F635" i="26"/>
  <c r="G635" i="26" s="1"/>
  <c r="F634" i="26"/>
  <c r="G634" i="26" s="1"/>
  <c r="F633" i="26"/>
  <c r="G633" i="26" s="1"/>
  <c r="G632" i="26"/>
  <c r="F632" i="26"/>
  <c r="F631" i="26"/>
  <c r="G631" i="26" s="1"/>
  <c r="F630" i="26"/>
  <c r="G630" i="26" s="1"/>
  <c r="F629" i="26"/>
  <c r="G629" i="26" s="1"/>
  <c r="G628" i="26"/>
  <c r="F628" i="26"/>
  <c r="F627" i="26"/>
  <c r="G627" i="26" s="1"/>
  <c r="F626" i="26"/>
  <c r="G626" i="26" s="1"/>
  <c r="F625" i="26"/>
  <c r="G625" i="26" s="1"/>
  <c r="G624" i="26"/>
  <c r="F624" i="26"/>
  <c r="F623" i="26"/>
  <c r="G623" i="26" s="1"/>
  <c r="F622" i="26"/>
  <c r="G622" i="26" s="1"/>
  <c r="F621" i="26"/>
  <c r="G621" i="26" s="1"/>
  <c r="G620" i="26"/>
  <c r="F620" i="26"/>
  <c r="F619" i="26"/>
  <c r="G619" i="26" s="1"/>
  <c r="F618" i="26"/>
  <c r="G618" i="26" s="1"/>
  <c r="F617" i="26"/>
  <c r="G617" i="26" s="1"/>
  <c r="G616" i="26"/>
  <c r="F616" i="26"/>
  <c r="F615" i="26"/>
  <c r="G615" i="26" s="1"/>
  <c r="F614" i="26"/>
  <c r="G614" i="26" s="1"/>
  <c r="F613" i="26"/>
  <c r="G613" i="26" s="1"/>
  <c r="G612" i="26"/>
  <c r="F612" i="26"/>
  <c r="F611" i="26"/>
  <c r="G611" i="26" s="1"/>
  <c r="F610" i="26"/>
  <c r="G610" i="26" s="1"/>
  <c r="F609" i="26"/>
  <c r="G609" i="26" s="1"/>
  <c r="G608" i="26"/>
  <c r="F608" i="26"/>
  <c r="F607" i="26"/>
  <c r="G607" i="26" s="1"/>
  <c r="F606" i="26"/>
  <c r="G606" i="26" s="1"/>
  <c r="F605" i="26"/>
  <c r="G605" i="26" s="1"/>
  <c r="G604" i="26"/>
  <c r="F604" i="26"/>
  <c r="F603" i="26"/>
  <c r="G603" i="26" s="1"/>
  <c r="F602" i="26"/>
  <c r="G602" i="26" s="1"/>
  <c r="F601" i="26"/>
  <c r="G601" i="26" s="1"/>
  <c r="G600" i="26"/>
  <c r="F600" i="26"/>
  <c r="F599" i="26"/>
  <c r="G599" i="26" s="1"/>
  <c r="F598" i="26"/>
  <c r="G598" i="26" s="1"/>
  <c r="F597" i="26"/>
  <c r="G597" i="26" s="1"/>
  <c r="G596" i="26"/>
  <c r="F596" i="26"/>
  <c r="F595" i="26"/>
  <c r="G595" i="26" s="1"/>
  <c r="F594" i="26"/>
  <c r="G594" i="26" s="1"/>
  <c r="F593" i="26"/>
  <c r="G593" i="26" s="1"/>
  <c r="G592" i="26"/>
  <c r="F592" i="26"/>
  <c r="F591" i="26"/>
  <c r="G591" i="26" s="1"/>
  <c r="F590" i="26"/>
  <c r="G590" i="26" s="1"/>
  <c r="F589" i="26"/>
  <c r="G589" i="26" s="1"/>
  <c r="G588" i="26"/>
  <c r="F588" i="26"/>
  <c r="F587" i="26"/>
  <c r="G587" i="26" s="1"/>
  <c r="F586" i="26"/>
  <c r="G586" i="26" s="1"/>
  <c r="F585" i="26"/>
  <c r="G585" i="26" s="1"/>
  <c r="G584" i="26"/>
  <c r="F584" i="26"/>
  <c r="F583" i="26"/>
  <c r="G583" i="26" s="1"/>
  <c r="F582" i="26"/>
  <c r="G582" i="26" s="1"/>
  <c r="F581" i="26"/>
  <c r="G581" i="26" s="1"/>
  <c r="G580" i="26"/>
  <c r="F580" i="26"/>
  <c r="F579" i="26"/>
  <c r="G579" i="26" s="1"/>
  <c r="F578" i="26"/>
  <c r="G578" i="26" s="1"/>
  <c r="F577" i="26"/>
  <c r="G577" i="26" s="1"/>
  <c r="G576" i="26"/>
  <c r="F576" i="26"/>
  <c r="F575" i="26"/>
  <c r="G575" i="26" s="1"/>
  <c r="F574" i="26"/>
  <c r="G574" i="26" s="1"/>
  <c r="F573" i="26"/>
  <c r="G573" i="26" s="1"/>
  <c r="G572" i="26"/>
  <c r="F572" i="26"/>
  <c r="F571" i="26"/>
  <c r="G571" i="26" s="1"/>
  <c r="F570" i="26"/>
  <c r="G570" i="26" s="1"/>
  <c r="F569" i="26"/>
  <c r="G569" i="26" s="1"/>
  <c r="G568" i="26"/>
  <c r="F568" i="26"/>
  <c r="F567" i="26"/>
  <c r="G567" i="26" s="1"/>
  <c r="F566" i="26"/>
  <c r="G566" i="26" s="1"/>
  <c r="F565" i="26"/>
  <c r="G565" i="26" s="1"/>
  <c r="G564" i="26"/>
  <c r="F564" i="26"/>
  <c r="F563" i="26"/>
  <c r="G563" i="26" s="1"/>
  <c r="F562" i="26"/>
  <c r="G562" i="26" s="1"/>
  <c r="F561" i="26"/>
  <c r="G561" i="26" s="1"/>
  <c r="G560" i="26"/>
  <c r="F560" i="26"/>
  <c r="F559" i="26"/>
  <c r="G559" i="26" s="1"/>
  <c r="F558" i="26"/>
  <c r="G558" i="26" s="1"/>
  <c r="F557" i="26"/>
  <c r="G557" i="26" s="1"/>
  <c r="G556" i="26"/>
  <c r="F556" i="26"/>
  <c r="F555" i="26"/>
  <c r="G555" i="26" s="1"/>
  <c r="F554" i="26"/>
  <c r="G554" i="26" s="1"/>
  <c r="F553" i="26"/>
  <c r="G553" i="26" s="1"/>
  <c r="G552" i="26"/>
  <c r="F552" i="26"/>
  <c r="F551" i="26"/>
  <c r="G551" i="26" s="1"/>
  <c r="F550" i="26"/>
  <c r="G550" i="26" s="1"/>
  <c r="F549" i="26"/>
  <c r="G549" i="26" s="1"/>
  <c r="G548" i="26"/>
  <c r="F548" i="26"/>
  <c r="F547" i="26"/>
  <c r="G547" i="26" s="1"/>
  <c r="F546" i="26"/>
  <c r="G546" i="26" s="1"/>
  <c r="F545" i="26"/>
  <c r="G545" i="26" s="1"/>
  <c r="G544" i="26"/>
  <c r="F544" i="26"/>
  <c r="F543" i="26"/>
  <c r="G543" i="26" s="1"/>
  <c r="F542" i="26"/>
  <c r="G542" i="26" s="1"/>
  <c r="F541" i="26"/>
  <c r="G541" i="26" s="1"/>
  <c r="G540" i="26"/>
  <c r="F540" i="26"/>
  <c r="F539" i="26"/>
  <c r="G539" i="26" s="1"/>
  <c r="F538" i="26"/>
  <c r="G538" i="26" s="1"/>
  <c r="F537" i="26"/>
  <c r="G537" i="26" s="1"/>
  <c r="G536" i="26"/>
  <c r="F536" i="26"/>
  <c r="F535" i="26"/>
  <c r="G535" i="26" s="1"/>
  <c r="F534" i="26"/>
  <c r="G534" i="26" s="1"/>
  <c r="F533" i="26"/>
  <c r="G533" i="26" s="1"/>
  <c r="G532" i="26"/>
  <c r="F532" i="26"/>
  <c r="F531" i="26"/>
  <c r="G531" i="26" s="1"/>
  <c r="F530" i="26"/>
  <c r="G530" i="26" s="1"/>
  <c r="F529" i="26"/>
  <c r="G529" i="26" s="1"/>
  <c r="G528" i="26"/>
  <c r="F528" i="26"/>
  <c r="F527" i="26"/>
  <c r="G527" i="26" s="1"/>
  <c r="F526" i="26"/>
  <c r="G526" i="26" s="1"/>
  <c r="F525" i="26"/>
  <c r="G525" i="26" s="1"/>
  <c r="G524" i="26"/>
  <c r="F524" i="26"/>
  <c r="F523" i="26"/>
  <c r="G523" i="26" s="1"/>
  <c r="F522" i="26"/>
  <c r="G522" i="26" s="1"/>
  <c r="F521" i="26"/>
  <c r="G521" i="26" s="1"/>
  <c r="G520" i="26"/>
  <c r="F520" i="26"/>
  <c r="F519" i="26"/>
  <c r="G519" i="26" s="1"/>
  <c r="F518" i="26"/>
  <c r="G518" i="26" s="1"/>
  <c r="F517" i="26"/>
  <c r="G517" i="26" s="1"/>
  <c r="G516" i="26"/>
  <c r="F516" i="26"/>
  <c r="F515" i="26"/>
  <c r="G515" i="26" s="1"/>
  <c r="F514" i="26"/>
  <c r="G514" i="26" s="1"/>
  <c r="F513" i="26"/>
  <c r="G513" i="26" s="1"/>
  <c r="G512" i="26"/>
  <c r="F512" i="26"/>
  <c r="F511" i="26"/>
  <c r="G511" i="26" s="1"/>
  <c r="F510" i="26"/>
  <c r="G510" i="26" s="1"/>
  <c r="F509" i="26"/>
  <c r="G509" i="26" s="1"/>
  <c r="G508" i="26"/>
  <c r="F508" i="26"/>
  <c r="F507" i="26"/>
  <c r="G507" i="26" s="1"/>
  <c r="F506" i="26"/>
  <c r="G506" i="26" s="1"/>
  <c r="F505" i="26"/>
  <c r="G505" i="26" s="1"/>
  <c r="G504" i="26"/>
  <c r="F504" i="26"/>
  <c r="F503" i="26"/>
  <c r="G503" i="26" s="1"/>
  <c r="F502" i="26"/>
  <c r="G502" i="26" s="1"/>
  <c r="F501" i="26"/>
  <c r="G501" i="26" s="1"/>
  <c r="G500" i="26"/>
  <c r="F500" i="26"/>
  <c r="F499" i="26"/>
  <c r="G499" i="26" s="1"/>
  <c r="F498" i="26"/>
  <c r="G498" i="26" s="1"/>
  <c r="F497" i="26"/>
  <c r="G497" i="26" s="1"/>
  <c r="G496" i="26"/>
  <c r="F496" i="26"/>
  <c r="F495" i="26"/>
  <c r="G495" i="26" s="1"/>
  <c r="F494" i="26"/>
  <c r="G494" i="26" s="1"/>
  <c r="F493" i="26"/>
  <c r="G493" i="26" s="1"/>
  <c r="G492" i="26"/>
  <c r="F492" i="26"/>
  <c r="F491" i="26"/>
  <c r="G491" i="26" s="1"/>
  <c r="F490" i="26"/>
  <c r="G490" i="26" s="1"/>
  <c r="F489" i="26"/>
  <c r="G489" i="26" s="1"/>
  <c r="G488" i="26"/>
  <c r="F488" i="26"/>
  <c r="F487" i="26"/>
  <c r="G487" i="26" s="1"/>
  <c r="F486" i="26"/>
  <c r="G486" i="26" s="1"/>
  <c r="F485" i="26"/>
  <c r="G485" i="26" s="1"/>
  <c r="G484" i="26"/>
  <c r="F484" i="26"/>
  <c r="F483" i="26"/>
  <c r="G483" i="26" s="1"/>
  <c r="F482" i="26"/>
  <c r="G482" i="26" s="1"/>
  <c r="F481" i="26"/>
  <c r="G481" i="26" s="1"/>
  <c r="G480" i="26"/>
  <c r="F480" i="26"/>
  <c r="F479" i="26"/>
  <c r="G479" i="26" s="1"/>
  <c r="F478" i="26"/>
  <c r="G478" i="26" s="1"/>
  <c r="F477" i="26"/>
  <c r="G477" i="26" s="1"/>
  <c r="G476" i="26"/>
  <c r="F476" i="26"/>
  <c r="F475" i="26"/>
  <c r="G475" i="26" s="1"/>
  <c r="F474" i="26"/>
  <c r="G474" i="26" s="1"/>
  <c r="F473" i="26"/>
  <c r="G473" i="26" s="1"/>
  <c r="G472" i="26"/>
  <c r="F472" i="26"/>
  <c r="F471" i="26"/>
  <c r="G471" i="26" s="1"/>
  <c r="F470" i="26"/>
  <c r="G470" i="26" s="1"/>
  <c r="F469" i="26"/>
  <c r="G469" i="26" s="1"/>
  <c r="G468" i="26"/>
  <c r="F468" i="26"/>
  <c r="F467" i="26"/>
  <c r="G467" i="26" s="1"/>
  <c r="F466" i="26"/>
  <c r="G466" i="26" s="1"/>
  <c r="F465" i="26"/>
  <c r="G465" i="26" s="1"/>
  <c r="G464" i="26"/>
  <c r="F464" i="26"/>
  <c r="F463" i="26"/>
  <c r="G463" i="26" s="1"/>
  <c r="F462" i="26"/>
  <c r="G462" i="26" s="1"/>
  <c r="F461" i="26"/>
  <c r="G461" i="26" s="1"/>
  <c r="G460" i="26"/>
  <c r="F460" i="26"/>
  <c r="F459" i="26"/>
  <c r="G459" i="26" s="1"/>
  <c r="F458" i="26"/>
  <c r="G458" i="26" s="1"/>
  <c r="F457" i="26"/>
  <c r="G457" i="26" s="1"/>
  <c r="G456" i="26"/>
  <c r="F456" i="26"/>
  <c r="F455" i="26"/>
  <c r="G455" i="26" s="1"/>
  <c r="F454" i="26"/>
  <c r="G454" i="26" s="1"/>
  <c r="F453" i="26"/>
  <c r="G453" i="26" s="1"/>
  <c r="G452" i="26"/>
  <c r="F452" i="26"/>
  <c r="F451" i="26"/>
  <c r="G451" i="26" s="1"/>
  <c r="F450" i="26"/>
  <c r="G450" i="26" s="1"/>
  <c r="F449" i="26"/>
  <c r="G449" i="26" s="1"/>
  <c r="G448" i="26"/>
  <c r="F448" i="26"/>
  <c r="F447" i="26"/>
  <c r="G447" i="26" s="1"/>
  <c r="F446" i="26"/>
  <c r="G446" i="26" s="1"/>
  <c r="F445" i="26"/>
  <c r="G445" i="26" s="1"/>
  <c r="G444" i="26"/>
  <c r="F444" i="26"/>
  <c r="F443" i="26"/>
  <c r="G443" i="26" s="1"/>
  <c r="F442" i="26"/>
  <c r="G442" i="26" s="1"/>
  <c r="F441" i="26"/>
  <c r="G441" i="26" s="1"/>
  <c r="G440" i="26"/>
  <c r="F440" i="26"/>
  <c r="F439" i="26"/>
  <c r="G439" i="26" s="1"/>
  <c r="F438" i="26"/>
  <c r="G438" i="26" s="1"/>
  <c r="F437" i="26"/>
  <c r="G437" i="26" s="1"/>
  <c r="G436" i="26"/>
  <c r="F436" i="26"/>
  <c r="F435" i="26"/>
  <c r="G435" i="26" s="1"/>
  <c r="F434" i="26"/>
  <c r="G434" i="26" s="1"/>
  <c r="F433" i="26"/>
  <c r="G433" i="26" s="1"/>
  <c r="G432" i="26"/>
  <c r="F432" i="26"/>
  <c r="F431" i="26"/>
  <c r="G431" i="26" s="1"/>
  <c r="F430" i="26"/>
  <c r="G430" i="26" s="1"/>
  <c r="F429" i="26"/>
  <c r="G429" i="26" s="1"/>
  <c r="G428" i="26"/>
  <c r="F428" i="26"/>
  <c r="F427" i="26"/>
  <c r="G427" i="26" s="1"/>
  <c r="F426" i="26"/>
  <c r="G426" i="26" s="1"/>
  <c r="F425" i="26"/>
  <c r="G425" i="26" s="1"/>
  <c r="G424" i="26"/>
  <c r="F424" i="26"/>
  <c r="F423" i="26"/>
  <c r="G423" i="26" s="1"/>
  <c r="F422" i="26"/>
  <c r="G422" i="26" s="1"/>
  <c r="F421" i="26"/>
  <c r="G421" i="26" s="1"/>
  <c r="G420" i="26"/>
  <c r="F420" i="26"/>
  <c r="F419" i="26"/>
  <c r="G419" i="26" s="1"/>
  <c r="F418" i="26"/>
  <c r="G418" i="26" s="1"/>
  <c r="F417" i="26"/>
  <c r="G417" i="26" s="1"/>
  <c r="G416" i="26"/>
  <c r="F416" i="26"/>
  <c r="F415" i="26"/>
  <c r="G415" i="26" s="1"/>
  <c r="F414" i="26"/>
  <c r="G414" i="26" s="1"/>
  <c r="F413" i="26"/>
  <c r="G413" i="26" s="1"/>
  <c r="G412" i="26"/>
  <c r="F412" i="26"/>
  <c r="F411" i="26"/>
  <c r="G411" i="26" s="1"/>
  <c r="F410" i="26"/>
  <c r="G410" i="26" s="1"/>
  <c r="F409" i="26"/>
  <c r="G409" i="26" s="1"/>
  <c r="G408" i="26"/>
  <c r="F408" i="26"/>
  <c r="F407" i="26"/>
  <c r="G407" i="26" s="1"/>
  <c r="F406" i="26"/>
  <c r="G406" i="26" s="1"/>
  <c r="F405" i="26"/>
  <c r="G405" i="26" s="1"/>
  <c r="G404" i="26"/>
  <c r="F404" i="26"/>
  <c r="F403" i="26"/>
  <c r="G403" i="26" s="1"/>
  <c r="F402" i="26"/>
  <c r="G402" i="26" s="1"/>
  <c r="F401" i="26"/>
  <c r="G401" i="26" s="1"/>
  <c r="G400" i="26"/>
  <c r="F400" i="26"/>
  <c r="F399" i="26"/>
  <c r="G399" i="26" s="1"/>
  <c r="F398" i="26"/>
  <c r="G398" i="26" s="1"/>
  <c r="F397" i="26"/>
  <c r="G397" i="26" s="1"/>
  <c r="G396" i="26"/>
  <c r="F396" i="26"/>
  <c r="F395" i="26"/>
  <c r="G395" i="26" s="1"/>
  <c r="F394" i="26"/>
  <c r="G394" i="26" s="1"/>
  <c r="F393" i="26"/>
  <c r="G393" i="26" s="1"/>
  <c r="G392" i="26"/>
  <c r="F392" i="26"/>
  <c r="F391" i="26"/>
  <c r="G391" i="26" s="1"/>
  <c r="F390" i="26"/>
  <c r="G390" i="26" s="1"/>
  <c r="F389" i="26"/>
  <c r="G389" i="26" s="1"/>
  <c r="G388" i="26"/>
  <c r="F388" i="26"/>
  <c r="F387" i="26"/>
  <c r="G387" i="26" s="1"/>
  <c r="F386" i="26"/>
  <c r="G386" i="26" s="1"/>
  <c r="F385" i="26"/>
  <c r="G385" i="26" s="1"/>
  <c r="G384" i="26"/>
  <c r="F384" i="26"/>
  <c r="F383" i="26"/>
  <c r="G383" i="26" s="1"/>
  <c r="F382" i="26"/>
  <c r="G382" i="26" s="1"/>
  <c r="F381" i="26"/>
  <c r="G381" i="26" s="1"/>
  <c r="G380" i="26"/>
  <c r="F380" i="26"/>
  <c r="F379" i="26"/>
  <c r="G379" i="26" s="1"/>
  <c r="F378" i="26"/>
  <c r="G378" i="26" s="1"/>
  <c r="F377" i="26"/>
  <c r="G377" i="26" s="1"/>
  <c r="G376" i="26"/>
  <c r="F376" i="26"/>
  <c r="F375" i="26"/>
  <c r="G375" i="26" s="1"/>
  <c r="F374" i="26"/>
  <c r="G374" i="26" s="1"/>
  <c r="F373" i="26"/>
  <c r="G373" i="26" s="1"/>
  <c r="G372" i="26"/>
  <c r="F372" i="26"/>
  <c r="F371" i="26"/>
  <c r="G371" i="26" s="1"/>
  <c r="F370" i="26"/>
  <c r="G370" i="26" s="1"/>
  <c r="F369" i="26"/>
  <c r="G369" i="26" s="1"/>
  <c r="G368" i="26"/>
  <c r="F368" i="26"/>
  <c r="F367" i="26"/>
  <c r="G367" i="26" s="1"/>
  <c r="F366" i="26"/>
  <c r="G366" i="26" s="1"/>
  <c r="F365" i="26"/>
  <c r="G365" i="26" s="1"/>
  <c r="G364" i="26"/>
  <c r="F364" i="26"/>
  <c r="F363" i="26"/>
  <c r="G363" i="26" s="1"/>
  <c r="F362" i="26"/>
  <c r="G362" i="26" s="1"/>
  <c r="F361" i="26"/>
  <c r="G361" i="26" s="1"/>
  <c r="G360" i="26"/>
  <c r="F360" i="26"/>
  <c r="F359" i="26"/>
  <c r="G359" i="26" s="1"/>
  <c r="F358" i="26"/>
  <c r="G358" i="26" s="1"/>
  <c r="F357" i="26"/>
  <c r="G357" i="26" s="1"/>
  <c r="G356" i="26"/>
  <c r="F356" i="26"/>
  <c r="F355" i="26"/>
  <c r="G355" i="26" s="1"/>
  <c r="F354" i="26"/>
  <c r="G354" i="26" s="1"/>
  <c r="F353" i="26"/>
  <c r="G353" i="26" s="1"/>
  <c r="G352" i="26"/>
  <c r="F352" i="26"/>
  <c r="F351" i="26"/>
  <c r="G351" i="26" s="1"/>
  <c r="F350" i="26"/>
  <c r="G350" i="26" s="1"/>
  <c r="F349" i="26"/>
  <c r="G349" i="26" s="1"/>
  <c r="G348" i="26"/>
  <c r="F348" i="26"/>
  <c r="F347" i="26"/>
  <c r="G347" i="26" s="1"/>
  <c r="F346" i="26"/>
  <c r="G346" i="26" s="1"/>
  <c r="F345" i="26"/>
  <c r="G345" i="26" s="1"/>
  <c r="G344" i="26"/>
  <c r="F344" i="26"/>
  <c r="F343" i="26"/>
  <c r="G343" i="26" s="1"/>
  <c r="F342" i="26"/>
  <c r="G342" i="26" s="1"/>
  <c r="F341" i="26"/>
  <c r="G341" i="26" s="1"/>
  <c r="G340" i="26"/>
  <c r="F340" i="26"/>
  <c r="F339" i="26"/>
  <c r="G339" i="26" s="1"/>
  <c r="F338" i="26"/>
  <c r="G338" i="26" s="1"/>
  <c r="F337" i="26"/>
  <c r="G337" i="26" s="1"/>
  <c r="G336" i="26"/>
  <c r="F336" i="26"/>
  <c r="F335" i="26"/>
  <c r="G335" i="26" s="1"/>
  <c r="F334" i="26"/>
  <c r="G334" i="26" s="1"/>
  <c r="F333" i="26"/>
  <c r="G333" i="26" s="1"/>
  <c r="G332" i="26"/>
  <c r="F332" i="26"/>
  <c r="F331" i="26"/>
  <c r="G331" i="26" s="1"/>
  <c r="F330" i="26"/>
  <c r="G330" i="26" s="1"/>
  <c r="F329" i="26"/>
  <c r="G329" i="26" s="1"/>
  <c r="G328" i="26"/>
  <c r="F328" i="26"/>
  <c r="F327" i="26"/>
  <c r="G327" i="26" s="1"/>
  <c r="F326" i="26"/>
  <c r="G326" i="26" s="1"/>
  <c r="F325" i="26"/>
  <c r="G325" i="26" s="1"/>
  <c r="G324" i="26"/>
  <c r="F324" i="26"/>
  <c r="F323" i="26"/>
  <c r="G323" i="26" s="1"/>
  <c r="F322" i="26"/>
  <c r="G322" i="26" s="1"/>
  <c r="F321" i="26"/>
  <c r="G321" i="26" s="1"/>
  <c r="G320" i="26"/>
  <c r="F320" i="26"/>
  <c r="F319" i="26"/>
  <c r="G319" i="26" s="1"/>
  <c r="F318" i="26"/>
  <c r="G318" i="26" s="1"/>
  <c r="F317" i="26"/>
  <c r="G317" i="26" s="1"/>
  <c r="G316" i="26"/>
  <c r="F316" i="26"/>
  <c r="F315" i="26"/>
  <c r="G315" i="26" s="1"/>
  <c r="F314" i="26"/>
  <c r="G314" i="26" s="1"/>
  <c r="F313" i="26"/>
  <c r="G313" i="26" s="1"/>
  <c r="G312" i="26"/>
  <c r="F312" i="26"/>
  <c r="F311" i="26"/>
  <c r="G311" i="26" s="1"/>
  <c r="F310" i="26"/>
  <c r="G310" i="26" s="1"/>
  <c r="F309" i="26"/>
  <c r="G309" i="26" s="1"/>
  <c r="G308" i="26"/>
  <c r="F308" i="26"/>
  <c r="F307" i="26"/>
  <c r="G307" i="26" s="1"/>
  <c r="F306" i="26"/>
  <c r="G306" i="26" s="1"/>
  <c r="F305" i="26"/>
  <c r="G305" i="26" s="1"/>
  <c r="G304" i="26"/>
  <c r="F304" i="26"/>
  <c r="F303" i="26"/>
  <c r="G303" i="26" s="1"/>
  <c r="F302" i="26"/>
  <c r="G302" i="26" s="1"/>
  <c r="F301" i="26"/>
  <c r="G301" i="26" s="1"/>
  <c r="G300" i="26"/>
  <c r="F300" i="26"/>
  <c r="F299" i="26"/>
  <c r="G299" i="26" s="1"/>
  <c r="F298" i="26"/>
  <c r="G298" i="26" s="1"/>
  <c r="F297" i="26"/>
  <c r="G297" i="26" s="1"/>
  <c r="G296" i="26"/>
  <c r="F296" i="26"/>
  <c r="F295" i="26"/>
  <c r="G295" i="26" s="1"/>
  <c r="F294" i="26"/>
  <c r="G294" i="26" s="1"/>
  <c r="F293" i="26"/>
  <c r="G293" i="26" s="1"/>
  <c r="G292" i="26"/>
  <c r="F292" i="26"/>
  <c r="F291" i="26"/>
  <c r="G291" i="26" s="1"/>
  <c r="F290" i="26"/>
  <c r="G290" i="26" s="1"/>
  <c r="F289" i="26"/>
  <c r="G289" i="26" s="1"/>
  <c r="G288" i="26"/>
  <c r="F288" i="26"/>
  <c r="F287" i="26"/>
  <c r="G287" i="26" s="1"/>
  <c r="F286" i="26"/>
  <c r="G286" i="26" s="1"/>
  <c r="F285" i="26"/>
  <c r="G285" i="26" s="1"/>
  <c r="G284" i="26"/>
  <c r="F284" i="26"/>
  <c r="F283" i="26"/>
  <c r="G283" i="26" s="1"/>
  <c r="F282" i="26"/>
  <c r="G282" i="26" s="1"/>
  <c r="F281" i="26"/>
  <c r="G281" i="26" s="1"/>
  <c r="G280" i="26"/>
  <c r="F280" i="26"/>
  <c r="F279" i="26"/>
  <c r="G279" i="26" s="1"/>
  <c r="F278" i="26"/>
  <c r="G278" i="26" s="1"/>
  <c r="F277" i="26"/>
  <c r="G277" i="26" s="1"/>
  <c r="G276" i="26"/>
  <c r="F276" i="26"/>
  <c r="F275" i="26"/>
  <c r="G275" i="26" s="1"/>
  <c r="F274" i="26"/>
  <c r="G274" i="26" s="1"/>
  <c r="F273" i="26"/>
  <c r="G273" i="26" s="1"/>
  <c r="G272" i="26"/>
  <c r="F272" i="26"/>
  <c r="F271" i="26"/>
  <c r="G271" i="26" s="1"/>
  <c r="F270" i="26"/>
  <c r="G270" i="26" s="1"/>
  <c r="F269" i="26"/>
  <c r="G269" i="26" s="1"/>
  <c r="G268" i="26"/>
  <c r="F268" i="26"/>
  <c r="F267" i="26"/>
  <c r="G267" i="26" s="1"/>
  <c r="F266" i="26"/>
  <c r="G266" i="26" s="1"/>
  <c r="F265" i="26"/>
  <c r="G265" i="26" s="1"/>
  <c r="G264" i="26"/>
  <c r="F264" i="26"/>
  <c r="F263" i="26"/>
  <c r="G263" i="26" s="1"/>
  <c r="F262" i="26"/>
  <c r="G262" i="26" s="1"/>
  <c r="F261" i="26"/>
  <c r="G261" i="26" s="1"/>
  <c r="G260" i="26"/>
  <c r="F260" i="26"/>
  <c r="F259" i="26"/>
  <c r="G259" i="26" s="1"/>
  <c r="F258" i="26"/>
  <c r="G258" i="26" s="1"/>
  <c r="F257" i="26"/>
  <c r="G257" i="26" s="1"/>
  <c r="G256" i="26"/>
  <c r="F256" i="26"/>
  <c r="F255" i="26"/>
  <c r="G255" i="26" s="1"/>
  <c r="F254" i="26"/>
  <c r="G254" i="26" s="1"/>
  <c r="F253" i="26"/>
  <c r="G253" i="26" s="1"/>
  <c r="G252" i="26"/>
  <c r="F252" i="26"/>
  <c r="F251" i="26"/>
  <c r="G251" i="26" s="1"/>
  <c r="F250" i="26"/>
  <c r="G250" i="26" s="1"/>
  <c r="F249" i="26"/>
  <c r="G249" i="26" s="1"/>
  <c r="G248" i="26"/>
  <c r="F248" i="26"/>
  <c r="F247" i="26"/>
  <c r="G247" i="26" s="1"/>
  <c r="F246" i="26"/>
  <c r="G246" i="26" s="1"/>
  <c r="F245" i="26"/>
  <c r="G245" i="26" s="1"/>
  <c r="G244" i="26"/>
  <c r="F244" i="26"/>
  <c r="F243" i="26"/>
  <c r="G243" i="26" s="1"/>
  <c r="F242" i="26"/>
  <c r="G242" i="26" s="1"/>
  <c r="F241" i="26"/>
  <c r="G241" i="26" s="1"/>
  <c r="G240" i="26"/>
  <c r="F240" i="26"/>
  <c r="F239" i="26"/>
  <c r="G239" i="26" s="1"/>
  <c r="F238" i="26"/>
  <c r="G238" i="26" s="1"/>
  <c r="F237" i="26"/>
  <c r="G237" i="26" s="1"/>
  <c r="G236" i="26"/>
  <c r="F236" i="26"/>
  <c r="F235" i="26"/>
  <c r="G235" i="26" s="1"/>
  <c r="F234" i="26"/>
  <c r="G234" i="26" s="1"/>
  <c r="F233" i="26"/>
  <c r="G233" i="26" s="1"/>
  <c r="G232" i="26"/>
  <c r="F232" i="26"/>
  <c r="F231" i="26"/>
  <c r="G231" i="26" s="1"/>
  <c r="F230" i="26"/>
  <c r="G230" i="26" s="1"/>
  <c r="F229" i="26"/>
  <c r="G229" i="26" s="1"/>
  <c r="G228" i="26"/>
  <c r="F228" i="26"/>
  <c r="F227" i="26"/>
  <c r="G227" i="26" s="1"/>
  <c r="F226" i="26"/>
  <c r="G226" i="26" s="1"/>
  <c r="F225" i="26"/>
  <c r="G225" i="26" s="1"/>
  <c r="G224" i="26"/>
  <c r="F224" i="26"/>
  <c r="F223" i="26"/>
  <c r="G223" i="26" s="1"/>
  <c r="G222" i="26"/>
  <c r="F222" i="26"/>
  <c r="F221" i="26"/>
  <c r="G221" i="26" s="1"/>
  <c r="F220" i="26"/>
  <c r="G220" i="26" s="1"/>
  <c r="F219" i="26"/>
  <c r="G219" i="26" s="1"/>
  <c r="F218" i="26"/>
  <c r="G218" i="26" s="1"/>
  <c r="F217" i="26"/>
  <c r="G217" i="26" s="1"/>
  <c r="G216" i="26"/>
  <c r="F216" i="26"/>
  <c r="F215" i="26"/>
  <c r="G215" i="26" s="1"/>
  <c r="F214" i="26"/>
  <c r="G214" i="26" s="1"/>
  <c r="F213" i="26"/>
  <c r="G213" i="26" s="1"/>
  <c r="G212" i="26"/>
  <c r="F212" i="26"/>
  <c r="F211" i="26"/>
  <c r="G211" i="26" s="1"/>
  <c r="F210" i="26"/>
  <c r="G210" i="26" s="1"/>
  <c r="F209" i="26"/>
  <c r="G209" i="26" s="1"/>
  <c r="G208" i="26"/>
  <c r="F208" i="26"/>
  <c r="F207" i="26"/>
  <c r="G207" i="26" s="1"/>
  <c r="G206" i="26"/>
  <c r="F206" i="26"/>
  <c r="F205" i="26"/>
  <c r="G205" i="26" s="1"/>
  <c r="F204" i="26"/>
  <c r="G204" i="26" s="1"/>
  <c r="F203" i="26"/>
  <c r="G203" i="26" s="1"/>
  <c r="F202" i="26"/>
  <c r="G202" i="26" s="1"/>
  <c r="F201" i="26"/>
  <c r="G201" i="26" s="1"/>
  <c r="G200" i="26"/>
  <c r="F200" i="26"/>
  <c r="F199" i="26"/>
  <c r="G199" i="26" s="1"/>
  <c r="F198" i="26"/>
  <c r="G198" i="26" s="1"/>
  <c r="F197" i="26"/>
  <c r="G197" i="26" s="1"/>
  <c r="G196" i="26"/>
  <c r="F196" i="26"/>
  <c r="F195" i="26"/>
  <c r="G195" i="26" s="1"/>
  <c r="F194" i="26"/>
  <c r="G194" i="26" s="1"/>
  <c r="F193" i="26"/>
  <c r="G193" i="26" s="1"/>
  <c r="G192" i="26"/>
  <c r="F192" i="26"/>
  <c r="F191" i="26"/>
  <c r="G191" i="26" s="1"/>
  <c r="G190" i="26"/>
  <c r="F190" i="26"/>
  <c r="F189" i="26"/>
  <c r="G189" i="26" s="1"/>
  <c r="F188" i="26"/>
  <c r="G188" i="26" s="1"/>
  <c r="F187" i="26"/>
  <c r="G187" i="26" s="1"/>
  <c r="F186" i="26"/>
  <c r="G186" i="26" s="1"/>
  <c r="F185" i="26"/>
  <c r="G185" i="26" s="1"/>
  <c r="G184" i="26"/>
  <c r="F184" i="26"/>
  <c r="F183" i="26"/>
  <c r="G183" i="26" s="1"/>
  <c r="F182" i="26"/>
  <c r="G182" i="26" s="1"/>
  <c r="F181" i="26"/>
  <c r="G181" i="26" s="1"/>
  <c r="G180" i="26"/>
  <c r="F180" i="26"/>
  <c r="F179" i="26"/>
  <c r="G179" i="26" s="1"/>
  <c r="F178" i="26"/>
  <c r="G178" i="26" s="1"/>
  <c r="F177" i="26"/>
  <c r="G177" i="26" s="1"/>
  <c r="G176" i="26"/>
  <c r="F176" i="26"/>
  <c r="F175" i="26"/>
  <c r="G175" i="26" s="1"/>
  <c r="G174" i="26"/>
  <c r="F174" i="26"/>
  <c r="F173" i="26"/>
  <c r="G173" i="26" s="1"/>
  <c r="F172" i="26"/>
  <c r="G172" i="26" s="1"/>
  <c r="F171" i="26"/>
  <c r="G171" i="26" s="1"/>
  <c r="F170" i="26"/>
  <c r="G170" i="26" s="1"/>
  <c r="F169" i="26"/>
  <c r="G169" i="26" s="1"/>
  <c r="G168" i="26"/>
  <c r="F168" i="26"/>
  <c r="F167" i="26"/>
  <c r="G167" i="26" s="1"/>
  <c r="F166" i="26"/>
  <c r="G166" i="26" s="1"/>
  <c r="F165" i="26"/>
  <c r="G165" i="26" s="1"/>
  <c r="G164" i="26"/>
  <c r="F164" i="26"/>
  <c r="F163" i="26"/>
  <c r="G163" i="26" s="1"/>
  <c r="F162" i="26"/>
  <c r="G162" i="26" s="1"/>
  <c r="F161" i="26"/>
  <c r="G161" i="26" s="1"/>
  <c r="G160" i="26"/>
  <c r="F160" i="26"/>
  <c r="F159" i="26"/>
  <c r="G159" i="26" s="1"/>
  <c r="F158" i="26"/>
  <c r="G158" i="26" s="1"/>
  <c r="F157" i="26"/>
  <c r="G157" i="26" s="1"/>
  <c r="G156" i="26"/>
  <c r="F156" i="26"/>
  <c r="F155" i="26"/>
  <c r="G155" i="26" s="1"/>
  <c r="F154" i="26"/>
  <c r="G154" i="26" s="1"/>
  <c r="F153" i="26"/>
  <c r="G153" i="26" s="1"/>
  <c r="G152" i="26"/>
  <c r="F152" i="26"/>
  <c r="G151" i="26"/>
  <c r="F151" i="26"/>
  <c r="G150" i="26"/>
  <c r="F150" i="26"/>
  <c r="G149" i="26"/>
  <c r="F149" i="26"/>
  <c r="G148" i="26"/>
  <c r="F148" i="26"/>
  <c r="G147" i="26"/>
  <c r="F147" i="26"/>
  <c r="G146" i="26"/>
  <c r="F146" i="26"/>
  <c r="G145" i="26"/>
  <c r="F145" i="26"/>
  <c r="G144" i="26"/>
  <c r="F144" i="26"/>
  <c r="G143" i="26"/>
  <c r="F143" i="26"/>
  <c r="G142" i="26"/>
  <c r="F142" i="26"/>
  <c r="G141" i="26"/>
  <c r="F141" i="26"/>
  <c r="G140" i="26"/>
  <c r="F140" i="26"/>
  <c r="G139" i="26"/>
  <c r="F139" i="26"/>
  <c r="G138" i="26"/>
  <c r="F138" i="26"/>
  <c r="G137" i="26"/>
  <c r="F137" i="26"/>
  <c r="G136" i="26"/>
  <c r="F136" i="26"/>
  <c r="G135" i="26"/>
  <c r="F135" i="26"/>
  <c r="G134" i="26"/>
  <c r="F134" i="26"/>
  <c r="G133" i="26"/>
  <c r="F133" i="26"/>
  <c r="G132" i="26"/>
  <c r="F132" i="26"/>
  <c r="G131" i="26"/>
  <c r="F131" i="26"/>
  <c r="G130" i="26"/>
  <c r="F130" i="26"/>
  <c r="G129" i="26"/>
  <c r="F129" i="26"/>
  <c r="G128" i="26"/>
  <c r="F128" i="26"/>
  <c r="G127" i="26"/>
  <c r="F127" i="26"/>
  <c r="G126" i="26"/>
  <c r="F126" i="26"/>
  <c r="G125" i="26"/>
  <c r="F125" i="26"/>
  <c r="G124" i="26"/>
  <c r="F124" i="26"/>
  <c r="G123" i="26"/>
  <c r="F123" i="26"/>
  <c r="G122" i="26"/>
  <c r="F122" i="26"/>
  <c r="G121" i="26"/>
  <c r="F121" i="26"/>
  <c r="G120" i="26"/>
  <c r="F120" i="26"/>
  <c r="G119" i="26"/>
  <c r="F119" i="26"/>
  <c r="G118" i="26"/>
  <c r="F118" i="26"/>
  <c r="G117" i="26"/>
  <c r="F117" i="26"/>
  <c r="G116" i="26"/>
  <c r="F116" i="26"/>
  <c r="G115" i="26"/>
  <c r="F115" i="26"/>
  <c r="G114" i="26"/>
  <c r="F114" i="26"/>
  <c r="G113" i="26"/>
  <c r="F113" i="26"/>
  <c r="G112" i="26"/>
  <c r="F112" i="26"/>
  <c r="G111" i="26"/>
  <c r="F111" i="26"/>
  <c r="G110" i="26"/>
  <c r="F110" i="26"/>
  <c r="G109" i="26"/>
  <c r="F109" i="26"/>
  <c r="G108" i="26"/>
  <c r="F108" i="26"/>
  <c r="G107" i="26"/>
  <c r="F107" i="26"/>
  <c r="G106" i="26"/>
  <c r="F106" i="26"/>
  <c r="G105" i="26"/>
  <c r="F105" i="26"/>
  <c r="G104" i="26"/>
  <c r="F104" i="26"/>
  <c r="G103" i="26"/>
  <c r="F103" i="26"/>
  <c r="G102" i="26"/>
  <c r="F102" i="26"/>
  <c r="F101" i="26"/>
  <c r="G101" i="26" s="1"/>
  <c r="G100" i="26"/>
  <c r="F100" i="26"/>
  <c r="F99" i="26"/>
  <c r="G99" i="26" s="1"/>
  <c r="G98" i="26"/>
  <c r="F98" i="26"/>
  <c r="F97" i="26"/>
  <c r="G97" i="26" s="1"/>
  <c r="G96" i="26"/>
  <c r="F96" i="26"/>
  <c r="F95" i="26"/>
  <c r="G95" i="26" s="1"/>
  <c r="G94" i="26"/>
  <c r="F94" i="26"/>
  <c r="F93" i="26"/>
  <c r="G93" i="26" s="1"/>
  <c r="R92" i="26"/>
  <c r="P92" i="26"/>
  <c r="Q92" i="26" s="1"/>
  <c r="O92" i="26"/>
  <c r="G92" i="26"/>
  <c r="F92" i="26"/>
  <c r="P91" i="26"/>
  <c r="Q91" i="26" s="1"/>
  <c r="F91" i="26"/>
  <c r="G91" i="26" s="1"/>
  <c r="R90" i="26"/>
  <c r="P90" i="26"/>
  <c r="Q90" i="26" s="1"/>
  <c r="O90" i="26"/>
  <c r="G90" i="26"/>
  <c r="F90" i="26"/>
  <c r="P89" i="26"/>
  <c r="Q89" i="26" s="1"/>
  <c r="F89" i="26"/>
  <c r="G89" i="26" s="1"/>
  <c r="P88" i="26"/>
  <c r="Q88" i="26" s="1"/>
  <c r="O88" i="26"/>
  <c r="R88" i="26" s="1"/>
  <c r="G88" i="26"/>
  <c r="F88" i="26"/>
  <c r="P87" i="26"/>
  <c r="Q87" i="26" s="1"/>
  <c r="F87" i="26"/>
  <c r="G87" i="26" s="1"/>
  <c r="P86" i="26"/>
  <c r="Q86" i="26" s="1"/>
  <c r="O86" i="26"/>
  <c r="R86" i="26" s="1"/>
  <c r="G86" i="26"/>
  <c r="F86" i="26"/>
  <c r="P85" i="26"/>
  <c r="Q85" i="26" s="1"/>
  <c r="F85" i="26"/>
  <c r="G85" i="26" s="1"/>
  <c r="P84" i="26"/>
  <c r="Q84" i="26" s="1"/>
  <c r="O84" i="26"/>
  <c r="R84" i="26" s="1"/>
  <c r="G84" i="26"/>
  <c r="F84" i="26"/>
  <c r="P83" i="26"/>
  <c r="Q83" i="26" s="1"/>
  <c r="F83" i="26"/>
  <c r="G83" i="26" s="1"/>
  <c r="P82" i="26"/>
  <c r="Q82" i="26" s="1"/>
  <c r="O82" i="26"/>
  <c r="R82" i="26" s="1"/>
  <c r="G82" i="26"/>
  <c r="F82" i="26"/>
  <c r="P81" i="26"/>
  <c r="Q81" i="26" s="1"/>
  <c r="F81" i="26"/>
  <c r="G81" i="26" s="1"/>
  <c r="P80" i="26"/>
  <c r="Q80" i="26" s="1"/>
  <c r="O80" i="26"/>
  <c r="R80" i="26" s="1"/>
  <c r="G80" i="26"/>
  <c r="F80" i="26"/>
  <c r="P79" i="26"/>
  <c r="Q79" i="26" s="1"/>
  <c r="F79" i="26"/>
  <c r="G79" i="26" s="1"/>
  <c r="P78" i="26"/>
  <c r="Q78" i="26" s="1"/>
  <c r="O78" i="26"/>
  <c r="R78" i="26" s="1"/>
  <c r="G78" i="26"/>
  <c r="F78" i="26"/>
  <c r="P77" i="26"/>
  <c r="Q77" i="26" s="1"/>
  <c r="F77" i="26"/>
  <c r="G77" i="26" s="1"/>
  <c r="P76" i="26"/>
  <c r="Q76" i="26" s="1"/>
  <c r="O76" i="26"/>
  <c r="R76" i="26" s="1"/>
  <c r="G76" i="26"/>
  <c r="F76" i="26"/>
  <c r="P75" i="26"/>
  <c r="Q75" i="26" s="1"/>
  <c r="F75" i="26"/>
  <c r="G75" i="26" s="1"/>
  <c r="P74" i="26"/>
  <c r="Q74" i="26" s="1"/>
  <c r="O74" i="26"/>
  <c r="R74" i="26" s="1"/>
  <c r="G74" i="26"/>
  <c r="F74" i="26"/>
  <c r="P73" i="26"/>
  <c r="Q73" i="26" s="1"/>
  <c r="F73" i="26"/>
  <c r="G73" i="26" s="1"/>
  <c r="P72" i="26"/>
  <c r="Q72" i="26" s="1"/>
  <c r="O72" i="26"/>
  <c r="R72" i="26" s="1"/>
  <c r="G72" i="26"/>
  <c r="F72" i="26"/>
  <c r="P71" i="26"/>
  <c r="Q71" i="26" s="1"/>
  <c r="F71" i="26"/>
  <c r="G71" i="26" s="1"/>
  <c r="R70" i="26"/>
  <c r="P70" i="26"/>
  <c r="Q70" i="26" s="1"/>
  <c r="O70" i="26"/>
  <c r="G70" i="26"/>
  <c r="F70" i="26"/>
  <c r="P69" i="26"/>
  <c r="Q69" i="26" s="1"/>
  <c r="F69" i="26"/>
  <c r="G69" i="26" s="1"/>
  <c r="P68" i="26"/>
  <c r="Q68" i="26" s="1"/>
  <c r="O68" i="26"/>
  <c r="R68" i="26" s="1"/>
  <c r="G68" i="26"/>
  <c r="F68" i="26"/>
  <c r="P67" i="26"/>
  <c r="Q67" i="26" s="1"/>
  <c r="F67" i="26"/>
  <c r="G67" i="26" s="1"/>
  <c r="R66" i="26"/>
  <c r="P66" i="26"/>
  <c r="Q66" i="26" s="1"/>
  <c r="O66" i="26"/>
  <c r="G66" i="26"/>
  <c r="F66" i="26"/>
  <c r="P65" i="26"/>
  <c r="Q65" i="26" s="1"/>
  <c r="F65" i="26"/>
  <c r="G65" i="26" s="1"/>
  <c r="P64" i="26"/>
  <c r="Q64" i="26" s="1"/>
  <c r="O64" i="26"/>
  <c r="R64" i="26" s="1"/>
  <c r="G64" i="26"/>
  <c r="F64" i="26"/>
  <c r="P63" i="26"/>
  <c r="Q63" i="26" s="1"/>
  <c r="F63" i="26"/>
  <c r="G63" i="26" s="1"/>
  <c r="R62" i="26"/>
  <c r="P62" i="26"/>
  <c r="Q62" i="26" s="1"/>
  <c r="O62" i="26"/>
  <c r="G62" i="26"/>
  <c r="F62" i="26"/>
  <c r="P61" i="26"/>
  <c r="Q61" i="26" s="1"/>
  <c r="F61" i="26"/>
  <c r="G61" i="26" s="1"/>
  <c r="X60" i="26"/>
  <c r="Q60" i="26"/>
  <c r="P60" i="26"/>
  <c r="F60" i="26"/>
  <c r="G60" i="26" s="1"/>
  <c r="Z59" i="26"/>
  <c r="X59" i="26"/>
  <c r="P59" i="26"/>
  <c r="Q59" i="26" s="1"/>
  <c r="F59" i="26"/>
  <c r="G59" i="26" s="1"/>
  <c r="Z58" i="26"/>
  <c r="X58" i="26"/>
  <c r="P58" i="26"/>
  <c r="Q58" i="26" s="1"/>
  <c r="G58" i="26"/>
  <c r="F58" i="26"/>
  <c r="Z57" i="26"/>
  <c r="X57" i="26"/>
  <c r="P57" i="26"/>
  <c r="Q57" i="26" s="1"/>
  <c r="F57" i="26"/>
  <c r="G57" i="26" s="1"/>
  <c r="X56" i="26"/>
  <c r="Q56" i="26"/>
  <c r="P56" i="26"/>
  <c r="F56" i="26"/>
  <c r="G56" i="26" s="1"/>
  <c r="Z55" i="26"/>
  <c r="X55" i="26"/>
  <c r="P55" i="26"/>
  <c r="Q55" i="26" s="1"/>
  <c r="F55" i="26"/>
  <c r="G55" i="26" s="1"/>
  <c r="Z54" i="26"/>
  <c r="X54" i="26"/>
  <c r="P54" i="26"/>
  <c r="Q54" i="26" s="1"/>
  <c r="G54" i="26"/>
  <c r="F54" i="26"/>
  <c r="Z53" i="26"/>
  <c r="X53" i="26"/>
  <c r="P53" i="26"/>
  <c r="Q53" i="26" s="1"/>
  <c r="F53" i="26"/>
  <c r="G53" i="26" s="1"/>
  <c r="X52" i="26"/>
  <c r="Q52" i="26"/>
  <c r="P52" i="26"/>
  <c r="F52" i="26"/>
  <c r="G52" i="26" s="1"/>
  <c r="Z51" i="26"/>
  <c r="X51" i="26"/>
  <c r="P51" i="26"/>
  <c r="Q51" i="26" s="1"/>
  <c r="F51" i="26"/>
  <c r="G51" i="26" s="1"/>
  <c r="Z50" i="26"/>
  <c r="X50" i="26"/>
  <c r="P50" i="26"/>
  <c r="Q50" i="26" s="1"/>
  <c r="G50" i="26"/>
  <c r="F50" i="26"/>
  <c r="Z49" i="26"/>
  <c r="X49" i="26"/>
  <c r="P49" i="26"/>
  <c r="Q49" i="26" s="1"/>
  <c r="F49" i="26"/>
  <c r="G49" i="26" s="1"/>
  <c r="X48" i="26"/>
  <c r="Q48" i="26"/>
  <c r="P48" i="26"/>
  <c r="F48" i="26"/>
  <c r="G48" i="26" s="1"/>
  <c r="Z47" i="26"/>
  <c r="X47" i="26"/>
  <c r="P47" i="26"/>
  <c r="Q47" i="26" s="1"/>
  <c r="F47" i="26"/>
  <c r="G47" i="26" s="1"/>
  <c r="Z46" i="26"/>
  <c r="X46" i="26"/>
  <c r="P46" i="26"/>
  <c r="Q46" i="26" s="1"/>
  <c r="G46" i="26"/>
  <c r="F46" i="26"/>
  <c r="Z45" i="26"/>
  <c r="X45" i="26"/>
  <c r="P45" i="26"/>
  <c r="Q45" i="26" s="1"/>
  <c r="F45" i="26"/>
  <c r="G45" i="26" s="1"/>
  <c r="X44" i="26"/>
  <c r="Q44" i="26"/>
  <c r="P44" i="26"/>
  <c r="F44" i="26"/>
  <c r="G44" i="26" s="1"/>
  <c r="Z43" i="26"/>
  <c r="X43" i="26"/>
  <c r="P43" i="26"/>
  <c r="Q43" i="26" s="1"/>
  <c r="F43" i="26"/>
  <c r="G43" i="26" s="1"/>
  <c r="Z42" i="26"/>
  <c r="X42" i="26"/>
  <c r="P42" i="26"/>
  <c r="Q42" i="26" s="1"/>
  <c r="G42" i="26"/>
  <c r="F42" i="26"/>
  <c r="Z41" i="26"/>
  <c r="X41" i="26"/>
  <c r="P41" i="26"/>
  <c r="Q41" i="26" s="1"/>
  <c r="F41" i="26"/>
  <c r="G41" i="26" s="1"/>
  <c r="X40" i="26"/>
  <c r="Q40" i="26"/>
  <c r="P40" i="26"/>
  <c r="F40" i="26"/>
  <c r="G40" i="26" s="1"/>
  <c r="Z39" i="26"/>
  <c r="X39" i="26"/>
  <c r="P39" i="26"/>
  <c r="Q39" i="26" s="1"/>
  <c r="F39" i="26"/>
  <c r="G39" i="26" s="1"/>
  <c r="Z38" i="26"/>
  <c r="X38" i="26"/>
  <c r="P38" i="26"/>
  <c r="Q38" i="26" s="1"/>
  <c r="G38" i="26"/>
  <c r="F38" i="26"/>
  <c r="Z37" i="26"/>
  <c r="X37" i="26"/>
  <c r="P37" i="26"/>
  <c r="Q37" i="26" s="1"/>
  <c r="F37" i="26"/>
  <c r="G37" i="26" s="1"/>
  <c r="X36" i="26"/>
  <c r="Q36" i="26"/>
  <c r="P36" i="26"/>
  <c r="F36" i="26"/>
  <c r="G36" i="26" s="1"/>
  <c r="Z35" i="26"/>
  <c r="X35" i="26"/>
  <c r="P35" i="26"/>
  <c r="Q35" i="26" s="1"/>
  <c r="F35" i="26"/>
  <c r="G35" i="26" s="1"/>
  <c r="Z34" i="26"/>
  <c r="X34" i="26"/>
  <c r="P34" i="26"/>
  <c r="Q34" i="26" s="1"/>
  <c r="G34" i="26"/>
  <c r="F34" i="26"/>
  <c r="Z33" i="26"/>
  <c r="X33" i="26"/>
  <c r="P33" i="26"/>
  <c r="Q33" i="26" s="1"/>
  <c r="F33" i="26"/>
  <c r="G33" i="26" s="1"/>
  <c r="X32" i="26"/>
  <c r="Q32" i="26"/>
  <c r="P32" i="26"/>
  <c r="F32" i="26"/>
  <c r="G32" i="26" s="1"/>
  <c r="Z31" i="26"/>
  <c r="X31" i="26"/>
  <c r="P31" i="26"/>
  <c r="Q31" i="26" s="1"/>
  <c r="F31" i="26"/>
  <c r="G31" i="26" s="1"/>
  <c r="Z30" i="26"/>
  <c r="X30" i="26"/>
  <c r="P30" i="26"/>
  <c r="Q30" i="26" s="1"/>
  <c r="G30" i="26"/>
  <c r="F30" i="26"/>
  <c r="Z29" i="26"/>
  <c r="X29" i="26"/>
  <c r="P29" i="26"/>
  <c r="Q29" i="26" s="1"/>
  <c r="F29" i="26"/>
  <c r="G29" i="26" s="1"/>
  <c r="Y27" i="26"/>
  <c r="Z60" i="26" s="1"/>
  <c r="N27" i="26"/>
  <c r="O91" i="26" s="1"/>
  <c r="R91" i="26" s="1"/>
  <c r="Q787" i="27" l="1"/>
  <c r="T787" i="27" s="1"/>
  <c r="Q783" i="27"/>
  <c r="T783" i="27" s="1"/>
  <c r="Q779" i="27"/>
  <c r="T779" i="27" s="1"/>
  <c r="Q775" i="27"/>
  <c r="T775" i="27" s="1"/>
  <c r="Q771" i="27"/>
  <c r="T771" i="27" s="1"/>
  <c r="Q767" i="27"/>
  <c r="T767" i="27" s="1"/>
  <c r="Q765" i="27"/>
  <c r="T765" i="27" s="1"/>
  <c r="Q763" i="27"/>
  <c r="T763" i="27" s="1"/>
  <c r="Q761" i="27"/>
  <c r="T761" i="27" s="1"/>
  <c r="Q759" i="27"/>
  <c r="T759" i="27" s="1"/>
  <c r="Q757" i="27"/>
  <c r="T757" i="27" s="1"/>
  <c r="Q755" i="27"/>
  <c r="T755" i="27" s="1"/>
  <c r="Q753" i="27"/>
  <c r="T753" i="27" s="1"/>
  <c r="Q751" i="27"/>
  <c r="T751" i="27" s="1"/>
  <c r="Q749" i="27"/>
  <c r="T749" i="27" s="1"/>
  <c r="Q747" i="27"/>
  <c r="T747" i="27" s="1"/>
  <c r="Q745" i="27"/>
  <c r="T745" i="27" s="1"/>
  <c r="Q743" i="27"/>
  <c r="T743" i="27" s="1"/>
  <c r="Q739" i="27"/>
  <c r="T739" i="27" s="1"/>
  <c r="Q735" i="27"/>
  <c r="T735" i="27" s="1"/>
  <c r="Q731" i="27"/>
  <c r="T731" i="27" s="1"/>
  <c r="Q727" i="27"/>
  <c r="T727" i="27" s="1"/>
  <c r="Q723" i="27"/>
  <c r="T723" i="27" s="1"/>
  <c r="Q719" i="27"/>
  <c r="T719" i="27" s="1"/>
  <c r="Q715" i="27"/>
  <c r="T715" i="27" s="1"/>
  <c r="Q711" i="27"/>
  <c r="T711" i="27" s="1"/>
  <c r="Q707" i="27"/>
  <c r="T707" i="27" s="1"/>
  <c r="Q703" i="27"/>
  <c r="T703" i="27" s="1"/>
  <c r="Q699" i="27"/>
  <c r="T699" i="27" s="1"/>
  <c r="Q695" i="27"/>
  <c r="T695" i="27" s="1"/>
  <c r="Q691" i="27"/>
  <c r="T691" i="27" s="1"/>
  <c r="Q687" i="27"/>
  <c r="T687" i="27" s="1"/>
  <c r="Q683" i="27"/>
  <c r="T683" i="27" s="1"/>
  <c r="Q679" i="27"/>
  <c r="T679" i="27" s="1"/>
  <c r="Q675" i="27"/>
  <c r="T675" i="27" s="1"/>
  <c r="Q671" i="27"/>
  <c r="T671" i="27" s="1"/>
  <c r="Q667" i="27"/>
  <c r="T667" i="27" s="1"/>
  <c r="Q663" i="27"/>
  <c r="T663" i="27" s="1"/>
  <c r="Q659" i="27"/>
  <c r="T659" i="27" s="1"/>
  <c r="Q655" i="27"/>
  <c r="T655" i="27" s="1"/>
  <c r="Q651" i="27"/>
  <c r="T651" i="27" s="1"/>
  <c r="Q647" i="27"/>
  <c r="T647" i="27" s="1"/>
  <c r="Q643" i="27"/>
  <c r="T643" i="27" s="1"/>
  <c r="Q639" i="27"/>
  <c r="T639" i="27" s="1"/>
  <c r="Q635" i="27"/>
  <c r="T635" i="27" s="1"/>
  <c r="Q631" i="27"/>
  <c r="T631" i="27" s="1"/>
  <c r="Q627" i="27"/>
  <c r="T627" i="27" s="1"/>
  <c r="Q623" i="27"/>
  <c r="T623" i="27" s="1"/>
  <c r="Q619" i="27"/>
  <c r="T619" i="27" s="1"/>
  <c r="Q615" i="27"/>
  <c r="T615" i="27" s="1"/>
  <c r="Q611" i="27"/>
  <c r="T611" i="27" s="1"/>
  <c r="Q607" i="27"/>
  <c r="T607" i="27" s="1"/>
  <c r="Q603" i="27"/>
  <c r="T603" i="27" s="1"/>
  <c r="Q599" i="27"/>
  <c r="T599" i="27" s="1"/>
  <c r="Q595" i="27"/>
  <c r="T595" i="27" s="1"/>
  <c r="Q591" i="27"/>
  <c r="T591" i="27" s="1"/>
  <c r="Q587" i="27"/>
  <c r="T587" i="27" s="1"/>
  <c r="Q583" i="27"/>
  <c r="T583" i="27" s="1"/>
  <c r="Q579" i="27"/>
  <c r="T579" i="27" s="1"/>
  <c r="Q575" i="27"/>
  <c r="T575" i="27" s="1"/>
  <c r="Q573" i="27"/>
  <c r="T573" i="27" s="1"/>
  <c r="Q571" i="27"/>
  <c r="T571" i="27" s="1"/>
  <c r="Q569" i="27"/>
  <c r="T569" i="27" s="1"/>
  <c r="Q567" i="27"/>
  <c r="T567" i="27" s="1"/>
  <c r="Q565" i="27"/>
  <c r="T565" i="27" s="1"/>
  <c r="Q563" i="27"/>
  <c r="T563" i="27" s="1"/>
  <c r="Q561" i="27"/>
  <c r="T561" i="27" s="1"/>
  <c r="Q559" i="27"/>
  <c r="T559" i="27" s="1"/>
  <c r="Q557" i="27"/>
  <c r="T557" i="27" s="1"/>
  <c r="Q555" i="27"/>
  <c r="T555" i="27" s="1"/>
  <c r="Q553" i="27"/>
  <c r="T553" i="27" s="1"/>
  <c r="Q551" i="27"/>
  <c r="T551" i="27" s="1"/>
  <c r="Q547" i="27"/>
  <c r="T547" i="27" s="1"/>
  <c r="Q543" i="27"/>
  <c r="T543" i="27" s="1"/>
  <c r="Q539" i="27"/>
  <c r="T539" i="27" s="1"/>
  <c r="Q535" i="27"/>
  <c r="T535" i="27" s="1"/>
  <c r="Q531" i="27"/>
  <c r="T531" i="27" s="1"/>
  <c r="Q527" i="27"/>
  <c r="T527" i="27" s="1"/>
  <c r="Q523" i="27"/>
  <c r="T523" i="27" s="1"/>
  <c r="Q519" i="27"/>
  <c r="T519" i="27" s="1"/>
  <c r="Q515" i="27"/>
  <c r="T515" i="27" s="1"/>
  <c r="Q511" i="27"/>
  <c r="T511" i="27" s="1"/>
  <c r="Q507" i="27"/>
  <c r="T507" i="27" s="1"/>
  <c r="Q503" i="27"/>
  <c r="T503" i="27" s="1"/>
  <c r="Q499" i="27"/>
  <c r="T499" i="27" s="1"/>
  <c r="Q495" i="27"/>
  <c r="T495" i="27" s="1"/>
  <c r="Q491" i="27"/>
  <c r="T491" i="27" s="1"/>
  <c r="Q487" i="27"/>
  <c r="T487" i="27" s="1"/>
  <c r="Q483" i="27"/>
  <c r="T483" i="27" s="1"/>
  <c r="Q479" i="27"/>
  <c r="T479" i="27" s="1"/>
  <c r="Q475" i="27"/>
  <c r="T475" i="27" s="1"/>
  <c r="Q471" i="27"/>
  <c r="T471" i="27" s="1"/>
  <c r="Q467" i="27"/>
  <c r="T467" i="27" s="1"/>
  <c r="Q463" i="27"/>
  <c r="T463" i="27" s="1"/>
  <c r="Q459" i="27"/>
  <c r="T459" i="27" s="1"/>
  <c r="Q455" i="27"/>
  <c r="T455" i="27" s="1"/>
  <c r="Q451" i="27"/>
  <c r="T451" i="27" s="1"/>
  <c r="Q447" i="27"/>
  <c r="T447" i="27" s="1"/>
  <c r="Q443" i="27"/>
  <c r="T443" i="27" s="1"/>
  <c r="Q439" i="27"/>
  <c r="T439" i="27" s="1"/>
  <c r="Q435" i="27"/>
  <c r="T435" i="27" s="1"/>
  <c r="Q431" i="27"/>
  <c r="T431" i="27" s="1"/>
  <c r="Q427" i="27"/>
  <c r="T427" i="27" s="1"/>
  <c r="Q423" i="27"/>
  <c r="T423" i="27" s="1"/>
  <c r="Q419" i="27"/>
  <c r="T419" i="27" s="1"/>
  <c r="Q415" i="27"/>
  <c r="T415" i="27" s="1"/>
  <c r="Q411" i="27"/>
  <c r="T411" i="27" s="1"/>
  <c r="Q407" i="27"/>
  <c r="T407" i="27" s="1"/>
  <c r="Q403" i="27"/>
  <c r="T403" i="27" s="1"/>
  <c r="Q399" i="27"/>
  <c r="T399" i="27" s="1"/>
  <c r="Q395" i="27"/>
  <c r="T395" i="27" s="1"/>
  <c r="Q391" i="27"/>
  <c r="T391" i="27" s="1"/>
  <c r="Q387" i="27"/>
  <c r="T387" i="27" s="1"/>
  <c r="Q790" i="27"/>
  <c r="T790" i="27" s="1"/>
  <c r="Q788" i="27"/>
  <c r="T788" i="27" s="1"/>
  <c r="Q786" i="27"/>
  <c r="T786" i="27" s="1"/>
  <c r="Q777" i="27"/>
  <c r="T777" i="27" s="1"/>
  <c r="Q772" i="27"/>
  <c r="T772" i="27" s="1"/>
  <c r="Q770" i="27"/>
  <c r="T770" i="27" s="1"/>
  <c r="Q762" i="27"/>
  <c r="T762" i="27" s="1"/>
  <c r="Q754" i="27"/>
  <c r="T754" i="27" s="1"/>
  <c r="Q746" i="27"/>
  <c r="T746" i="27" s="1"/>
  <c r="Q737" i="27"/>
  <c r="T737" i="27" s="1"/>
  <c r="Q732" i="27"/>
  <c r="T732" i="27" s="1"/>
  <c r="Q730" i="27"/>
  <c r="T730" i="27" s="1"/>
  <c r="Q721" i="27"/>
  <c r="T721" i="27" s="1"/>
  <c r="Q716" i="27"/>
  <c r="T716" i="27" s="1"/>
  <c r="Q714" i="27"/>
  <c r="T714" i="27" s="1"/>
  <c r="Q705" i="27"/>
  <c r="T705" i="27" s="1"/>
  <c r="Q700" i="27"/>
  <c r="T700" i="27" s="1"/>
  <c r="Q698" i="27"/>
  <c r="T698" i="27" s="1"/>
  <c r="Q689" i="27"/>
  <c r="T689" i="27" s="1"/>
  <c r="Q684" i="27"/>
  <c r="T684" i="27" s="1"/>
  <c r="Q682" i="27"/>
  <c r="T682" i="27" s="1"/>
  <c r="Q673" i="27"/>
  <c r="T673" i="27" s="1"/>
  <c r="Q668" i="27"/>
  <c r="T668" i="27" s="1"/>
  <c r="Q666" i="27"/>
  <c r="T666" i="27" s="1"/>
  <c r="Q657" i="27"/>
  <c r="T657" i="27" s="1"/>
  <c r="Q652" i="27"/>
  <c r="T652" i="27" s="1"/>
  <c r="Q650" i="27"/>
  <c r="T650" i="27" s="1"/>
  <c r="Q641" i="27"/>
  <c r="T641" i="27" s="1"/>
  <c r="Q636" i="27"/>
  <c r="T636" i="27" s="1"/>
  <c r="Q634" i="27"/>
  <c r="T634" i="27" s="1"/>
  <c r="Q625" i="27"/>
  <c r="T625" i="27" s="1"/>
  <c r="Q620" i="27"/>
  <c r="T620" i="27" s="1"/>
  <c r="Q618" i="27"/>
  <c r="T618" i="27" s="1"/>
  <c r="Q609" i="27"/>
  <c r="T609" i="27" s="1"/>
  <c r="Q604" i="27"/>
  <c r="T604" i="27" s="1"/>
  <c r="Q602" i="27"/>
  <c r="T602" i="27" s="1"/>
  <c r="Q593" i="27"/>
  <c r="T593" i="27" s="1"/>
  <c r="Q588" i="27"/>
  <c r="T588" i="27" s="1"/>
  <c r="Q586" i="27"/>
  <c r="T586" i="27" s="1"/>
  <c r="Q577" i="27"/>
  <c r="T577" i="27" s="1"/>
  <c r="Q574" i="27"/>
  <c r="T574" i="27" s="1"/>
  <c r="Q566" i="27"/>
  <c r="T566" i="27" s="1"/>
  <c r="Q558" i="27"/>
  <c r="T558" i="27" s="1"/>
  <c r="Q548" i="27"/>
  <c r="T548" i="27" s="1"/>
  <c r="Q546" i="27"/>
  <c r="T546" i="27" s="1"/>
  <c r="Q537" i="27"/>
  <c r="T537" i="27" s="1"/>
  <c r="Q532" i="27"/>
  <c r="T532" i="27" s="1"/>
  <c r="Q530" i="27"/>
  <c r="T530" i="27" s="1"/>
  <c r="Q521" i="27"/>
  <c r="T521" i="27" s="1"/>
  <c r="Q516" i="27"/>
  <c r="T516" i="27" s="1"/>
  <c r="Q514" i="27"/>
  <c r="T514" i="27" s="1"/>
  <c r="Q505" i="27"/>
  <c r="T505" i="27" s="1"/>
  <c r="Q500" i="27"/>
  <c r="T500" i="27" s="1"/>
  <c r="Q498" i="27"/>
  <c r="T498" i="27" s="1"/>
  <c r="Q489" i="27"/>
  <c r="T489" i="27" s="1"/>
  <c r="Q484" i="27"/>
  <c r="T484" i="27" s="1"/>
  <c r="Q482" i="27"/>
  <c r="T482" i="27" s="1"/>
  <c r="Q473" i="27"/>
  <c r="T473" i="27" s="1"/>
  <c r="Q468" i="27"/>
  <c r="T468" i="27" s="1"/>
  <c r="Q466" i="27"/>
  <c r="T466" i="27" s="1"/>
  <c r="Q457" i="27"/>
  <c r="T457" i="27" s="1"/>
  <c r="Q452" i="27"/>
  <c r="T452" i="27" s="1"/>
  <c r="Q450" i="27"/>
  <c r="T450" i="27" s="1"/>
  <c r="Q441" i="27"/>
  <c r="T441" i="27" s="1"/>
  <c r="Q436" i="27"/>
  <c r="T436" i="27" s="1"/>
  <c r="Q434" i="27"/>
  <c r="T434" i="27" s="1"/>
  <c r="Q425" i="27"/>
  <c r="T425" i="27" s="1"/>
  <c r="Q420" i="27"/>
  <c r="T420" i="27" s="1"/>
  <c r="Q418" i="27"/>
  <c r="T418" i="27" s="1"/>
  <c r="Q409" i="27"/>
  <c r="T409" i="27" s="1"/>
  <c r="Q404" i="27"/>
  <c r="T404" i="27" s="1"/>
  <c r="Q402" i="27"/>
  <c r="T402" i="27" s="1"/>
  <c r="Q393" i="27"/>
  <c r="T393" i="27" s="1"/>
  <c r="Q388" i="27"/>
  <c r="T388" i="27" s="1"/>
  <c r="Q386" i="27"/>
  <c r="T386" i="27" s="1"/>
  <c r="Q382" i="27"/>
  <c r="T382" i="27" s="1"/>
  <c r="Q380" i="27"/>
  <c r="T380" i="27" s="1"/>
  <c r="Q378" i="27"/>
  <c r="T378" i="27" s="1"/>
  <c r="Q376" i="27"/>
  <c r="T376" i="27" s="1"/>
  <c r="Q374" i="27"/>
  <c r="T374" i="27" s="1"/>
  <c r="Q372" i="27"/>
  <c r="T372" i="27" s="1"/>
  <c r="Q370" i="27"/>
  <c r="T370" i="27" s="1"/>
  <c r="Q368" i="27"/>
  <c r="T368" i="27" s="1"/>
  <c r="Q366" i="27"/>
  <c r="T366" i="27" s="1"/>
  <c r="Q364" i="27"/>
  <c r="T364" i="27" s="1"/>
  <c r="Q362" i="27"/>
  <c r="T362" i="27" s="1"/>
  <c r="Q360" i="27"/>
  <c r="T360" i="27" s="1"/>
  <c r="Q357" i="27"/>
  <c r="T357" i="27" s="1"/>
  <c r="Q353" i="27"/>
  <c r="T353" i="27" s="1"/>
  <c r="Q349" i="27"/>
  <c r="T349" i="27" s="1"/>
  <c r="Q345" i="27"/>
  <c r="T345" i="27" s="1"/>
  <c r="Q341" i="27"/>
  <c r="T341" i="27" s="1"/>
  <c r="Q337" i="27"/>
  <c r="T337" i="27" s="1"/>
  <c r="Q333" i="27"/>
  <c r="T333" i="27" s="1"/>
  <c r="Q329" i="27"/>
  <c r="T329" i="27" s="1"/>
  <c r="Q325" i="27"/>
  <c r="T325" i="27" s="1"/>
  <c r="Q321" i="27"/>
  <c r="T321" i="27" s="1"/>
  <c r="Q317" i="27"/>
  <c r="T317" i="27" s="1"/>
  <c r="Q313" i="27"/>
  <c r="T313" i="27" s="1"/>
  <c r="Q309" i="27"/>
  <c r="T309" i="27" s="1"/>
  <c r="Q305" i="27"/>
  <c r="T305" i="27" s="1"/>
  <c r="Q301" i="27"/>
  <c r="T301" i="27" s="1"/>
  <c r="Q297" i="27"/>
  <c r="T297" i="27" s="1"/>
  <c r="Q293" i="27"/>
  <c r="T293" i="27" s="1"/>
  <c r="Q289" i="27"/>
  <c r="T289" i="27" s="1"/>
  <c r="Q285" i="27"/>
  <c r="T285" i="27" s="1"/>
  <c r="Q281" i="27"/>
  <c r="T281" i="27" s="1"/>
  <c r="Q277" i="27"/>
  <c r="T277" i="27" s="1"/>
  <c r="Q273" i="27"/>
  <c r="T273" i="27" s="1"/>
  <c r="Q269" i="27"/>
  <c r="T269" i="27" s="1"/>
  <c r="Q781" i="27"/>
  <c r="T781" i="27" s="1"/>
  <c r="Q776" i="27"/>
  <c r="T776" i="27" s="1"/>
  <c r="Q774" i="27"/>
  <c r="T774" i="27" s="1"/>
  <c r="Q760" i="27"/>
  <c r="T760" i="27" s="1"/>
  <c r="Q752" i="27"/>
  <c r="T752" i="27" s="1"/>
  <c r="Q744" i="27"/>
  <c r="T744" i="27" s="1"/>
  <c r="Q741" i="27"/>
  <c r="T741" i="27" s="1"/>
  <c r="Q736" i="27"/>
  <c r="T736" i="27" s="1"/>
  <c r="Q734" i="27"/>
  <c r="T734" i="27" s="1"/>
  <c r="Q725" i="27"/>
  <c r="T725" i="27" s="1"/>
  <c r="Q720" i="27"/>
  <c r="T720" i="27" s="1"/>
  <c r="Q718" i="27"/>
  <c r="T718" i="27" s="1"/>
  <c r="Q709" i="27"/>
  <c r="T709" i="27" s="1"/>
  <c r="Q704" i="27"/>
  <c r="T704" i="27" s="1"/>
  <c r="Q702" i="27"/>
  <c r="T702" i="27" s="1"/>
  <c r="Q693" i="27"/>
  <c r="T693" i="27" s="1"/>
  <c r="Q688" i="27"/>
  <c r="T688" i="27" s="1"/>
  <c r="Q686" i="27"/>
  <c r="T686" i="27" s="1"/>
  <c r="Q677" i="27"/>
  <c r="T677" i="27" s="1"/>
  <c r="Q672" i="27"/>
  <c r="T672" i="27" s="1"/>
  <c r="Q670" i="27"/>
  <c r="T670" i="27" s="1"/>
  <c r="Q661" i="27"/>
  <c r="T661" i="27" s="1"/>
  <c r="Q656" i="27"/>
  <c r="T656" i="27" s="1"/>
  <c r="Q654" i="27"/>
  <c r="T654" i="27" s="1"/>
  <c r="Q645" i="27"/>
  <c r="T645" i="27" s="1"/>
  <c r="Q640" i="27"/>
  <c r="T640" i="27" s="1"/>
  <c r="Q638" i="27"/>
  <c r="T638" i="27" s="1"/>
  <c r="Q629" i="27"/>
  <c r="T629" i="27" s="1"/>
  <c r="Q624" i="27"/>
  <c r="T624" i="27" s="1"/>
  <c r="Q622" i="27"/>
  <c r="T622" i="27" s="1"/>
  <c r="Q613" i="27"/>
  <c r="T613" i="27" s="1"/>
  <c r="Q608" i="27"/>
  <c r="T608" i="27" s="1"/>
  <c r="Q606" i="27"/>
  <c r="T606" i="27" s="1"/>
  <c r="Q597" i="27"/>
  <c r="T597" i="27" s="1"/>
  <c r="Q592" i="27"/>
  <c r="T592" i="27" s="1"/>
  <c r="Q590" i="27"/>
  <c r="T590" i="27" s="1"/>
  <c r="Q581" i="27"/>
  <c r="T581" i="27" s="1"/>
  <c r="Q576" i="27"/>
  <c r="T576" i="27" s="1"/>
  <c r="Q572" i="27"/>
  <c r="T572" i="27" s="1"/>
  <c r="Q564" i="27"/>
  <c r="T564" i="27" s="1"/>
  <c r="Q556" i="27"/>
  <c r="T556" i="27" s="1"/>
  <c r="Q550" i="27"/>
  <c r="T550" i="27" s="1"/>
  <c r="Q541" i="27"/>
  <c r="T541" i="27" s="1"/>
  <c r="Q536" i="27"/>
  <c r="T536" i="27" s="1"/>
  <c r="Q534" i="27"/>
  <c r="T534" i="27" s="1"/>
  <c r="Q525" i="27"/>
  <c r="T525" i="27" s="1"/>
  <c r="Q520" i="27"/>
  <c r="T520" i="27" s="1"/>
  <c r="Q518" i="27"/>
  <c r="T518" i="27" s="1"/>
  <c r="Q509" i="27"/>
  <c r="T509" i="27" s="1"/>
  <c r="Q504" i="27"/>
  <c r="T504" i="27" s="1"/>
  <c r="Q502" i="27"/>
  <c r="T502" i="27" s="1"/>
  <c r="Q493" i="27"/>
  <c r="T493" i="27" s="1"/>
  <c r="Q488" i="27"/>
  <c r="T488" i="27" s="1"/>
  <c r="Q486" i="27"/>
  <c r="T486" i="27" s="1"/>
  <c r="Q477" i="27"/>
  <c r="T477" i="27" s="1"/>
  <c r="Q472" i="27"/>
  <c r="T472" i="27" s="1"/>
  <c r="Q470" i="27"/>
  <c r="T470" i="27" s="1"/>
  <c r="Q461" i="27"/>
  <c r="T461" i="27" s="1"/>
  <c r="Q456" i="27"/>
  <c r="T456" i="27" s="1"/>
  <c r="Q454" i="27"/>
  <c r="T454" i="27" s="1"/>
  <c r="Q445" i="27"/>
  <c r="T445" i="27" s="1"/>
  <c r="Q440" i="27"/>
  <c r="T440" i="27" s="1"/>
  <c r="Q438" i="27"/>
  <c r="T438" i="27" s="1"/>
  <c r="Q429" i="27"/>
  <c r="T429" i="27" s="1"/>
  <c r="Q424" i="27"/>
  <c r="T424" i="27" s="1"/>
  <c r="Q422" i="27"/>
  <c r="T422" i="27" s="1"/>
  <c r="Q785" i="27"/>
  <c r="T785" i="27" s="1"/>
  <c r="Q780" i="27"/>
  <c r="T780" i="27" s="1"/>
  <c r="Q778" i="27"/>
  <c r="T778" i="27" s="1"/>
  <c r="Q769" i="27"/>
  <c r="T769" i="27" s="1"/>
  <c r="Q766" i="27"/>
  <c r="T766" i="27" s="1"/>
  <c r="Q758" i="27"/>
  <c r="T758" i="27" s="1"/>
  <c r="Q750" i="27"/>
  <c r="T750" i="27" s="1"/>
  <c r="Q740" i="27"/>
  <c r="T740" i="27" s="1"/>
  <c r="Q738" i="27"/>
  <c r="T738" i="27" s="1"/>
  <c r="Q729" i="27"/>
  <c r="T729" i="27" s="1"/>
  <c r="Q724" i="27"/>
  <c r="T724" i="27" s="1"/>
  <c r="Q722" i="27"/>
  <c r="T722" i="27" s="1"/>
  <c r="Q713" i="27"/>
  <c r="T713" i="27" s="1"/>
  <c r="Q708" i="27"/>
  <c r="T708" i="27" s="1"/>
  <c r="Q706" i="27"/>
  <c r="T706" i="27" s="1"/>
  <c r="Q697" i="27"/>
  <c r="T697" i="27" s="1"/>
  <c r="Q692" i="27"/>
  <c r="T692" i="27" s="1"/>
  <c r="Q690" i="27"/>
  <c r="T690" i="27" s="1"/>
  <c r="Q681" i="27"/>
  <c r="T681" i="27" s="1"/>
  <c r="Q676" i="27"/>
  <c r="T676" i="27" s="1"/>
  <c r="Q674" i="27"/>
  <c r="T674" i="27" s="1"/>
  <c r="Q665" i="27"/>
  <c r="T665" i="27" s="1"/>
  <c r="Q660" i="27"/>
  <c r="T660" i="27" s="1"/>
  <c r="Q658" i="27"/>
  <c r="T658" i="27" s="1"/>
  <c r="Q649" i="27"/>
  <c r="T649" i="27" s="1"/>
  <c r="Q644" i="27"/>
  <c r="T644" i="27" s="1"/>
  <c r="Q642" i="27"/>
  <c r="T642" i="27" s="1"/>
  <c r="Q789" i="27"/>
  <c r="T789" i="27" s="1"/>
  <c r="Q784" i="27"/>
  <c r="T784" i="27" s="1"/>
  <c r="Q782" i="27"/>
  <c r="T782" i="27" s="1"/>
  <c r="Q773" i="27"/>
  <c r="T773" i="27" s="1"/>
  <c r="Q768" i="27"/>
  <c r="T768" i="27" s="1"/>
  <c r="Q764" i="27"/>
  <c r="T764" i="27" s="1"/>
  <c r="Q756" i="27"/>
  <c r="T756" i="27" s="1"/>
  <c r="Q748" i="27"/>
  <c r="T748" i="27" s="1"/>
  <c r="Q742" i="27"/>
  <c r="T742" i="27" s="1"/>
  <c r="Q733" i="27"/>
  <c r="T733" i="27" s="1"/>
  <c r="Q728" i="27"/>
  <c r="T728" i="27" s="1"/>
  <c r="Q726" i="27"/>
  <c r="T726" i="27" s="1"/>
  <c r="Q717" i="27"/>
  <c r="T717" i="27" s="1"/>
  <c r="Q712" i="27"/>
  <c r="T712" i="27" s="1"/>
  <c r="Q710" i="27"/>
  <c r="T710" i="27" s="1"/>
  <c r="Q701" i="27"/>
  <c r="T701" i="27" s="1"/>
  <c r="Q696" i="27"/>
  <c r="T696" i="27" s="1"/>
  <c r="Q694" i="27"/>
  <c r="T694" i="27" s="1"/>
  <c r="Q685" i="27"/>
  <c r="T685" i="27" s="1"/>
  <c r="Q680" i="27"/>
  <c r="T680" i="27" s="1"/>
  <c r="Q678" i="27"/>
  <c r="T678" i="27" s="1"/>
  <c r="Q669" i="27"/>
  <c r="T669" i="27" s="1"/>
  <c r="Q664" i="27"/>
  <c r="T664" i="27" s="1"/>
  <c r="Q662" i="27"/>
  <c r="T662" i="27" s="1"/>
  <c r="Q653" i="27"/>
  <c r="T653" i="27" s="1"/>
  <c r="Q648" i="27"/>
  <c r="T648" i="27" s="1"/>
  <c r="Q646" i="27"/>
  <c r="T646" i="27" s="1"/>
  <c r="Q637" i="27"/>
  <c r="T637" i="27" s="1"/>
  <c r="Q632" i="27"/>
  <c r="T632" i="27" s="1"/>
  <c r="Q630" i="27"/>
  <c r="T630" i="27" s="1"/>
  <c r="Q621" i="27"/>
  <c r="T621" i="27" s="1"/>
  <c r="Q616" i="27"/>
  <c r="T616" i="27" s="1"/>
  <c r="Q614" i="27"/>
  <c r="T614" i="27" s="1"/>
  <c r="Q605" i="27"/>
  <c r="T605" i="27" s="1"/>
  <c r="Q600" i="27"/>
  <c r="T600" i="27" s="1"/>
  <c r="Q598" i="27"/>
  <c r="T598" i="27" s="1"/>
  <c r="Q589" i="27"/>
  <c r="T589" i="27" s="1"/>
  <c r="Q584" i="27"/>
  <c r="T584" i="27" s="1"/>
  <c r="Q633" i="27"/>
  <c r="T633" i="27" s="1"/>
  <c r="Q626" i="27"/>
  <c r="T626" i="27" s="1"/>
  <c r="Q570" i="27"/>
  <c r="T570" i="27" s="1"/>
  <c r="Q554" i="27"/>
  <c r="T554" i="27" s="1"/>
  <c r="Q549" i="27"/>
  <c r="T549" i="27" s="1"/>
  <c r="Q545" i="27"/>
  <c r="T545" i="27" s="1"/>
  <c r="Q544" i="27"/>
  <c r="T544" i="27" s="1"/>
  <c r="Q517" i="27"/>
  <c r="T517" i="27" s="1"/>
  <c r="Q513" i="27"/>
  <c r="T513" i="27" s="1"/>
  <c r="Q512" i="27"/>
  <c r="T512" i="27" s="1"/>
  <c r="Q485" i="27"/>
  <c r="T485" i="27" s="1"/>
  <c r="Q481" i="27"/>
  <c r="T481" i="27" s="1"/>
  <c r="Q480" i="27"/>
  <c r="T480" i="27" s="1"/>
  <c r="Q453" i="27"/>
  <c r="T453" i="27" s="1"/>
  <c r="Q449" i="27"/>
  <c r="T449" i="27" s="1"/>
  <c r="Q448" i="27"/>
  <c r="T448" i="27" s="1"/>
  <c r="Q421" i="27"/>
  <c r="T421" i="27" s="1"/>
  <c r="Q394" i="27"/>
  <c r="T394" i="27" s="1"/>
  <c r="Q392" i="27"/>
  <c r="T392" i="27" s="1"/>
  <c r="Q390" i="27"/>
  <c r="T390" i="27" s="1"/>
  <c r="Q385" i="27"/>
  <c r="T385" i="27" s="1"/>
  <c r="Q381" i="27"/>
  <c r="T381" i="27" s="1"/>
  <c r="Q373" i="27"/>
  <c r="T373" i="27" s="1"/>
  <c r="Q365" i="27"/>
  <c r="T365" i="27" s="1"/>
  <c r="Q358" i="27"/>
  <c r="T358" i="27" s="1"/>
  <c r="Q356" i="27"/>
  <c r="T356" i="27" s="1"/>
  <c r="Q347" i="27"/>
  <c r="T347" i="27" s="1"/>
  <c r="Q342" i="27"/>
  <c r="T342" i="27" s="1"/>
  <c r="Q340" i="27"/>
  <c r="T340" i="27" s="1"/>
  <c r="Q331" i="27"/>
  <c r="T331" i="27" s="1"/>
  <c r="Q326" i="27"/>
  <c r="T326" i="27" s="1"/>
  <c r="Q324" i="27"/>
  <c r="T324" i="27" s="1"/>
  <c r="Q315" i="27"/>
  <c r="T315" i="27" s="1"/>
  <c r="Q310" i="27"/>
  <c r="T310" i="27" s="1"/>
  <c r="Q308" i="27"/>
  <c r="T308" i="27" s="1"/>
  <c r="Q299" i="27"/>
  <c r="T299" i="27" s="1"/>
  <c r="Q294" i="27"/>
  <c r="T294" i="27" s="1"/>
  <c r="Q292" i="27"/>
  <c r="T292" i="27" s="1"/>
  <c r="Q283" i="27"/>
  <c r="T283" i="27" s="1"/>
  <c r="Q278" i="27"/>
  <c r="T278" i="27" s="1"/>
  <c r="Q276" i="27"/>
  <c r="T276" i="27" s="1"/>
  <c r="Q267" i="27"/>
  <c r="T267" i="27" s="1"/>
  <c r="Q265" i="27"/>
  <c r="T265" i="27" s="1"/>
  <c r="Q261" i="27"/>
  <c r="T261" i="27" s="1"/>
  <c r="Q257" i="27"/>
  <c r="T257" i="27" s="1"/>
  <c r="Q253" i="27"/>
  <c r="T253" i="27" s="1"/>
  <c r="Q249" i="27"/>
  <c r="T249" i="27" s="1"/>
  <c r="Q245" i="27"/>
  <c r="T245" i="27" s="1"/>
  <c r="Q241" i="27"/>
  <c r="T241" i="27" s="1"/>
  <c r="Q237" i="27"/>
  <c r="T237" i="27" s="1"/>
  <c r="Q233" i="27"/>
  <c r="T233" i="27" s="1"/>
  <c r="Q229" i="27"/>
  <c r="T229" i="27" s="1"/>
  <c r="Q225" i="27"/>
  <c r="T225" i="27" s="1"/>
  <c r="Q221" i="27"/>
  <c r="T221" i="27" s="1"/>
  <c r="Q217" i="27"/>
  <c r="T217" i="27" s="1"/>
  <c r="Q213" i="27"/>
  <c r="T213" i="27" s="1"/>
  <c r="Q209" i="27"/>
  <c r="T209" i="27" s="1"/>
  <c r="Q205" i="27"/>
  <c r="T205" i="27" s="1"/>
  <c r="Q201" i="27"/>
  <c r="T201" i="27" s="1"/>
  <c r="Q197" i="27"/>
  <c r="T197" i="27" s="1"/>
  <c r="Q193" i="27"/>
  <c r="T193" i="27" s="1"/>
  <c r="Q190" i="27"/>
  <c r="T190" i="27" s="1"/>
  <c r="Q188" i="27"/>
  <c r="T188" i="27" s="1"/>
  <c r="Q186" i="27"/>
  <c r="T186" i="27" s="1"/>
  <c r="Q184" i="27"/>
  <c r="T184" i="27" s="1"/>
  <c r="Q182" i="27"/>
  <c r="T182" i="27" s="1"/>
  <c r="Q180" i="27"/>
  <c r="T180" i="27" s="1"/>
  <c r="Q178" i="27"/>
  <c r="T178" i="27" s="1"/>
  <c r="Q176" i="27"/>
  <c r="T176" i="27" s="1"/>
  <c r="Q174" i="27"/>
  <c r="T174" i="27" s="1"/>
  <c r="Q172" i="27"/>
  <c r="T172" i="27" s="1"/>
  <c r="Q170" i="27"/>
  <c r="T170" i="27" s="1"/>
  <c r="Q168" i="27"/>
  <c r="T168" i="27" s="1"/>
  <c r="Q165" i="27"/>
  <c r="T165" i="27" s="1"/>
  <c r="Q161" i="27"/>
  <c r="T161" i="27" s="1"/>
  <c r="Q157" i="27"/>
  <c r="T157" i="27" s="1"/>
  <c r="Q153" i="27"/>
  <c r="T153" i="27" s="1"/>
  <c r="Q149" i="27"/>
  <c r="T149" i="27" s="1"/>
  <c r="Q145" i="27"/>
  <c r="T145" i="27" s="1"/>
  <c r="Q141" i="27"/>
  <c r="T141" i="27" s="1"/>
  <c r="Q137" i="27"/>
  <c r="T137" i="27" s="1"/>
  <c r="Q133" i="27"/>
  <c r="T133" i="27" s="1"/>
  <c r="Q129" i="27"/>
  <c r="T129" i="27" s="1"/>
  <c r="Q125" i="27"/>
  <c r="T125" i="27" s="1"/>
  <c r="Q121" i="27"/>
  <c r="T121" i="27" s="1"/>
  <c r="Q117" i="27"/>
  <c r="T117" i="27" s="1"/>
  <c r="Q113" i="27"/>
  <c r="T113" i="27" s="1"/>
  <c r="Q109" i="27"/>
  <c r="T109" i="27" s="1"/>
  <c r="Q105" i="27"/>
  <c r="T105" i="27" s="1"/>
  <c r="Q101" i="27"/>
  <c r="T101" i="27" s="1"/>
  <c r="Q97" i="27"/>
  <c r="T97" i="27" s="1"/>
  <c r="Q93" i="27"/>
  <c r="T93" i="27" s="1"/>
  <c r="Q89" i="27"/>
  <c r="T89" i="27" s="1"/>
  <c r="Q85" i="27"/>
  <c r="T85" i="27" s="1"/>
  <c r="Q81" i="27"/>
  <c r="T81" i="27" s="1"/>
  <c r="Q77" i="27"/>
  <c r="T77" i="27" s="1"/>
  <c r="Q73" i="27"/>
  <c r="T73" i="27" s="1"/>
  <c r="Q69" i="27"/>
  <c r="T69" i="27" s="1"/>
  <c r="Q65" i="27"/>
  <c r="T65" i="27" s="1"/>
  <c r="Q61" i="27"/>
  <c r="T61" i="27" s="1"/>
  <c r="Q57" i="27"/>
  <c r="T57" i="27" s="1"/>
  <c r="Q53" i="27"/>
  <c r="T53" i="27" s="1"/>
  <c r="Q49" i="27"/>
  <c r="T49" i="27" s="1"/>
  <c r="Q596" i="27"/>
  <c r="T596" i="27" s="1"/>
  <c r="Q585" i="27"/>
  <c r="T585" i="27" s="1"/>
  <c r="Q582" i="27"/>
  <c r="T582" i="27" s="1"/>
  <c r="Q578" i="27"/>
  <c r="T578" i="27" s="1"/>
  <c r="Q560" i="27"/>
  <c r="T560" i="27" s="1"/>
  <c r="Q542" i="27"/>
  <c r="T542" i="27" s="1"/>
  <c r="Q538" i="27"/>
  <c r="T538" i="27" s="1"/>
  <c r="Q524" i="27"/>
  <c r="T524" i="27" s="1"/>
  <c r="Q510" i="27"/>
  <c r="T510" i="27" s="1"/>
  <c r="Q506" i="27"/>
  <c r="T506" i="27" s="1"/>
  <c r="Q492" i="27"/>
  <c r="T492" i="27" s="1"/>
  <c r="Q478" i="27"/>
  <c r="T478" i="27" s="1"/>
  <c r="Q474" i="27"/>
  <c r="T474" i="27" s="1"/>
  <c r="Q460" i="27"/>
  <c r="T460" i="27" s="1"/>
  <c r="Q446" i="27"/>
  <c r="T446" i="27" s="1"/>
  <c r="Q442" i="27"/>
  <c r="T442" i="27" s="1"/>
  <c r="Q428" i="27"/>
  <c r="T428" i="27" s="1"/>
  <c r="Q410" i="27"/>
  <c r="T410" i="27" s="1"/>
  <c r="Q408" i="27"/>
  <c r="T408" i="27" s="1"/>
  <c r="Q406" i="27"/>
  <c r="T406" i="27" s="1"/>
  <c r="Q401" i="27"/>
  <c r="T401" i="27" s="1"/>
  <c r="Q398" i="27"/>
  <c r="T398" i="27" s="1"/>
  <c r="Q384" i="27"/>
  <c r="T384" i="27" s="1"/>
  <c r="Q379" i="27"/>
  <c r="T379" i="27" s="1"/>
  <c r="Q371" i="27"/>
  <c r="T371" i="27" s="1"/>
  <c r="Q363" i="27"/>
  <c r="T363" i="27" s="1"/>
  <c r="Q351" i="27"/>
  <c r="T351" i="27" s="1"/>
  <c r="Q346" i="27"/>
  <c r="T346" i="27" s="1"/>
  <c r="Q344" i="27"/>
  <c r="T344" i="27" s="1"/>
  <c r="Q335" i="27"/>
  <c r="T335" i="27" s="1"/>
  <c r="Q330" i="27"/>
  <c r="T330" i="27" s="1"/>
  <c r="Q328" i="27"/>
  <c r="T328" i="27" s="1"/>
  <c r="Q319" i="27"/>
  <c r="T319" i="27" s="1"/>
  <c r="Q314" i="27"/>
  <c r="T314" i="27" s="1"/>
  <c r="Q312" i="27"/>
  <c r="T312" i="27" s="1"/>
  <c r="Q303" i="27"/>
  <c r="T303" i="27" s="1"/>
  <c r="Q298" i="27"/>
  <c r="T298" i="27" s="1"/>
  <c r="Q296" i="27"/>
  <c r="T296" i="27" s="1"/>
  <c r="Q287" i="27"/>
  <c r="T287" i="27" s="1"/>
  <c r="Q282" i="27"/>
  <c r="T282" i="27" s="1"/>
  <c r="Q280" i="27"/>
  <c r="T280" i="27" s="1"/>
  <c r="Q271" i="27"/>
  <c r="T271" i="27" s="1"/>
  <c r="Q266" i="27"/>
  <c r="T266" i="27" s="1"/>
  <c r="Q262" i="27"/>
  <c r="T262" i="27" s="1"/>
  <c r="Q258" i="27"/>
  <c r="T258" i="27" s="1"/>
  <c r="Q254" i="27"/>
  <c r="T254" i="27" s="1"/>
  <c r="Q250" i="27"/>
  <c r="T250" i="27" s="1"/>
  <c r="Q246" i="27"/>
  <c r="T246" i="27" s="1"/>
  <c r="Q242" i="27"/>
  <c r="T242" i="27" s="1"/>
  <c r="Q238" i="27"/>
  <c r="T238" i="27" s="1"/>
  <c r="Q234" i="27"/>
  <c r="T234" i="27" s="1"/>
  <c r="Q230" i="27"/>
  <c r="T230" i="27" s="1"/>
  <c r="Q226" i="27"/>
  <c r="T226" i="27" s="1"/>
  <c r="Q222" i="27"/>
  <c r="T222" i="27" s="1"/>
  <c r="Q218" i="27"/>
  <c r="T218" i="27" s="1"/>
  <c r="Q612" i="27"/>
  <c r="T612" i="27" s="1"/>
  <c r="Q601" i="27"/>
  <c r="T601" i="27" s="1"/>
  <c r="Q594" i="27"/>
  <c r="T594" i="27" s="1"/>
  <c r="Q562" i="27"/>
  <c r="T562" i="27" s="1"/>
  <c r="Q533" i="27"/>
  <c r="T533" i="27" s="1"/>
  <c r="Q529" i="27"/>
  <c r="T529" i="27" s="1"/>
  <c r="Q528" i="27"/>
  <c r="T528" i="27" s="1"/>
  <c r="Q501" i="27"/>
  <c r="T501" i="27" s="1"/>
  <c r="Q497" i="27"/>
  <c r="T497" i="27" s="1"/>
  <c r="Q496" i="27"/>
  <c r="T496" i="27" s="1"/>
  <c r="Q469" i="27"/>
  <c r="T469" i="27" s="1"/>
  <c r="Q465" i="27"/>
  <c r="T465" i="27" s="1"/>
  <c r="Q464" i="27"/>
  <c r="T464" i="27" s="1"/>
  <c r="Q437" i="27"/>
  <c r="T437" i="27" s="1"/>
  <c r="Q433" i="27"/>
  <c r="T433" i="27" s="1"/>
  <c r="Q432" i="27"/>
  <c r="T432" i="27" s="1"/>
  <c r="Q417" i="27"/>
  <c r="T417" i="27" s="1"/>
  <c r="Q414" i="27"/>
  <c r="T414" i="27" s="1"/>
  <c r="Q400" i="27"/>
  <c r="T400" i="27" s="1"/>
  <c r="Q397" i="27"/>
  <c r="T397" i="27" s="1"/>
  <c r="Q396" i="27"/>
  <c r="T396" i="27" s="1"/>
  <c r="Q389" i="27"/>
  <c r="T389" i="27" s="1"/>
  <c r="Q377" i="27"/>
  <c r="T377" i="27" s="1"/>
  <c r="Q369" i="27"/>
  <c r="T369" i="27" s="1"/>
  <c r="Q361" i="27"/>
  <c r="T361" i="27" s="1"/>
  <c r="Q355" i="27"/>
  <c r="T355" i="27" s="1"/>
  <c r="Q350" i="27"/>
  <c r="T350" i="27" s="1"/>
  <c r="Q348" i="27"/>
  <c r="T348" i="27" s="1"/>
  <c r="Q339" i="27"/>
  <c r="T339" i="27" s="1"/>
  <c r="Q334" i="27"/>
  <c r="T334" i="27" s="1"/>
  <c r="Q332" i="27"/>
  <c r="T332" i="27" s="1"/>
  <c r="Q323" i="27"/>
  <c r="T323" i="27" s="1"/>
  <c r="Q318" i="27"/>
  <c r="T318" i="27" s="1"/>
  <c r="Q316" i="27"/>
  <c r="T316" i="27" s="1"/>
  <c r="Q307" i="27"/>
  <c r="T307" i="27" s="1"/>
  <c r="Q302" i="27"/>
  <c r="T302" i="27" s="1"/>
  <c r="Q300" i="27"/>
  <c r="T300" i="27" s="1"/>
  <c r="Q291" i="27"/>
  <c r="T291" i="27" s="1"/>
  <c r="Q286" i="27"/>
  <c r="T286" i="27" s="1"/>
  <c r="Q284" i="27"/>
  <c r="T284" i="27" s="1"/>
  <c r="Q275" i="27"/>
  <c r="T275" i="27" s="1"/>
  <c r="Q270" i="27"/>
  <c r="T270" i="27" s="1"/>
  <c r="Q268" i="27"/>
  <c r="T268" i="27" s="1"/>
  <c r="Q263" i="27"/>
  <c r="T263" i="27" s="1"/>
  <c r="Q259" i="27"/>
  <c r="T259" i="27" s="1"/>
  <c r="Q255" i="27"/>
  <c r="T255" i="27" s="1"/>
  <c r="Q251" i="27"/>
  <c r="T251" i="27" s="1"/>
  <c r="Q247" i="27"/>
  <c r="T247" i="27" s="1"/>
  <c r="Q628" i="27"/>
  <c r="T628" i="27" s="1"/>
  <c r="Q617" i="27"/>
  <c r="T617" i="27" s="1"/>
  <c r="Q610" i="27"/>
  <c r="T610" i="27" s="1"/>
  <c r="Q580" i="27"/>
  <c r="T580" i="27" s="1"/>
  <c r="Q568" i="27"/>
  <c r="T568" i="27" s="1"/>
  <c r="Q552" i="27"/>
  <c r="T552" i="27" s="1"/>
  <c r="Q540" i="27"/>
  <c r="T540" i="27" s="1"/>
  <c r="Q526" i="27"/>
  <c r="T526" i="27" s="1"/>
  <c r="Q522" i="27"/>
  <c r="T522" i="27" s="1"/>
  <c r="Q508" i="27"/>
  <c r="T508" i="27" s="1"/>
  <c r="Q494" i="27"/>
  <c r="T494" i="27" s="1"/>
  <c r="Q490" i="27"/>
  <c r="T490" i="27" s="1"/>
  <c r="Q476" i="27"/>
  <c r="T476" i="27" s="1"/>
  <c r="Q462" i="27"/>
  <c r="T462" i="27" s="1"/>
  <c r="Q458" i="27"/>
  <c r="T458" i="27" s="1"/>
  <c r="Q444" i="27"/>
  <c r="T444" i="27" s="1"/>
  <c r="Q430" i="27"/>
  <c r="T430" i="27" s="1"/>
  <c r="Q426" i="27"/>
  <c r="T426" i="27" s="1"/>
  <c r="Q416" i="27"/>
  <c r="T416" i="27" s="1"/>
  <c r="Q413" i="27"/>
  <c r="T413" i="27" s="1"/>
  <c r="Q412" i="27"/>
  <c r="T412" i="27" s="1"/>
  <c r="Q405" i="27"/>
  <c r="T405" i="27" s="1"/>
  <c r="Q383" i="27"/>
  <c r="T383" i="27" s="1"/>
  <c r="Q375" i="27"/>
  <c r="T375" i="27" s="1"/>
  <c r="Q367" i="27"/>
  <c r="T367" i="27" s="1"/>
  <c r="Q359" i="27"/>
  <c r="T359" i="27" s="1"/>
  <c r="Q354" i="27"/>
  <c r="T354" i="27" s="1"/>
  <c r="Q352" i="27"/>
  <c r="T352" i="27" s="1"/>
  <c r="Q343" i="27"/>
  <c r="T343" i="27" s="1"/>
  <c r="Q338" i="27"/>
  <c r="T338" i="27" s="1"/>
  <c r="Q336" i="27"/>
  <c r="T336" i="27" s="1"/>
  <c r="Q327" i="27"/>
  <c r="T327" i="27" s="1"/>
  <c r="Q322" i="27"/>
  <c r="T322" i="27" s="1"/>
  <c r="Q320" i="27"/>
  <c r="T320" i="27" s="1"/>
  <c r="Q311" i="27"/>
  <c r="T311" i="27" s="1"/>
  <c r="Q306" i="27"/>
  <c r="T306" i="27" s="1"/>
  <c r="Q304" i="27"/>
  <c r="T304" i="27" s="1"/>
  <c r="Q295" i="27"/>
  <c r="T295" i="27" s="1"/>
  <c r="Q290" i="27"/>
  <c r="T290" i="27" s="1"/>
  <c r="Q288" i="27"/>
  <c r="T288" i="27" s="1"/>
  <c r="Q279" i="27"/>
  <c r="T279" i="27" s="1"/>
  <c r="Q272" i="27"/>
  <c r="T272" i="27" s="1"/>
  <c r="Q260" i="27"/>
  <c r="T260" i="27" s="1"/>
  <c r="Q252" i="27"/>
  <c r="T252" i="27" s="1"/>
  <c r="Q211" i="27"/>
  <c r="T211" i="27" s="1"/>
  <c r="Q206" i="27"/>
  <c r="T206" i="27" s="1"/>
  <c r="Q204" i="27"/>
  <c r="T204" i="27" s="1"/>
  <c r="Q195" i="27"/>
  <c r="T195" i="27" s="1"/>
  <c r="Q189" i="27"/>
  <c r="T189" i="27" s="1"/>
  <c r="Q181" i="27"/>
  <c r="T181" i="27" s="1"/>
  <c r="Q173" i="27"/>
  <c r="T173" i="27" s="1"/>
  <c r="Q166" i="27"/>
  <c r="T166" i="27" s="1"/>
  <c r="Q164" i="27"/>
  <c r="T164" i="27" s="1"/>
  <c r="Q155" i="27"/>
  <c r="T155" i="27" s="1"/>
  <c r="Q150" i="27"/>
  <c r="T150" i="27" s="1"/>
  <c r="Q148" i="27"/>
  <c r="T148" i="27" s="1"/>
  <c r="Q240" i="27"/>
  <c r="T240" i="27" s="1"/>
  <c r="Q239" i="27"/>
  <c r="T239" i="27" s="1"/>
  <c r="Q232" i="27"/>
  <c r="T232" i="27" s="1"/>
  <c r="Q231" i="27"/>
  <c r="T231" i="27" s="1"/>
  <c r="Q224" i="27"/>
  <c r="T224" i="27" s="1"/>
  <c r="Q223" i="27"/>
  <c r="T223" i="27" s="1"/>
  <c r="Q216" i="27"/>
  <c r="T216" i="27" s="1"/>
  <c r="Q215" i="27"/>
  <c r="T215" i="27" s="1"/>
  <c r="Q210" i="27"/>
  <c r="T210" i="27" s="1"/>
  <c r="Q208" i="27"/>
  <c r="T208" i="27" s="1"/>
  <c r="Q199" i="27"/>
  <c r="T199" i="27" s="1"/>
  <c r="Q194" i="27"/>
  <c r="T194" i="27" s="1"/>
  <c r="Q192" i="27"/>
  <c r="T192" i="27" s="1"/>
  <c r="Q187" i="27"/>
  <c r="T187" i="27" s="1"/>
  <c r="Q179" i="27"/>
  <c r="T179" i="27" s="1"/>
  <c r="Q171" i="27"/>
  <c r="T171" i="27" s="1"/>
  <c r="Q159" i="27"/>
  <c r="T159" i="27" s="1"/>
  <c r="Q154" i="27"/>
  <c r="T154" i="27" s="1"/>
  <c r="Q152" i="27"/>
  <c r="T152" i="27" s="1"/>
  <c r="Q143" i="27"/>
  <c r="T143" i="27" s="1"/>
  <c r="Q138" i="27"/>
  <c r="T138" i="27" s="1"/>
  <c r="Q136" i="27"/>
  <c r="T136" i="27" s="1"/>
  <c r="Q127" i="27"/>
  <c r="T127" i="27" s="1"/>
  <c r="Q122" i="27"/>
  <c r="T122" i="27" s="1"/>
  <c r="Q120" i="27"/>
  <c r="T120" i="27" s="1"/>
  <c r="Q111" i="27"/>
  <c r="T111" i="27" s="1"/>
  <c r="Q106" i="27"/>
  <c r="T106" i="27" s="1"/>
  <c r="Q104" i="27"/>
  <c r="T104" i="27" s="1"/>
  <c r="Q264" i="27"/>
  <c r="T264" i="27" s="1"/>
  <c r="Q256" i="27"/>
  <c r="T256" i="27" s="1"/>
  <c r="Q248" i="27"/>
  <c r="T248" i="27" s="1"/>
  <c r="Q274" i="27"/>
  <c r="T274" i="27" s="1"/>
  <c r="Q244" i="27"/>
  <c r="T244" i="27" s="1"/>
  <c r="Q243" i="27"/>
  <c r="T243" i="27" s="1"/>
  <c r="Q236" i="27"/>
  <c r="T236" i="27" s="1"/>
  <c r="Q235" i="27"/>
  <c r="T235" i="27" s="1"/>
  <c r="Q228" i="27"/>
  <c r="T228" i="27" s="1"/>
  <c r="Q227" i="27"/>
  <c r="T227" i="27" s="1"/>
  <c r="Q220" i="27"/>
  <c r="T220" i="27" s="1"/>
  <c r="Q219" i="27"/>
  <c r="T219" i="27" s="1"/>
  <c r="Q207" i="27"/>
  <c r="T207" i="27" s="1"/>
  <c r="Q202" i="27"/>
  <c r="T202" i="27" s="1"/>
  <c r="Q200" i="27"/>
  <c r="T200" i="27" s="1"/>
  <c r="Q191" i="27"/>
  <c r="T191" i="27" s="1"/>
  <c r="Q183" i="27"/>
  <c r="T183" i="27" s="1"/>
  <c r="Q175" i="27"/>
  <c r="T175" i="27" s="1"/>
  <c r="Q167" i="27"/>
  <c r="T167" i="27" s="1"/>
  <c r="Q162" i="27"/>
  <c r="T162" i="27" s="1"/>
  <c r="Q160" i="27"/>
  <c r="T160" i="27" s="1"/>
  <c r="Q151" i="27"/>
  <c r="T151" i="27" s="1"/>
  <c r="Q146" i="27"/>
  <c r="T146" i="27" s="1"/>
  <c r="Q144" i="27"/>
  <c r="T144" i="27" s="1"/>
  <c r="Q135" i="27"/>
  <c r="T135" i="27" s="1"/>
  <c r="Q130" i="27"/>
  <c r="T130" i="27" s="1"/>
  <c r="Q128" i="27"/>
  <c r="T128" i="27" s="1"/>
  <c r="Q119" i="27"/>
  <c r="T119" i="27" s="1"/>
  <c r="Q114" i="27"/>
  <c r="T114" i="27" s="1"/>
  <c r="Q112" i="27"/>
  <c r="T112" i="27" s="1"/>
  <c r="Q103" i="27"/>
  <c r="T103" i="27" s="1"/>
  <c r="Q98" i="27"/>
  <c r="T98" i="27" s="1"/>
  <c r="Q96" i="27"/>
  <c r="T96" i="27" s="1"/>
  <c r="Q87" i="27"/>
  <c r="T87" i="27" s="1"/>
  <c r="Q82" i="27"/>
  <c r="T82" i="27" s="1"/>
  <c r="Q80" i="27"/>
  <c r="T80" i="27" s="1"/>
  <c r="Q71" i="27"/>
  <c r="T71" i="27" s="1"/>
  <c r="Q66" i="27"/>
  <c r="T66" i="27" s="1"/>
  <c r="Q64" i="27"/>
  <c r="T64" i="27" s="1"/>
  <c r="Q55" i="27"/>
  <c r="T55" i="27" s="1"/>
  <c r="Q50" i="27"/>
  <c r="T50" i="27" s="1"/>
  <c r="Q48" i="27"/>
  <c r="T48" i="27" s="1"/>
  <c r="Q44" i="27"/>
  <c r="T44" i="27" s="1"/>
  <c r="Q40" i="27"/>
  <c r="T40" i="27" s="1"/>
  <c r="Q36" i="27"/>
  <c r="T36" i="27" s="1"/>
  <c r="Q23" i="27"/>
  <c r="T23" i="27" s="1"/>
  <c r="W33" i="27" s="1"/>
  <c r="Q24" i="27"/>
  <c r="T24" i="27" s="1"/>
  <c r="Q25" i="27"/>
  <c r="T25" i="27" s="1"/>
  <c r="Q26" i="27"/>
  <c r="T26" i="27" s="1"/>
  <c r="Q27" i="27"/>
  <c r="T27" i="27" s="1"/>
  <c r="Q28" i="27"/>
  <c r="T28" i="27" s="1"/>
  <c r="Q29" i="27"/>
  <c r="T29" i="27" s="1"/>
  <c r="Q30" i="27"/>
  <c r="T30" i="27" s="1"/>
  <c r="Q31" i="27"/>
  <c r="T31" i="27" s="1"/>
  <c r="Q32" i="27"/>
  <c r="T32" i="27" s="1"/>
  <c r="Q33" i="27"/>
  <c r="T33" i="27" s="1"/>
  <c r="Q34" i="27"/>
  <c r="T34" i="27" s="1"/>
  <c r="Q43" i="27"/>
  <c r="T43" i="27" s="1"/>
  <c r="Q45" i="27"/>
  <c r="T45" i="27" s="1"/>
  <c r="Q52" i="27"/>
  <c r="T52" i="27" s="1"/>
  <c r="Q54" i="27"/>
  <c r="T54" i="27" s="1"/>
  <c r="Q56" i="27"/>
  <c r="T56" i="27" s="1"/>
  <c r="Q83" i="27"/>
  <c r="T83" i="27" s="1"/>
  <c r="Q90" i="27"/>
  <c r="T90" i="27" s="1"/>
  <c r="Q91" i="27"/>
  <c r="T91" i="27" s="1"/>
  <c r="Q94" i="27"/>
  <c r="T94" i="27" s="1"/>
  <c r="Q102" i="27"/>
  <c r="T102" i="27" s="1"/>
  <c r="Q118" i="27"/>
  <c r="T118" i="27" s="1"/>
  <c r="Q134" i="27"/>
  <c r="T134" i="27" s="1"/>
  <c r="Q147" i="27"/>
  <c r="T147" i="27" s="1"/>
  <c r="Q158" i="27"/>
  <c r="T158" i="27" s="1"/>
  <c r="Q196" i="27"/>
  <c r="T196" i="27" s="1"/>
  <c r="Q92" i="27"/>
  <c r="T92" i="27" s="1"/>
  <c r="Q95" i="27"/>
  <c r="T95" i="27" s="1"/>
  <c r="Q100" i="27"/>
  <c r="T100" i="27" s="1"/>
  <c r="Q107" i="27"/>
  <c r="T107" i="27" s="1"/>
  <c r="Q110" i="27"/>
  <c r="T110" i="27" s="1"/>
  <c r="Q116" i="27"/>
  <c r="T116" i="27" s="1"/>
  <c r="Q123" i="27"/>
  <c r="T123" i="27" s="1"/>
  <c r="Q126" i="27"/>
  <c r="T126" i="27" s="1"/>
  <c r="Q132" i="27"/>
  <c r="T132" i="27" s="1"/>
  <c r="Q139" i="27"/>
  <c r="T139" i="27" s="1"/>
  <c r="Q142" i="27"/>
  <c r="T142" i="27" s="1"/>
  <c r="Q156" i="27"/>
  <c r="T156" i="27" s="1"/>
  <c r="Q39" i="27"/>
  <c r="T39" i="27" s="1"/>
  <c r="Q46" i="27"/>
  <c r="T46" i="27" s="1"/>
  <c r="Q35" i="27"/>
  <c r="T35" i="27" s="1"/>
  <c r="Q37" i="27"/>
  <c r="T37" i="27" s="1"/>
  <c r="Q42" i="27"/>
  <c r="T42" i="27" s="1"/>
  <c r="Q51" i="27"/>
  <c r="T51" i="27" s="1"/>
  <c r="Q58" i="27"/>
  <c r="T58" i="27" s="1"/>
  <c r="Q59" i="27"/>
  <c r="T59" i="27" s="1"/>
  <c r="Q62" i="27"/>
  <c r="T62" i="27" s="1"/>
  <c r="Q76" i="27"/>
  <c r="T76" i="27" s="1"/>
  <c r="Q79" i="27"/>
  <c r="T79" i="27" s="1"/>
  <c r="Q84" i="27"/>
  <c r="T84" i="27" s="1"/>
  <c r="Q86" i="27"/>
  <c r="T86" i="27" s="1"/>
  <c r="Q88" i="27"/>
  <c r="T88" i="27" s="1"/>
  <c r="Q108" i="27"/>
  <c r="T108" i="27" s="1"/>
  <c r="Q124" i="27"/>
  <c r="T124" i="27" s="1"/>
  <c r="Q140" i="27"/>
  <c r="T140" i="27" s="1"/>
  <c r="Q203" i="27"/>
  <c r="T203" i="27" s="1"/>
  <c r="Q214" i="27"/>
  <c r="T214" i="27" s="1"/>
  <c r="Q41" i="27"/>
  <c r="T41" i="27" s="1"/>
  <c r="Q67" i="27"/>
  <c r="T67" i="27" s="1"/>
  <c r="Q74" i="27"/>
  <c r="T74" i="27" s="1"/>
  <c r="Q75" i="27"/>
  <c r="T75" i="27" s="1"/>
  <c r="Q78" i="27"/>
  <c r="T78" i="27" s="1"/>
  <c r="Q38" i="27"/>
  <c r="T38" i="27" s="1"/>
  <c r="Q47" i="27"/>
  <c r="T47" i="27" s="1"/>
  <c r="Q60" i="27"/>
  <c r="T60" i="27" s="1"/>
  <c r="Q63" i="27"/>
  <c r="T63" i="27" s="1"/>
  <c r="Q68" i="27"/>
  <c r="T68" i="27" s="1"/>
  <c r="Q70" i="27"/>
  <c r="T70" i="27" s="1"/>
  <c r="Q72" i="27"/>
  <c r="T72" i="27" s="1"/>
  <c r="Q99" i="27"/>
  <c r="T99" i="27" s="1"/>
  <c r="Q115" i="27"/>
  <c r="T115" i="27" s="1"/>
  <c r="Q131" i="27"/>
  <c r="T131" i="27" s="1"/>
  <c r="Q163" i="27"/>
  <c r="T163" i="27" s="1"/>
  <c r="Q169" i="27"/>
  <c r="T169" i="27" s="1"/>
  <c r="Q177" i="27"/>
  <c r="T177" i="27" s="1"/>
  <c r="Q185" i="27"/>
  <c r="T185" i="27" s="1"/>
  <c r="Q198" i="27"/>
  <c r="T198" i="27" s="1"/>
  <c r="Q212" i="27"/>
  <c r="T212" i="27" s="1"/>
  <c r="Q13" i="26"/>
  <c r="Q16" i="26"/>
  <c r="Z32" i="26"/>
  <c r="Z36" i="26"/>
  <c r="Z40" i="26"/>
  <c r="Z44" i="26"/>
  <c r="Z48" i="26"/>
  <c r="Z52" i="26"/>
  <c r="Z56" i="26"/>
  <c r="O29" i="26"/>
  <c r="R29" i="26" s="1"/>
  <c r="Q19" i="26" s="1"/>
  <c r="O30" i="26"/>
  <c r="R30" i="26" s="1"/>
  <c r="Q18" i="26" s="1"/>
  <c r="O31" i="26"/>
  <c r="R31" i="26" s="1"/>
  <c r="O32" i="26"/>
  <c r="R32" i="26" s="1"/>
  <c r="O33" i="26"/>
  <c r="R33" i="26" s="1"/>
  <c r="O34" i="26"/>
  <c r="R34" i="26" s="1"/>
  <c r="O35" i="26"/>
  <c r="R35" i="26" s="1"/>
  <c r="O36" i="26"/>
  <c r="R36" i="26" s="1"/>
  <c r="O37" i="26"/>
  <c r="R37" i="26" s="1"/>
  <c r="O38" i="26"/>
  <c r="R38" i="26" s="1"/>
  <c r="O39" i="26"/>
  <c r="R39" i="26" s="1"/>
  <c r="O40" i="26"/>
  <c r="R40" i="26" s="1"/>
  <c r="O41" i="26"/>
  <c r="R41" i="26" s="1"/>
  <c r="O42" i="26"/>
  <c r="R42" i="26" s="1"/>
  <c r="O43" i="26"/>
  <c r="R43" i="26" s="1"/>
  <c r="O44" i="26"/>
  <c r="R44" i="26" s="1"/>
  <c r="O45" i="26"/>
  <c r="R45" i="26" s="1"/>
  <c r="O46" i="26"/>
  <c r="R46" i="26" s="1"/>
  <c r="O47" i="26"/>
  <c r="R47" i="26" s="1"/>
  <c r="O48" i="26"/>
  <c r="R48" i="26" s="1"/>
  <c r="O49" i="26"/>
  <c r="R49" i="26" s="1"/>
  <c r="O50" i="26"/>
  <c r="R50" i="26" s="1"/>
  <c r="O51" i="26"/>
  <c r="R51" i="26" s="1"/>
  <c r="O52" i="26"/>
  <c r="R52" i="26" s="1"/>
  <c r="O53" i="26"/>
  <c r="R53" i="26" s="1"/>
  <c r="O54" i="26"/>
  <c r="R54" i="26" s="1"/>
  <c r="O55" i="26"/>
  <c r="R55" i="26" s="1"/>
  <c r="O56" i="26"/>
  <c r="R56" i="26" s="1"/>
  <c r="O57" i="26"/>
  <c r="R57" i="26" s="1"/>
  <c r="O58" i="26"/>
  <c r="R58" i="26" s="1"/>
  <c r="O59" i="26"/>
  <c r="R59" i="26" s="1"/>
  <c r="O60" i="26"/>
  <c r="R60" i="26" s="1"/>
  <c r="O61" i="26"/>
  <c r="R61" i="26" s="1"/>
  <c r="O63" i="26"/>
  <c r="R63" i="26" s="1"/>
  <c r="O65" i="26"/>
  <c r="R65" i="26" s="1"/>
  <c r="O67" i="26"/>
  <c r="R67" i="26" s="1"/>
  <c r="O69" i="26"/>
  <c r="R69" i="26" s="1"/>
  <c r="O71" i="26"/>
  <c r="R71" i="26" s="1"/>
  <c r="O73" i="26"/>
  <c r="R73" i="26" s="1"/>
  <c r="O75" i="26"/>
  <c r="R75" i="26" s="1"/>
  <c r="O77" i="26"/>
  <c r="R77" i="26" s="1"/>
  <c r="O79" i="26"/>
  <c r="R79" i="26" s="1"/>
  <c r="O81" i="26"/>
  <c r="R81" i="26" s="1"/>
  <c r="O83" i="26"/>
  <c r="R83" i="26" s="1"/>
  <c r="O85" i="26"/>
  <c r="R85" i="26" s="1"/>
  <c r="O87" i="26"/>
  <c r="R87" i="26" s="1"/>
  <c r="O89" i="26"/>
  <c r="R89" i="26" s="1"/>
  <c r="W26" i="27" l="1"/>
  <c r="W30" i="27"/>
  <c r="W23" i="27"/>
  <c r="W27" i="27"/>
  <c r="W31" i="27"/>
  <c r="W24" i="27"/>
  <c r="W28" i="27"/>
  <c r="W32" i="27"/>
  <c r="W25" i="27"/>
  <c r="W29" i="27"/>
  <c r="Q15" i="26"/>
  <c r="Q21" i="26"/>
  <c r="Q11" i="26"/>
  <c r="Q12" i="26"/>
  <c r="Q14" i="26"/>
  <c r="Q20" i="26"/>
  <c r="Q17" i="26"/>
  <c r="B51" i="24"/>
  <c r="C49" i="24" s="1"/>
  <c r="B51" i="23"/>
  <c r="C49" i="23" s="1"/>
  <c r="C46" i="24" l="1"/>
  <c r="C47" i="24"/>
  <c r="C43" i="24"/>
  <c r="C50" i="24"/>
  <c r="C44" i="24"/>
  <c r="C48" i="24"/>
  <c r="C45" i="24"/>
  <c r="C46" i="23"/>
  <c r="C50" i="23"/>
  <c r="C43" i="23"/>
  <c r="C47" i="23"/>
  <c r="C44" i="23"/>
  <c r="C48" i="23"/>
  <c r="C45" i="23"/>
  <c r="AA8" i="9" l="1"/>
  <c r="AA7" i="9"/>
  <c r="AA6" i="9"/>
  <c r="AA5" i="9"/>
  <c r="AA4" i="9"/>
  <c r="W2" i="9"/>
  <c r="X2" i="9"/>
  <c r="G34" i="9" l="1"/>
  <c r="T13" i="9" l="1"/>
  <c r="T12" i="9"/>
  <c r="T11" i="9"/>
  <c r="T10" i="9"/>
  <c r="T8" i="9"/>
  <c r="T4" i="9" s="1"/>
  <c r="S2" i="9"/>
  <c r="T2" i="9" l="1"/>
  <c r="J10" i="9"/>
  <c r="J12" i="9"/>
  <c r="J13" i="9"/>
  <c r="J11" i="9"/>
  <c r="J8" i="9"/>
  <c r="J4" i="9" s="1"/>
  <c r="J2" i="9" s="1"/>
  <c r="J9" i="9"/>
  <c r="I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tc={354AA43D-55EA-475A-A66A-F5B4CC3DE9EA}</author>
  </authors>
  <commentList>
    <comment ref="W3" authorId="0" shapeId="0" xr:uid="{354AA43D-55EA-475A-A66A-F5B4CC3DE9EA}">
      <text>
        <r>
          <rPr>
            <sz val="11"/>
            <color theme="1"/>
            <rFont val="맑은 고딕"/>
            <family val="2"/>
            <charset val="129"/>
            <scheme val="minor"/>
          </rPr>
          <t>[스레드 댓글]
사용 중인 버전의 Excel에서 이 스레드 댓글을 읽을 수 있지만 파일을 이후 버전의 Excel에서 열면 편집 내용이 모두 제거됩니다. 자세한 정보: https://go.microsoft.com/fwlink/?linkid=870924.
댓글:
    상품 추천 숫자 제한 시 먼저 노출될 상품 선택 기준</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김훈성님/Digital PI Cell</author>
  </authors>
  <commentList>
    <comment ref="H13" authorId="0" shapeId="0" xr:uid="{D377D591-C4BF-4498-9559-65787B34EAC0}">
      <text>
        <r>
          <rPr>
            <b/>
            <sz val="11"/>
            <color indexed="81"/>
            <rFont val="돋움"/>
            <family val="3"/>
            <charset val="129"/>
          </rPr>
          <t xml:space="preserve">변경 내용 모두 12/6일부터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남보영님/마케팅Intelligence Cell</author>
    <author>김훈성님/Digital PI Cell</author>
  </authors>
  <commentList>
    <comment ref="N11" authorId="0" shapeId="0" xr:uid="{FDC3DCE6-EC35-4F99-A0CB-68A24EEC625F}">
      <text>
        <r>
          <rPr>
            <b/>
            <sz val="10"/>
            <color indexed="81"/>
            <rFont val="돋움"/>
            <family val="3"/>
            <charset val="129"/>
          </rPr>
          <t>예외조건6</t>
        </r>
      </text>
    </comment>
    <comment ref="H12" authorId="1" shapeId="0" xr:uid="{0674449A-7FCF-4A66-BF2C-9AD722A95CDF}">
      <text>
        <r>
          <rPr>
            <b/>
            <sz val="11"/>
            <color indexed="81"/>
            <rFont val="돋움"/>
            <family val="3"/>
            <charset val="129"/>
          </rPr>
          <t xml:space="preserve">변경 내용 모두 12/6일부터 </t>
        </r>
      </text>
    </comment>
  </commentList>
</comments>
</file>

<file path=xl/sharedStrings.xml><?xml version="1.0" encoding="utf-8"?>
<sst xmlns="http://schemas.openxmlformats.org/spreadsheetml/2006/main" count="47732" uniqueCount="2312">
  <si>
    <t>1. 주요 기준</t>
    <phoneticPr fontId="1" type="noConversion"/>
  </si>
  <si>
    <t xml:space="preserve"> - 기변후 단말은 [스마트계산기] 화면의 단말선택 메뉴에서 선택한 단말의 출고가/모델명을 기준함</t>
    <phoneticPr fontId="1" type="noConversion"/>
  </si>
  <si>
    <t xml:space="preserve"> - 기변전요금제는 (현재와 동일하게) 요금약정할인 대상 요금제일 경우 할인금액을 제외하여 산정함</t>
    <phoneticPr fontId="1" type="noConversion"/>
  </si>
  <si>
    <t>2. 추천 Logic</t>
    <phoneticPr fontId="1" type="noConversion"/>
  </si>
  <si>
    <t>최종 데이터 사용량</t>
    <phoneticPr fontId="1" type="noConversion"/>
  </si>
  <si>
    <t>01.0.5GB 이하</t>
  </si>
  <si>
    <t>스몰</t>
  </si>
  <si>
    <t>주말엔팅세이브</t>
  </si>
  <si>
    <t>T끼리어르신</t>
  </si>
  <si>
    <t>0스몰</t>
  </si>
  <si>
    <t>03.2GB 이하</t>
  </si>
  <si>
    <t>미디엄</t>
  </si>
  <si>
    <t>미디엄</t>
    <phoneticPr fontId="1" type="noConversion"/>
  </si>
  <si>
    <t>04.4GB 이하</t>
  </si>
  <si>
    <t>band어르신2.2G</t>
  </si>
  <si>
    <t>band데이터6.5G</t>
  </si>
  <si>
    <t>주말엔팅3.0</t>
  </si>
  <si>
    <t>0미디엄</t>
  </si>
  <si>
    <t>0라지</t>
  </si>
  <si>
    <t>구분</t>
    <phoneticPr fontId="1" type="noConversion"/>
  </si>
  <si>
    <t>3. 고객 Seg.별 추천요금제</t>
    <phoneticPr fontId="1" type="noConversion"/>
  </si>
  <si>
    <t>연령(만)</t>
    <phoneticPr fontId="1" type="noConversion"/>
  </si>
  <si>
    <t>직전 3개월(M-1-3)
Max 데이터 사용량</t>
    <phoneticPr fontId="1" type="noConversion"/>
  </si>
  <si>
    <t>기변후
단말</t>
    <phoneticPr fontId="1" type="noConversion"/>
  </si>
  <si>
    <t>고객별 최종 데이터
사용량 구간</t>
    <phoneticPr fontId="1" type="noConversion"/>
  </si>
  <si>
    <t>추천요금제</t>
    <phoneticPr fontId="1" type="noConversion"/>
  </si>
  <si>
    <t>부가요금제 추천</t>
  </si>
  <si>
    <t>연령(만)</t>
  </si>
  <si>
    <t>01.아이코닉</t>
  </si>
  <si>
    <t>LTE안심옵션</t>
  </si>
  <si>
    <t>02.1.2GB 이하</t>
  </si>
  <si>
    <t>02.고가</t>
  </si>
  <si>
    <t>03.중가</t>
  </si>
  <si>
    <t>04.저가</t>
  </si>
  <si>
    <t>05.6GB 이하</t>
  </si>
  <si>
    <t>라지</t>
    <phoneticPr fontId="1" type="noConversion"/>
  </si>
  <si>
    <t xml:space="preserve"> - 신규후 단말은 [스마트계산기] 화면의 단말선택 메뉴에서 선택한 단말의 출고가/모델명을 기준함</t>
    <phoneticPr fontId="1" type="noConversion"/>
  </si>
  <si>
    <t>3G band 데이터 세이브</t>
  </si>
  <si>
    <t>3G band 데이터 3.5G</t>
  </si>
  <si>
    <t>3G band 데이터 6.5G</t>
    <phoneticPr fontId="1" type="noConversion"/>
  </si>
  <si>
    <t>SKT 이용 가족</t>
    <phoneticPr fontId="1" type="noConversion"/>
  </si>
  <si>
    <t>가입유형</t>
    <phoneticPr fontId="1" type="noConversion"/>
  </si>
  <si>
    <t>선택단말</t>
    <phoneticPr fontId="1" type="noConversion"/>
  </si>
  <si>
    <t>01.N</t>
    <phoneticPr fontId="1" type="noConversion"/>
  </si>
  <si>
    <t>01.010신규</t>
    <phoneticPr fontId="1" type="noConversion"/>
  </si>
  <si>
    <t>01.아이코닉</t>
    <phoneticPr fontId="1" type="noConversion"/>
  </si>
  <si>
    <t>02.Y</t>
    <phoneticPr fontId="1" type="noConversion"/>
  </si>
  <si>
    <t>02.MNP신규</t>
    <phoneticPr fontId="1" type="noConversion"/>
  </si>
  <si>
    <t>02.고가</t>
    <phoneticPr fontId="1" type="noConversion"/>
  </si>
  <si>
    <t>03.중가</t>
    <phoneticPr fontId="1" type="noConversion"/>
  </si>
  <si>
    <t>04.저가</t>
    <phoneticPr fontId="1" type="noConversion"/>
  </si>
  <si>
    <t>3. 요금제 추천 결과</t>
    <phoneticPr fontId="1" type="noConversion"/>
  </si>
  <si>
    <t>부가요금제 추천</t>
    <phoneticPr fontId="1" type="noConversion"/>
  </si>
  <si>
    <t>3G단말 요금제 추천</t>
    <phoneticPr fontId="1" type="noConversion"/>
  </si>
  <si>
    <t>쿠키즈스마트</t>
    <phoneticPr fontId="1" type="noConversion"/>
  </si>
  <si>
    <t>LTE안심옵션</t>
    <phoneticPr fontId="1" type="noConversion"/>
  </si>
  <si>
    <t>쿠키즈스마트</t>
  </si>
  <si>
    <t>3G band 데이터 퍼펙트</t>
  </si>
  <si>
    <t>3G band 데이터 6.5G</t>
  </si>
  <si>
    <t>패밀리</t>
  </si>
  <si>
    <t>19~24세</t>
  </si>
  <si>
    <t>25~29세</t>
  </si>
  <si>
    <t>30~39세</t>
  </si>
  <si>
    <t>40~49세</t>
  </si>
  <si>
    <t>50~64세</t>
  </si>
  <si>
    <t>65세이상</t>
  </si>
  <si>
    <t>레귤러</t>
    <phoneticPr fontId="1" type="noConversion"/>
  </si>
  <si>
    <t xml:space="preserve">■ 기변고객 요금제 추천 Logic </t>
    <phoneticPr fontId="1" type="noConversion"/>
  </si>
  <si>
    <t xml:space="preserve">■ 신규고객 요금제 추천 Logic </t>
    <phoneticPr fontId="1" type="noConversion"/>
  </si>
  <si>
    <t>우선순위</t>
  </si>
  <si>
    <t>반영여부</t>
  </si>
  <si>
    <t>기반영</t>
  </si>
  <si>
    <t xml:space="preserve">   * 가족결합 판단 상품 : 온가족할인(2059), 온가족프리(2053), 온가족무료(2087), 온가족플랜(2198), 뉴온가족플랜(2231), 온가족플랜2(2247), 핀크결합(2228)</t>
  </si>
  <si>
    <t>180906 수정반영</t>
  </si>
  <si>
    <t xml:space="preserve"> - (참조_기존조건) 기변 전 요금제가 42,000원 미만인 고객은 최대 "band데이터6.5G" 추천</t>
  </si>
  <si>
    <t xml:space="preserve"> - 2G 단말 선택 시(즉, 기변 후 단말이 2G일 경우) 일괄 "무료음성 34 (NA00002315)" 추천</t>
  </si>
  <si>
    <t xml:space="preserve"> - "쿠키즈미니폰(SD-B190S)" 선택 시 일괄 "쿠키즈미니 요금제(NA00005889)" 추천</t>
  </si>
  <si>
    <t xml:space="preserve"> - "J2Pro(SM-J250N)" "LG Folder(LM-Y110S)" 선택 시</t>
  </si>
  <si>
    <t xml:space="preserve"> - (참조_기존조건) "J2Pro(SM-J250N)" "LG Folder(LM-Y110S)" 선택 시 일괄 "스몰" 추천</t>
  </si>
  <si>
    <t xml:space="preserve"> - 2nd Device 선택 시 단말 소분류가 "스마트워치"일 경우 "LTE Watch 요금제(NA00004997)",  "Kids폰"일 경우 "쿠키즈 워치 요금제(NA00004484)" 일괄 추천</t>
  </si>
  <si>
    <t>기반영 (180809)</t>
  </si>
  <si>
    <t xml:space="preserve">   * T가족모아 외 결합상품의 자회선은 감안하지 않음</t>
  </si>
  <si>
    <t xml:space="preserve"> - 고객 연령이 12세 이하면 일괄 "쿠키즈스마트" 추천</t>
  </si>
  <si>
    <t>180906 반영</t>
  </si>
  <si>
    <t>예외조건</t>
    <phoneticPr fontId="1" type="noConversion"/>
  </si>
  <si>
    <t xml:space="preserve"> - (참조_기존조건) 통화량 고려 안 함</t>
    <phoneticPr fontId="1" type="noConversion"/>
  </si>
  <si>
    <t>06.6GB 초과</t>
  </si>
  <si>
    <t>레귤러</t>
  </si>
  <si>
    <r>
      <t xml:space="preserve"> </t>
    </r>
    <r>
      <rPr>
        <sz val="11"/>
        <rFont val="맑은 고딕"/>
        <family val="3"/>
        <charset val="129"/>
      </rPr>
      <t xml:space="preserve">→ </t>
    </r>
    <r>
      <rPr>
        <sz val="11"/>
        <rFont val="맑은 고딕"/>
        <family val="3"/>
        <charset val="129"/>
        <scheme val="minor"/>
      </rPr>
      <t>고객이 속한 Seg.별 가입후 3개월 데이터 사용량에 따른 연령별 요금제 추천 (단 예외조건 별첨)</t>
    </r>
    <phoneticPr fontId="1" type="noConversion"/>
  </si>
  <si>
    <r>
      <t xml:space="preserve"> </t>
    </r>
    <r>
      <rPr>
        <sz val="11"/>
        <rFont val="맑은 고딕"/>
        <family val="3"/>
        <charset val="129"/>
      </rPr>
      <t xml:space="preserve">→ </t>
    </r>
    <r>
      <rPr>
        <sz val="11"/>
        <rFont val="맑은 고딕"/>
        <family val="3"/>
        <charset val="129"/>
        <scheme val="minor"/>
      </rPr>
      <t>고객별 최종 데이터 사용량(개인별 데이터 사용량 + 개인이 속한 고객 seg.별 데이터 증분)에 따른 고객 연령별 요금제 추천 (단 예외조건 별첨)</t>
    </r>
    <phoneticPr fontId="1" type="noConversion"/>
  </si>
  <si>
    <t>01.25~30세미만</t>
  </si>
  <si>
    <t>01.25~30세미만</t>
    <phoneticPr fontId="1" type="noConversion"/>
  </si>
  <si>
    <t>02.30~40세미만</t>
  </si>
  <si>
    <t>02.30~40세미만</t>
    <phoneticPr fontId="1" type="noConversion"/>
  </si>
  <si>
    <t>03.40~50세미만</t>
  </si>
  <si>
    <t>03.40~50세미만</t>
    <phoneticPr fontId="1" type="noConversion"/>
  </si>
  <si>
    <t>04.50~65세미만</t>
  </si>
  <si>
    <t>04.50~65세미만</t>
    <phoneticPr fontId="1" type="noConversion"/>
  </si>
  <si>
    <t>05.19~25세미만</t>
  </si>
  <si>
    <t>05.19~25세미만</t>
    <phoneticPr fontId="1" type="noConversion"/>
  </si>
  <si>
    <t>06.19세미만</t>
  </si>
  <si>
    <t>06.19세미만</t>
    <phoneticPr fontId="1" type="noConversion"/>
  </si>
  <si>
    <t>07.65세이상</t>
  </si>
  <si>
    <t>07.65세이상</t>
    <phoneticPr fontId="1" type="noConversion"/>
  </si>
  <si>
    <t>기변전 3개월 Max
데이터 사용량 (GB)</t>
    <phoneticPr fontId="1" type="noConversion"/>
  </si>
  <si>
    <t>기변후 3개월 Max
데이터 사용량 (GB)</t>
    <phoneticPr fontId="1" type="noConversion"/>
  </si>
  <si>
    <t>기변전후 증감</t>
    <phoneticPr fontId="1" type="noConversion"/>
  </si>
  <si>
    <t>기변전 3개월 Max
데이터 사용량 (구간)</t>
    <phoneticPr fontId="1" type="noConversion"/>
  </si>
  <si>
    <t>기변후 단말</t>
    <phoneticPr fontId="1" type="noConversion"/>
  </si>
  <si>
    <t>연령 (만)</t>
    <phoneticPr fontId="1" type="noConversion"/>
  </si>
  <si>
    <t>010신규</t>
  </si>
  <si>
    <t>MNP신규</t>
  </si>
  <si>
    <t>MNP신규</t>
    <phoneticPr fontId="1" type="noConversion"/>
  </si>
  <si>
    <t>추천 요금제</t>
    <phoneticPr fontId="1" type="noConversion"/>
  </si>
  <si>
    <t>18.3Q 신규 가입자 월평균 기준</t>
    <phoneticPr fontId="1" type="noConversion"/>
  </si>
  <si>
    <t>18.3Q 기변 가입자 월평균 기준</t>
    <phoneticPr fontId="1" type="noConversion"/>
  </si>
  <si>
    <t>*18.3Q 기변 가입자 기준 (선물받기, 리필하기, 데이터쿠폰, T가족모아 공유받은 사용량 제외)</t>
    <phoneticPr fontId="1" type="noConversion"/>
  </si>
  <si>
    <t>회선수</t>
    <phoneticPr fontId="1" type="noConversion"/>
  </si>
  <si>
    <t>* 9월은 2개월 Max (∵12월 데이터 미적재)</t>
    <phoneticPr fontId="1" type="noConversion"/>
  </si>
  <si>
    <t>기변전
단말</t>
    <phoneticPr fontId="1" type="noConversion"/>
  </si>
  <si>
    <t>기변전 단말</t>
    <phoneticPr fontId="1" type="noConversion"/>
  </si>
  <si>
    <t>18.7월</t>
    <phoneticPr fontId="1" type="noConversion"/>
  </si>
  <si>
    <t>18.8월</t>
    <phoneticPr fontId="1" type="noConversion"/>
  </si>
  <si>
    <t>18.9월</t>
    <phoneticPr fontId="1" type="noConversion"/>
  </si>
  <si>
    <t>3Q평균</t>
    <phoneticPr fontId="1" type="noConversion"/>
  </si>
  <si>
    <t>12월</t>
    <phoneticPr fontId="1" type="noConversion"/>
  </si>
  <si>
    <t>0플랜스몰</t>
  </si>
  <si>
    <t>변경후</t>
    <phoneticPr fontId="1" type="noConversion"/>
  </si>
  <si>
    <t>변경전(3Q기준 분포)</t>
    <phoneticPr fontId="1" type="noConversion"/>
  </si>
  <si>
    <t>연령 (만)</t>
  </si>
  <si>
    <t>기변전후 증감</t>
  </si>
  <si>
    <t>행 레이블</t>
  </si>
  <si>
    <t>총합계</t>
  </si>
  <si>
    <t>평균 : 기변전후 증감</t>
  </si>
  <si>
    <t>기변후 단말</t>
  </si>
  <si>
    <t>기변전 단말</t>
  </si>
  <si>
    <t>19~25세미만</t>
    <phoneticPr fontId="1" type="noConversion"/>
  </si>
  <si>
    <t>25~30세미만</t>
    <phoneticPr fontId="1" type="noConversion"/>
  </si>
  <si>
    <t>30~40세미만</t>
    <phoneticPr fontId="1" type="noConversion"/>
  </si>
  <si>
    <t>40~50세미만</t>
    <phoneticPr fontId="1" type="noConversion"/>
  </si>
  <si>
    <t>50~65세미만</t>
    <phoneticPr fontId="1" type="noConversion"/>
  </si>
  <si>
    <t>65세이상</t>
    <phoneticPr fontId="1" type="noConversion"/>
  </si>
  <si>
    <t>기변후</t>
    <phoneticPr fontId="1" type="noConversion"/>
  </si>
  <si>
    <t>아이코닉</t>
    <phoneticPr fontId="1" type="noConversion"/>
  </si>
  <si>
    <t>고가</t>
    <phoneticPr fontId="1" type="noConversion"/>
  </si>
  <si>
    <t>중가</t>
    <phoneticPr fontId="1" type="noConversion"/>
  </si>
  <si>
    <t>저가</t>
    <phoneticPr fontId="1" type="noConversion"/>
  </si>
  <si>
    <t>기변전</t>
    <phoneticPr fontId="1" type="noConversion"/>
  </si>
  <si>
    <t>전체</t>
    <phoneticPr fontId="1" type="noConversion"/>
  </si>
  <si>
    <t>기변후 3개월 Max
데이터 사용량 (GB)</t>
  </si>
  <si>
    <t>평균 : 기변후 3개월 Max</t>
  </si>
  <si>
    <t>기변후 아이코닉</t>
    <phoneticPr fontId="1" type="noConversion"/>
  </si>
  <si>
    <t>기변후 고가</t>
    <phoneticPr fontId="1" type="noConversion"/>
  </si>
  <si>
    <t>기변후 중가</t>
    <phoneticPr fontId="1" type="noConversion"/>
  </si>
  <si>
    <t>기변후 저가</t>
    <phoneticPr fontId="1" type="noConversion"/>
  </si>
  <si>
    <t>18세이하</t>
    <phoneticPr fontId="1" type="noConversion"/>
  </si>
  <si>
    <t>06.13~19세미만</t>
    <phoneticPr fontId="1" type="noConversion"/>
  </si>
  <si>
    <t>08.13세미만</t>
    <phoneticPr fontId="1" type="noConversion"/>
  </si>
  <si>
    <t>08.12세이하</t>
  </si>
  <si>
    <t>08.12세이하</t>
    <phoneticPr fontId="1" type="noConversion"/>
  </si>
  <si>
    <t>07.010 또는 미응답</t>
  </si>
  <si>
    <t>07.010 또는 미응답</t>
    <phoneticPr fontId="1" type="noConversion"/>
  </si>
  <si>
    <t>데이터 사용량</t>
    <phoneticPr fontId="1" type="noConversion"/>
  </si>
  <si>
    <t>*설문조사 항목</t>
    <phoneticPr fontId="1" type="noConversion"/>
  </si>
  <si>
    <t>최종 사용량 구간</t>
    <phoneticPr fontId="1" type="noConversion"/>
  </si>
  <si>
    <t>데이터 사용량(설문)</t>
    <phoneticPr fontId="1" type="noConversion"/>
  </si>
  <si>
    <t>3G band 데이터 2.2G</t>
  </si>
  <si>
    <t xml:space="preserve"> - 데이터 사용량 설문 결과를 토대로, MNP고객의 이전 사용량을 정의 (구간당 중간값)</t>
    <phoneticPr fontId="1" type="noConversion"/>
  </si>
  <si>
    <t>이전 사용량(GB)</t>
    <phoneticPr fontId="1" type="noConversion"/>
  </si>
  <si>
    <t xml:space="preserve"> - 데이터 사용량 설문에 1~6.으로 응답한 고객은, 구간별 이전 사용량 + seg.별 기변전후 증분을 반영하여 최종 데이터 사용량 구간 도출</t>
    <phoneticPr fontId="1" type="noConversion"/>
  </si>
  <si>
    <t xml:space="preserve"> - 데이터 사용량 설문에 7.로 응답한 고객은, seg.별 신규 가입후 3개월이내 Max 사용량 기준으로 추천</t>
    <phoneticPr fontId="1" type="noConversion"/>
  </si>
  <si>
    <t>기변 D-3개월내 Max
데이터 사용량(GB)</t>
    <phoneticPr fontId="1" type="noConversion"/>
  </si>
  <si>
    <t>기변 D+3개월내 Max
데이터 사용량(GB)</t>
    <phoneticPr fontId="1" type="noConversion"/>
  </si>
  <si>
    <t>*010/미응답고객 추천용</t>
    <phoneticPr fontId="1" type="noConversion"/>
  </si>
  <si>
    <t>*1.~6.번 응답고객 추천용</t>
    <phoneticPr fontId="1" type="noConversion"/>
  </si>
  <si>
    <t>기변단말</t>
    <phoneticPr fontId="1" type="noConversion"/>
  </si>
  <si>
    <t>18.3Q  신규 가입자 seg.별 데이터 사용량</t>
    <phoneticPr fontId="1" type="noConversion"/>
  </si>
  <si>
    <t>18.3Q 기변 가입자 seg.별 데이터 사용량</t>
    <phoneticPr fontId="1" type="noConversion"/>
  </si>
  <si>
    <t>신규 가입후 3개월내 Max
데이터 사용량(GB)</t>
  </si>
  <si>
    <t>신규 회선수</t>
  </si>
  <si>
    <t>기변 회선수</t>
    <phoneticPr fontId="1" type="noConversion"/>
  </si>
  <si>
    <t>기변</t>
    <phoneticPr fontId="1" type="noConversion"/>
  </si>
  <si>
    <t>신규</t>
    <phoneticPr fontId="1" type="noConversion"/>
  </si>
  <si>
    <t>변경후</t>
    <phoneticPr fontId="1" type="noConversion"/>
  </si>
  <si>
    <t>가입유형</t>
  </si>
  <si>
    <t>신규개통단말</t>
  </si>
  <si>
    <t>06.13~19세미만</t>
  </si>
  <si>
    <t>쿠키즈스마트</t>
    <phoneticPr fontId="1" type="noConversion"/>
  </si>
  <si>
    <t>12세이하</t>
    <phoneticPr fontId="1" type="noConversion"/>
  </si>
  <si>
    <t>13~18세</t>
    <phoneticPr fontId="1" type="noConversion"/>
  </si>
  <si>
    <t>19~24세</t>
    <phoneticPr fontId="1" type="noConversion"/>
  </si>
  <si>
    <t>25~29세</t>
    <phoneticPr fontId="1" type="noConversion"/>
  </si>
  <si>
    <t>30~39세</t>
    <phoneticPr fontId="1" type="noConversion"/>
  </si>
  <si>
    <t>40~49세</t>
    <phoneticPr fontId="1" type="noConversion"/>
  </si>
  <si>
    <t>50~64세</t>
    <phoneticPr fontId="1" type="noConversion"/>
  </si>
  <si>
    <t>65세이상</t>
    <phoneticPr fontId="1" type="noConversion"/>
  </si>
  <si>
    <t>기변전 3개월 Max
데이터 사용량 (구간)</t>
  </si>
  <si>
    <t>기변전 3개월 Max
데이터 사용량 (GB)</t>
  </si>
  <si>
    <t>08.13세미만</t>
  </si>
  <si>
    <t>(모두)</t>
  </si>
  <si>
    <t>열 레이블</t>
  </si>
  <si>
    <t>연령별/기변전 단말별</t>
  </si>
  <si>
    <t>기변후 단말별</t>
  </si>
  <si>
    <t>전체</t>
  </si>
  <si>
    <t>아이코닉</t>
  </si>
  <si>
    <t>고가</t>
  </si>
  <si>
    <t>중가</t>
  </si>
  <si>
    <t>저가</t>
  </si>
  <si>
    <t>전 연령</t>
  </si>
  <si>
    <t>18세이하/</t>
  </si>
  <si>
    <t>(선물받기, 리필하기, 쿠폰 제외/소매채널 only)</t>
    <phoneticPr fontId="1" type="noConversion"/>
  </si>
  <si>
    <t>07.010 또는 모름</t>
    <phoneticPr fontId="1" type="noConversion"/>
  </si>
  <si>
    <t>(seg.평균 사용량만 적용)</t>
    <phoneticPr fontId="1" type="noConversion"/>
  </si>
  <si>
    <t>기변 D+3개월 전후 데이터 사용량 증분</t>
    <phoneticPr fontId="1" type="noConversion"/>
  </si>
  <si>
    <t>업무구분코드</t>
    <phoneticPr fontId="1" type="noConversion"/>
  </si>
  <si>
    <t>상품코드(DSC관리코드)</t>
  </si>
  <si>
    <t>상품명</t>
  </si>
  <si>
    <t>상품군_코드</t>
  </si>
  <si>
    <t>상품군</t>
  </si>
  <si>
    <t>노출그룹코드</t>
  </si>
  <si>
    <t>노출그룹</t>
  </si>
  <si>
    <t>무시</t>
  </si>
  <si>
    <t>구분(전략/맞춤</t>
  </si>
  <si>
    <t>구분(Hot/New)</t>
    <phoneticPr fontId="1" type="noConversion"/>
  </si>
  <si>
    <t>대표상품코드</t>
  </si>
  <si>
    <t>대표상품시작일자</t>
  </si>
  <si>
    <t>대표상품종료일자</t>
  </si>
  <si>
    <t>가입판단상품코드</t>
  </si>
  <si>
    <t>가입판단상품시작일자</t>
  </si>
  <si>
    <t>가입판단상품종료일자</t>
  </si>
  <si>
    <t>SMP 상품 구분</t>
  </si>
  <si>
    <t>SMP 노출순서</t>
  </si>
  <si>
    <t>work_cl_cd</t>
    <phoneticPr fontId="1" type="noConversion"/>
  </si>
  <si>
    <t>rcmnd_prod_cd</t>
  </si>
  <si>
    <t>rcmnd_prod_nm</t>
  </si>
  <si>
    <t>prod_grp_cd</t>
  </si>
  <si>
    <t>prod_grp_nm</t>
  </si>
  <si>
    <t>disp_grp_cd</t>
  </si>
  <si>
    <t>disp_grp_nm</t>
  </si>
  <si>
    <t>th_4gh</t>
  </si>
  <si>
    <t>th_4gl</t>
  </si>
  <si>
    <t>th_ios</t>
  </si>
  <si>
    <t>th_fea</t>
  </si>
  <si>
    <t>prod_cl_cd</t>
  </si>
  <si>
    <t>prod_typ_cd</t>
    <phoneticPr fontId="1" type="noConversion"/>
  </si>
  <si>
    <t>rep_prod_id</t>
  </si>
  <si>
    <t>rep_prod_strt_dt</t>
  </si>
  <si>
    <t>rep_prod_end_dt</t>
  </si>
  <si>
    <t>prod_id</t>
  </si>
  <si>
    <t>prod_strt_dt</t>
  </si>
  <si>
    <t>prod_end_dt</t>
  </si>
  <si>
    <t>new_disp_grp_cd</t>
  </si>
  <si>
    <t>new_disp_grp_nm</t>
    <phoneticPr fontId="1" type="noConversion"/>
  </si>
  <si>
    <t>smp_order_cd</t>
    <phoneticPr fontId="1" type="noConversion"/>
  </si>
  <si>
    <t>종료</t>
    <phoneticPr fontId="1" type="noConversion"/>
  </si>
  <si>
    <t>CH</t>
    <phoneticPr fontId="1" type="noConversion"/>
  </si>
  <si>
    <t>RP0001</t>
  </si>
  <si>
    <t>기어S</t>
  </si>
  <si>
    <t>PG01</t>
  </si>
  <si>
    <t>2nd Device</t>
  </si>
  <si>
    <t>02_01</t>
  </si>
  <si>
    <t>추천_스마트워치</t>
  </si>
  <si>
    <t>SSTC||||||||||||</t>
  </si>
  <si>
    <t>20160801||||||||||||</t>
  </si>
  <si>
    <t>20170701||||||||||||</t>
  </si>
  <si>
    <t>SSTC|SSTP|KSYA||||||||||</t>
  </si>
  <si>
    <t>20160801|20160801|20160801||||||||||</t>
  </si>
  <si>
    <t>20170701|20170701|20170701||||||||||</t>
  </si>
  <si>
    <t>ZZ</t>
  </si>
  <si>
    <t>미지정</t>
  </si>
  <si>
    <t>000</t>
  </si>
  <si>
    <t>RP0002</t>
  </si>
  <si>
    <t>기어S 시리즈</t>
  </si>
  <si>
    <t>SST6|SSZ0|SS1L|SS2H||||||||||</t>
  </si>
  <si>
    <t>20160801|20161001|20161117|20170701||||||||||</t>
  </si>
  <si>
    <t>20160930|20161116|20170701|20180308||||||||||</t>
  </si>
  <si>
    <t>SST6|SSZ0|SSU3|SS28|SS84|SS85|SS1L|SS1W|SS2H|SS2I|||||</t>
  </si>
  <si>
    <t>20160801|20160801|20160801|20160801|20160901|20160901|20161117|20161117|20170701|20170701|||||</t>
  </si>
  <si>
    <t>20180308|20180308|20180308|20180308|20180308|20180308|20180308|20180308|20180308|20180308|||||</t>
  </si>
  <si>
    <t>RP0003</t>
  </si>
  <si>
    <t>LUNA Watch</t>
  </si>
  <si>
    <t>TJA3||||||||||||</t>
  </si>
  <si>
    <t>RP0004</t>
  </si>
  <si>
    <t>LG어베인</t>
  </si>
  <si>
    <t>LGMC||||||||||||</t>
  </si>
  <si>
    <t>RP0005</t>
  </si>
  <si>
    <t>포켓파이</t>
  </si>
  <si>
    <t>02_02</t>
  </si>
  <si>
    <t>추천_기타 2nd Device</t>
  </si>
  <si>
    <t>MJA1|XXX1|MJA4||||||||||</t>
  </si>
  <si>
    <t>20160801|20160827|20161117||||||||||</t>
  </si>
  <si>
    <t>20160826|20161116|20180308||||||||||</t>
  </si>
  <si>
    <t>MJA1|HEA4|MJA2|MJA3|HEA5|XXX1|MJA4||||||</t>
  </si>
  <si>
    <t>20160801|20160801|20160801|20160801|20160801|20160827|20161117||||||</t>
  </si>
  <si>
    <t>20180308|20180308|20180308|20180308|20180308|20180308|20180308||||||</t>
  </si>
  <si>
    <t>RP0006</t>
  </si>
  <si>
    <t>쿠키즈워치 JooN</t>
  </si>
  <si>
    <t>FLC5|FLC8|||||||||||</t>
  </si>
  <si>
    <t>20160801|20160909|||||||||||</t>
  </si>
  <si>
    <t>20160908|20180308|||||||||||</t>
  </si>
  <si>
    <t>FLC5|FLC3|FLC6|FLC8|||||||||</t>
  </si>
  <si>
    <t>20160801|20160801|20160801|20160909|||||||||</t>
  </si>
  <si>
    <t>20180308|20180308|20180308|20180308|||||||||</t>
  </si>
  <si>
    <t>유지</t>
    <phoneticPr fontId="1" type="noConversion"/>
  </si>
  <si>
    <t>RP0007</t>
  </si>
  <si>
    <t>NUGU</t>
    <phoneticPr fontId="1" type="noConversion"/>
  </si>
  <si>
    <t>PG98</t>
    <phoneticPr fontId="1" type="noConversion"/>
  </si>
  <si>
    <t>생활가치형</t>
  </si>
  <si>
    <t>02_03</t>
  </si>
  <si>
    <t>추천_생활가치형</t>
  </si>
  <si>
    <t>NU100WH|J1A5|A033|A0CM|A0H1||||||||||||</t>
    <phoneticPr fontId="1" type="noConversion"/>
  </si>
  <si>
    <t>20170701|20170728|20170901|20180328|20181127||||||||||||</t>
    <phoneticPr fontId="1" type="noConversion"/>
  </si>
  <si>
    <t>NU100WH|NU100WC|NU100WR|NU100WB|NU100WZ|J1A5|J1A1|J1A2|J1A3|J1A4|J1A7|J1A8|A004|A033|A0CM|A0H1||||||||||||</t>
    <phoneticPr fontId="1" type="noConversion"/>
  </si>
  <si>
    <t>20170701|20170701|20170701|20170701|20170701|20170728|20170728|20170728|20170728|20170728|20170728|20170728|20170728|20170901|20180328|20181127||||||||||||</t>
    <phoneticPr fontId="1" type="noConversion"/>
  </si>
  <si>
    <t>ED</t>
  </si>
  <si>
    <t>기타기기</t>
  </si>
  <si>
    <t>SC</t>
    <phoneticPr fontId="1" type="noConversion"/>
  </si>
  <si>
    <t>NUGU</t>
  </si>
  <si>
    <t>04_04</t>
  </si>
  <si>
    <t>디바이스_01</t>
  </si>
  <si>
    <t>A033|A0CM|A0H1||||||||||||</t>
    <phoneticPr fontId="1" type="noConversion"/>
  </si>
  <si>
    <t>20180308|20180328|20181127||||||||||||</t>
    <phoneticPr fontId="1" type="noConversion"/>
  </si>
  <si>
    <t>J1A5|J1A1|J1A2|J1A3|J1A4|J1A7|J1A8|A004|A033|A0CM|A0H1||||||||||||</t>
    <phoneticPr fontId="1" type="noConversion"/>
  </si>
  <si>
    <t>20180308|20180308|20180308|20180308|20180308|20180308|20180308|20180308|20180308|20180328|20181127||||||||||||</t>
    <phoneticPr fontId="1" type="noConversion"/>
  </si>
  <si>
    <t>GN</t>
    <phoneticPr fontId="1" type="noConversion"/>
  </si>
  <si>
    <t>PG98</t>
  </si>
  <si>
    <t>10</t>
    <phoneticPr fontId="1" type="noConversion"/>
  </si>
  <si>
    <t>맞춤상품_10</t>
    <phoneticPr fontId="1" type="noConversion"/>
  </si>
  <si>
    <t>A0CM|A0H1||||||||||||</t>
    <phoneticPr fontId="1" type="noConversion"/>
  </si>
  <si>
    <t>20180328|20181127||||||||||||</t>
    <phoneticPr fontId="1" type="noConversion"/>
  </si>
  <si>
    <t>20181126|20190222||||||||||||</t>
    <phoneticPr fontId="1" type="noConversion"/>
  </si>
  <si>
    <t>20180328|20180328|20180328|20180328|20180328|20180328|20180328|20180328|20180328|20180328|20181127||||||||||||</t>
    <phoneticPr fontId="1" type="noConversion"/>
  </si>
  <si>
    <t>20190222|20190222|20190222|20190222|20190222|20190222|20190222|20190222|20190222|20190222|20190222||||||||||||</t>
    <phoneticPr fontId="1" type="noConversion"/>
  </si>
  <si>
    <t>RP0020</t>
  </si>
  <si>
    <t>마이스마트콜</t>
  </si>
  <si>
    <t>PG02</t>
  </si>
  <si>
    <t>부가서비스</t>
  </si>
  <si>
    <t>02_04</t>
  </si>
  <si>
    <t>추천_부가서비스</t>
  </si>
  <si>
    <t>NA00004350||||||||||||</t>
  </si>
  <si>
    <t>AP</t>
  </si>
  <si>
    <t>부가상품</t>
  </si>
  <si>
    <t>RP0021</t>
  </si>
  <si>
    <t>컬러링</t>
  </si>
  <si>
    <t>01_03</t>
  </si>
  <si>
    <t>전략상품_03</t>
  </si>
  <si>
    <t>NA00000282||||||||||||</t>
  </si>
  <si>
    <t>20190124||||||||||||</t>
    <phoneticPr fontId="1" type="noConversion"/>
  </si>
  <si>
    <t>NA00000282|NA00000925|NA00000923|NA00000914|NA00000912|NA00000910|NA00000517|NA00000585|NA00000283|NA00001583|NA00003723|NA00000929|NA00000284</t>
  </si>
  <si>
    <t>20160801|20160801|20160801|20160801|20160801|20160801|20160801|20160801|20160801|20160801|20160801|20160801|20160801||||||||||||</t>
    <phoneticPr fontId="1" type="noConversion"/>
  </si>
  <si>
    <t>99991231|99991231|99991231|99991231|99991231|99991231|99991231|99991231|99991231|99991231|99991231|99991231|99991231||||||||||||</t>
  </si>
  <si>
    <t>부가상품_04</t>
  </si>
  <si>
    <t>NA00000282||||||||||||</t>
    <phoneticPr fontId="1" type="noConversion"/>
  </si>
  <si>
    <t>20180308||||||||||||</t>
  </si>
  <si>
    <t>20180308|20180308|20180308|20180308|20180308|20180308|20180308|20180308|20180308|20180308|20180308|20180308|20180308||||||||||||</t>
  </si>
  <si>
    <t>05</t>
    <phoneticPr fontId="1" type="noConversion"/>
  </si>
  <si>
    <t>맞춤상품_05</t>
    <phoneticPr fontId="1" type="noConversion"/>
  </si>
  <si>
    <t>20180328||||||||||||</t>
    <phoneticPr fontId="1" type="noConversion"/>
  </si>
  <si>
    <t>20180328|20180328|20180328|20180328|20180328|20180328|20180328|20180328|20180328|20180328|20180328|20180328|20180328||||||||||||</t>
  </si>
  <si>
    <t>20190124|20190124|20190124|20190124|20190124|20190124|20190124|20190124|20190124|20190124|20190124|20190124|20190124||||||||||||</t>
    <phoneticPr fontId="1" type="noConversion"/>
  </si>
  <si>
    <t>RP0022</t>
  </si>
  <si>
    <t>T안심콜</t>
  </si>
  <si>
    <t>NA00004805||||||||||||</t>
  </si>
  <si>
    <t>NA00004805|NA00004689|NA00005296|NA00004843|||||||||</t>
  </si>
  <si>
    <t>20160801|20160801|20160801|20160801|||||||||</t>
  </si>
  <si>
    <t>20170701|20170701|20170701|20170701|||||||||</t>
  </si>
  <si>
    <t>RP0023</t>
  </si>
  <si>
    <t>T메모링 프리미엄</t>
  </si>
  <si>
    <t>00_00</t>
  </si>
  <si>
    <t>NA00004687||||||||||||</t>
  </si>
  <si>
    <t>20160831||||||||||||</t>
  </si>
  <si>
    <t>RP0024</t>
  </si>
  <si>
    <t>폰세이프</t>
  </si>
  <si>
    <t>PG99</t>
  </si>
  <si>
    <t>기타</t>
  </si>
  <si>
    <t>02_99</t>
  </si>
  <si>
    <t>추천_기타</t>
  </si>
  <si>
    <t>NA00004858||||||||||||</t>
  </si>
  <si>
    <t>NA00004858|NA00004861|NA00004859|NA00004857|NA00004860||||||||</t>
  </si>
  <si>
    <t>20160801|20160801|20160801|20160801|20160801||||||||</t>
  </si>
  <si>
    <t>20170701|20170701|20170701|20170701|20170701||||||||</t>
  </si>
  <si>
    <t>RP0025</t>
  </si>
  <si>
    <t>T갤럭시클럽</t>
  </si>
  <si>
    <t>NA00005347||||||||||||</t>
  </si>
  <si>
    <t>20161020||||||||||||</t>
  </si>
  <si>
    <t>RP0026</t>
  </si>
  <si>
    <t>스팸ARS차단플러스</t>
  </si>
  <si>
    <t>미노출</t>
  </si>
  <si>
    <t>NA00002128||||||||||||</t>
  </si>
  <si>
    <t>RP0027</t>
  </si>
  <si>
    <t>프리미엄클럽2</t>
  </si>
  <si>
    <t>NA00005386|NA00005387|||||||||||</t>
  </si>
  <si>
    <t>20160801|20160801|||||||||||</t>
  </si>
  <si>
    <t>20170701|20170701|||||||||||</t>
  </si>
  <si>
    <t>RP0028</t>
  </si>
  <si>
    <t>레터링</t>
  </si>
  <si>
    <t>01_10</t>
  </si>
  <si>
    <t>전략상품_10</t>
  </si>
  <si>
    <t>NA00000298||||||||||||</t>
  </si>
  <si>
    <t>RP0029</t>
  </si>
  <si>
    <t>통화중대기</t>
  </si>
  <si>
    <t>NA00000292||||||||||||</t>
  </si>
  <si>
    <t>RP0030</t>
  </si>
  <si>
    <t>T아이폰클럽</t>
  </si>
  <si>
    <t>NA00005456||||||||||||</t>
  </si>
  <si>
    <t>20161024||||||||||||</t>
  </si>
  <si>
    <t>RP0031</t>
  </si>
  <si>
    <t>T아이폰클럽128G</t>
  </si>
  <si>
    <t>NA00005457||||||||||||</t>
  </si>
  <si>
    <t>RP0032</t>
  </si>
  <si>
    <t>T아이폰클럽256G</t>
  </si>
  <si>
    <t>NA00005461||||||||||||</t>
  </si>
  <si>
    <t>RP0040</t>
  </si>
  <si>
    <t>band 플레이 팩</t>
  </si>
  <si>
    <t>PG03</t>
  </si>
  <si>
    <t>부가요금제</t>
  </si>
  <si>
    <t>01_02</t>
  </si>
  <si>
    <t>전략상품_02</t>
  </si>
  <si>
    <t>NA00005065||||||||||||</t>
  </si>
  <si>
    <t>20161006||||||||||||</t>
  </si>
  <si>
    <t>NA00005065|NA00005205|NA00005066||||||||||</t>
  </si>
  <si>
    <t>WA</t>
    <phoneticPr fontId="1" type="noConversion"/>
  </si>
  <si>
    <t>RP0041</t>
  </si>
  <si>
    <t>가족나눔데이터</t>
  </si>
  <si>
    <t>01_04</t>
  </si>
  <si>
    <t>전략상품_04</t>
  </si>
  <si>
    <t>NA00005055||||||||||||</t>
  </si>
  <si>
    <t>RP0042</t>
  </si>
  <si>
    <t>band 플레이 팩(할인)</t>
  </si>
  <si>
    <t>NA00005066||||||||||||</t>
  </si>
  <si>
    <t>NA00005066|NA00005205|NA00005065||||||||||</t>
  </si>
  <si>
    <t>RP0043</t>
  </si>
  <si>
    <t>팅 band 플레이 팩</t>
  </si>
  <si>
    <t>NA00005205||||||||||||</t>
  </si>
  <si>
    <t>NA00005205|NA00005065|NA00005066||||||||||</t>
  </si>
  <si>
    <t>RP0060</t>
  </si>
  <si>
    <t>T페이</t>
  </si>
  <si>
    <t>PG04</t>
  </si>
  <si>
    <t>NA00004610||||||||||||</t>
  </si>
  <si>
    <t>NA00004610|NA00005149|NA00005182||||||||||</t>
  </si>
  <si>
    <t>RP0061</t>
  </si>
  <si>
    <t>T라이프</t>
  </si>
  <si>
    <t>01_11</t>
  </si>
  <si>
    <t>RP0061||||||||||||</t>
  </si>
  <si>
    <t>RP0062</t>
  </si>
  <si>
    <t>쿠키즈</t>
  </si>
  <si>
    <t>NA00005175||||||||||||</t>
  </si>
  <si>
    <t>NA00005175|NA00004948|||||||||||</t>
  </si>
  <si>
    <t>RP0063</t>
  </si>
  <si>
    <t>CAKE</t>
  </si>
  <si>
    <t>NA00004838||||||||||||</t>
  </si>
  <si>
    <t>RP0064</t>
  </si>
  <si>
    <t>돈버는 가계부</t>
  </si>
  <si>
    <t>RP0064||||||||||||</t>
  </si>
  <si>
    <t>RP0065</t>
  </si>
  <si>
    <t>T가드</t>
  </si>
  <si>
    <t>NA00003917||||||||||||</t>
  </si>
  <si>
    <t>RP0066</t>
  </si>
  <si>
    <t>T전화</t>
  </si>
  <si>
    <t>01_05</t>
  </si>
  <si>
    <t>전략상품_05</t>
  </si>
  <si>
    <t>NA00004301|NA00004249|NA00004928|NA00005004|||||||||</t>
  </si>
  <si>
    <t>RP0067</t>
  </si>
  <si>
    <t>여름</t>
  </si>
  <si>
    <t>NA00005039||||||||||||</t>
  </si>
  <si>
    <t>NA00005039|NA00005085|||||||||||</t>
  </si>
  <si>
    <t>RP0068</t>
  </si>
  <si>
    <t>oksusu</t>
    <phoneticPr fontId="1" type="noConversion"/>
  </si>
  <si>
    <t>01_06</t>
  </si>
  <si>
    <t>전략상품_06</t>
  </si>
  <si>
    <t>NM00000001||||||||||||</t>
  </si>
  <si>
    <t>20170513||||||||||||</t>
  </si>
  <si>
    <t>99991231||||||||||||</t>
  </si>
  <si>
    <t>NM00000001|NA00003750|NA00003746|NA00003805|||||||||</t>
  </si>
  <si>
    <t>20170513|20160801|20160801|20160801|||||||||</t>
  </si>
  <si>
    <t>NW</t>
  </si>
  <si>
    <t>비회선상품</t>
  </si>
  <si>
    <t>부가상품_01</t>
  </si>
  <si>
    <t>NM00000001|||||||||</t>
  </si>
  <si>
    <t>RP0069</t>
  </si>
  <si>
    <t>T맵</t>
  </si>
  <si>
    <t>01_07</t>
  </si>
  <si>
    <t>전략상품_07</t>
  </si>
  <si>
    <t>RP0069||||||||||||</t>
  </si>
  <si>
    <t>RP0090</t>
  </si>
  <si>
    <t>스마트홈</t>
  </si>
  <si>
    <t>PG05</t>
  </si>
  <si>
    <t>01_09</t>
  </si>
  <si>
    <t>전략상품_09</t>
  </si>
  <si>
    <t>RP0090||||||||||||</t>
  </si>
  <si>
    <t>SH</t>
  </si>
  <si>
    <t>RP0100</t>
  </si>
  <si>
    <t>T 시그니처 Master</t>
  </si>
  <si>
    <t>PG06</t>
  </si>
  <si>
    <t>요금제</t>
  </si>
  <si>
    <t>01_01</t>
  </si>
  <si>
    <t>전략상품_01</t>
  </si>
  <si>
    <t>NA00005292||||||||||||</t>
  </si>
  <si>
    <t>WF</t>
  </si>
  <si>
    <t>요금제_01</t>
  </si>
  <si>
    <t>01</t>
    <phoneticPr fontId="1" type="noConversion"/>
  </si>
  <si>
    <t>맞춤상품_01</t>
    <phoneticPr fontId="1" type="noConversion"/>
  </si>
  <si>
    <t>20180328||||||||||||</t>
  </si>
  <si>
    <t>20190222||||||||||||</t>
    <phoneticPr fontId="1" type="noConversion"/>
  </si>
  <si>
    <t>RP0101</t>
  </si>
  <si>
    <t>T 시그니처 Classic</t>
  </si>
  <si>
    <t>NA00005293||||||||||||</t>
  </si>
  <si>
    <t>RP0103</t>
  </si>
  <si>
    <t>band 데이터 퍼펙트S &amp; 퍼펙트</t>
  </si>
  <si>
    <t>NA00004775||||||||||||</t>
  </si>
  <si>
    <t>band 데이터 퍼펙트</t>
  </si>
  <si>
    <t>RP0104</t>
  </si>
  <si>
    <t>NA00004796||||||||||||</t>
  </si>
  <si>
    <t>RP0105</t>
  </si>
  <si>
    <t>band 데이터 1.2G</t>
  </si>
  <si>
    <t>NA00004770||||||||||||</t>
  </si>
  <si>
    <t>RP0106</t>
  </si>
  <si>
    <t>3G band 데이터 1.2G</t>
  </si>
  <si>
    <t>NA00004791||||||||||||</t>
  </si>
  <si>
    <t>RP0107</t>
  </si>
  <si>
    <t>band 팅 2.0G</t>
  </si>
  <si>
    <t>NA00004826||||||||||||</t>
  </si>
  <si>
    <t>RP0108</t>
  </si>
  <si>
    <t>3G band 팅 2.0G</t>
  </si>
  <si>
    <t>NA00004829||||||||||||</t>
  </si>
  <si>
    <t>RP0109</t>
  </si>
  <si>
    <t>band 어르신 1.2G</t>
  </si>
  <si>
    <t>NA00004809||||||||||||</t>
  </si>
  <si>
    <t>RP0110</t>
  </si>
  <si>
    <t>3G band 어르신 1.2G</t>
    <phoneticPr fontId="1" type="noConversion"/>
  </si>
  <si>
    <t>NA00004812||||||||||||</t>
  </si>
  <si>
    <t>3G band어르신 1.2G</t>
  </si>
  <si>
    <t>RP0111</t>
  </si>
  <si>
    <t>무료음성 34</t>
  </si>
  <si>
    <t>NA00002315||||||||||||</t>
  </si>
  <si>
    <t>RP0112</t>
  </si>
  <si>
    <t>band YT 퍼펙트</t>
  </si>
  <si>
    <t>NA00005017||||||||||||</t>
  </si>
  <si>
    <t>RP0113</t>
  </si>
  <si>
    <t>band YT 1G</t>
  </si>
  <si>
    <t>NA00005013||||||||||||</t>
  </si>
  <si>
    <t>RP0114</t>
  </si>
  <si>
    <t>band 데이터 퍼펙트S</t>
  </si>
  <si>
    <t>NA00005134||||||||||||</t>
  </si>
  <si>
    <t>20170120||||||||||||</t>
  </si>
  <si>
    <t>RP0163</t>
  </si>
  <si>
    <t>부가음성 100</t>
  </si>
  <si>
    <t>NA00005010||||||||||||</t>
  </si>
  <si>
    <t>RP0200</t>
  </si>
  <si>
    <t>온가족플랜</t>
  </si>
  <si>
    <t>PG07</t>
  </si>
  <si>
    <t>결합</t>
  </si>
  <si>
    <t>01_08</t>
  </si>
  <si>
    <t>전략상품_08</t>
  </si>
  <si>
    <t>NH00000114||||||||||||</t>
  </si>
  <si>
    <t>NH</t>
  </si>
  <si>
    <t>유무선결합</t>
  </si>
  <si>
    <t>03_04</t>
  </si>
  <si>
    <t>유선결합_04</t>
  </si>
  <si>
    <t>NH00000133||||||||||||</t>
    <phoneticPr fontId="1" type="noConversion"/>
  </si>
  <si>
    <t>NH00000133|NH00000114||||||||||||</t>
    <phoneticPr fontId="1" type="noConversion"/>
  </si>
  <si>
    <t>20180308|20180308||||||||||||</t>
  </si>
  <si>
    <t>99991231|99991231||||||||||||</t>
    <phoneticPr fontId="1" type="noConversion"/>
  </si>
  <si>
    <t>RP0201</t>
  </si>
  <si>
    <t>한가족할인</t>
  </si>
  <si>
    <t>NH00000103||||||||||||</t>
  </si>
  <si>
    <t>RP0202</t>
  </si>
  <si>
    <t>TB끼리TV플러스</t>
  </si>
  <si>
    <t>NH00000105||||||||||||</t>
  </si>
  <si>
    <t>RP0203</t>
  </si>
  <si>
    <t>내폰끼리 결합</t>
  </si>
  <si>
    <t>NA00004778||||||||||||</t>
  </si>
  <si>
    <t>NA00004778|NA00004779|||||||||||</t>
  </si>
  <si>
    <t>RP0220</t>
  </si>
  <si>
    <t>T멤버십</t>
  </si>
  <si>
    <t>PG08</t>
  </si>
  <si>
    <t>멤버십</t>
  </si>
  <si>
    <t>RP0220||||||||||||</t>
  </si>
  <si>
    <t>RP0300</t>
  </si>
  <si>
    <t>NA00003362||||||||||||</t>
  </si>
  <si>
    <t>NA00003362|NA00004655|NA00004341|NA00005037|NA00004682|NA00005064||||||||||||||</t>
  </si>
  <si>
    <t>20170701|20170701|20170701|20170701|20170701|20170701||||||||||||</t>
  </si>
  <si>
    <t>99991231|99991231|99991231|99991231|99991231|99991231||||||||||||</t>
  </si>
  <si>
    <t>요금제_02</t>
  </si>
  <si>
    <t>20180308|20180308|20180308|20180308|20180308|20180308||||||||||||</t>
  </si>
  <si>
    <t>02</t>
    <phoneticPr fontId="1" type="noConversion"/>
  </si>
  <si>
    <t>맞춤상품_02</t>
    <phoneticPr fontId="1" type="noConversion"/>
  </si>
  <si>
    <t>20180328|20180328|20180328|20180328|20180328|20180328||||||||||||</t>
  </si>
  <si>
    <t>20190222|20190222|20190222|20190222|20190222|20190222||||||||||||</t>
    <phoneticPr fontId="1" type="noConversion"/>
  </si>
  <si>
    <t>RP0301</t>
  </si>
  <si>
    <t>팅안심옵션</t>
    <phoneticPr fontId="1" type="noConversion"/>
  </si>
  <si>
    <t>NA00004655||||||||||||</t>
  </si>
  <si>
    <t>팅안심옵션</t>
  </si>
  <si>
    <t>RP0302</t>
  </si>
  <si>
    <t>01X번호표시서비스</t>
    <phoneticPr fontId="1" type="noConversion"/>
  </si>
  <si>
    <t>PG02</t>
    <phoneticPr fontId="1" type="noConversion"/>
  </si>
  <si>
    <t>부가서비스</t>
    <phoneticPr fontId="1" type="noConversion"/>
  </si>
  <si>
    <t>01_03</t>
    <phoneticPr fontId="1" type="noConversion"/>
  </si>
  <si>
    <t>전략상품_03</t>
    <phoneticPr fontId="1" type="noConversion"/>
  </si>
  <si>
    <t>NA00003047||||||||||||</t>
  </si>
  <si>
    <t>20180502||||||||||||</t>
    <phoneticPr fontId="1" type="noConversion"/>
  </si>
  <si>
    <t>NA00003047||||||||||||</t>
    <phoneticPr fontId="1" type="noConversion"/>
  </si>
  <si>
    <t>RP0303</t>
  </si>
  <si>
    <t>Giga인터넷라이트</t>
    <phoneticPr fontId="1" type="noConversion"/>
  </si>
  <si>
    <t>PG07</t>
    <phoneticPr fontId="1" type="noConversion"/>
  </si>
  <si>
    <t>결합</t>
    <phoneticPr fontId="1" type="noConversion"/>
  </si>
  <si>
    <t>NI00000567||||||||||||</t>
  </si>
  <si>
    <t>20180412||||||||||||</t>
    <phoneticPr fontId="1" type="noConversion"/>
  </si>
  <si>
    <t>NI00000567|NI00000568||||||||||||</t>
  </si>
  <si>
    <t>20170701|20170701||||||||||||</t>
  </si>
  <si>
    <t>20180412|20180412||||||||||||</t>
    <phoneticPr fontId="1" type="noConversion"/>
  </si>
  <si>
    <t>NI</t>
  </si>
  <si>
    <t>B인터넷</t>
  </si>
  <si>
    <t>Giga인터넷라이트</t>
  </si>
  <si>
    <t>03_01</t>
  </si>
  <si>
    <t>유선결합_01</t>
  </si>
  <si>
    <t>99991231|99991231||||||||||||</t>
  </si>
  <si>
    <t>07</t>
    <phoneticPr fontId="1" type="noConversion"/>
  </si>
  <si>
    <t>맞춤상품_07</t>
    <phoneticPr fontId="1" type="noConversion"/>
  </si>
  <si>
    <t>20180328|20180328||||||||||||</t>
  </si>
  <si>
    <t>20190222|20190222||||||||||||</t>
    <phoneticPr fontId="1" type="noConversion"/>
  </si>
  <si>
    <t>RP0304</t>
  </si>
  <si>
    <t>Btv 프라임</t>
    <phoneticPr fontId="1" type="noConversion"/>
  </si>
  <si>
    <t>01_08</t>
    <phoneticPr fontId="1" type="noConversion"/>
  </si>
  <si>
    <t>전략상품_08</t>
    <phoneticPr fontId="1" type="noConversion"/>
  </si>
  <si>
    <t>NT00000345|NT00000358||||||||||||</t>
  </si>
  <si>
    <t>NT</t>
  </si>
  <si>
    <t>Btv</t>
  </si>
  <si>
    <t>Btv 프라임</t>
  </si>
  <si>
    <t>03_02</t>
  </si>
  <si>
    <t>유선결합_02</t>
  </si>
  <si>
    <t>09</t>
    <phoneticPr fontId="1" type="noConversion"/>
  </si>
  <si>
    <t>맞춤상품_09</t>
    <phoneticPr fontId="1" type="noConversion"/>
  </si>
  <si>
    <t>NT00000345||||||||||||</t>
  </si>
  <si>
    <t>RP0305</t>
  </si>
  <si>
    <t>UHD 셋톱박스</t>
    <phoneticPr fontId="1" type="noConversion"/>
  </si>
  <si>
    <t>T0011||||||||||||</t>
    <phoneticPr fontId="1" type="noConversion"/>
  </si>
  <si>
    <t>NS</t>
  </si>
  <si>
    <t>셋탑</t>
  </si>
  <si>
    <t>UHD 셋톱박스</t>
  </si>
  <si>
    <t>03_03</t>
  </si>
  <si>
    <t>유선결합_03</t>
  </si>
  <si>
    <t>T0011||||||||||||</t>
  </si>
  <si>
    <t>T0011</t>
  </si>
  <si>
    <t>RP0306</t>
  </si>
  <si>
    <t>고급형 Total Value PKG</t>
    <phoneticPr fontId="1" type="noConversion"/>
  </si>
  <si>
    <t>PG99</t>
    <phoneticPr fontId="1" type="noConversion"/>
  </si>
  <si>
    <t>기타</t>
    <phoneticPr fontId="1" type="noConversion"/>
  </si>
  <si>
    <t>01_10</t>
    <phoneticPr fontId="1" type="noConversion"/>
  </si>
  <si>
    <t>전략상품_10</t>
    <phoneticPr fontId="1" type="noConversion"/>
  </si>
  <si>
    <t>RP0306|||||||||||||</t>
  </si>
  <si>
    <t>RP0307</t>
  </si>
  <si>
    <t>표준형 Total Value PKG</t>
    <phoneticPr fontId="1" type="noConversion"/>
  </si>
  <si>
    <t>RP0307|||||||||||||</t>
  </si>
  <si>
    <t>RP0308</t>
  </si>
  <si>
    <t>실속형 Total Value PKG</t>
    <phoneticPr fontId="1" type="noConversion"/>
  </si>
  <si>
    <t>RP0308|||||||||||||</t>
  </si>
  <si>
    <t>RP0309</t>
  </si>
  <si>
    <t>band 데이터 6.5G</t>
    <phoneticPr fontId="1" type="noConversion"/>
  </si>
  <si>
    <t>PG06</t>
    <phoneticPr fontId="1" type="noConversion"/>
  </si>
  <si>
    <t>요금제</t>
    <phoneticPr fontId="1" type="noConversion"/>
  </si>
  <si>
    <t>01_01</t>
    <phoneticPr fontId="1" type="noConversion"/>
  </si>
  <si>
    <t>전략상품_01</t>
    <phoneticPr fontId="1" type="noConversion"/>
  </si>
  <si>
    <t>NA00004773||||||||||||</t>
  </si>
  <si>
    <t>RP0310</t>
  </si>
  <si>
    <t>NA00004794||||||||||||</t>
  </si>
  <si>
    <t>3G band데이터6.5G</t>
  </si>
  <si>
    <t>RP0311</t>
  </si>
  <si>
    <t>band 데이터 2.2G</t>
    <phoneticPr fontId="1" type="noConversion"/>
  </si>
  <si>
    <t>NA00004771||||||||||||</t>
  </si>
  <si>
    <t>band데이터2.2G</t>
  </si>
  <si>
    <t>RP0312</t>
  </si>
  <si>
    <t>3G band 데이터 2.2G</t>
    <phoneticPr fontId="1" type="noConversion"/>
  </si>
  <si>
    <t>NA00004792||||||||||||</t>
  </si>
  <si>
    <t>3G band데이터2.2G</t>
  </si>
  <si>
    <t>RP0313</t>
    <phoneticPr fontId="1" type="noConversion"/>
  </si>
  <si>
    <t>스마트다이렉트</t>
    <phoneticPr fontId="1" type="noConversion"/>
  </si>
  <si>
    <t>NI00000285|NI00000283||||||||||||</t>
    <phoneticPr fontId="1" type="noConversion"/>
  </si>
  <si>
    <t>20170728|20180328||||||||||||</t>
    <phoneticPr fontId="1" type="noConversion"/>
  </si>
  <si>
    <t>20180328|20180412||||||||||||</t>
    <phoneticPr fontId="1" type="noConversion"/>
  </si>
  <si>
    <t>NI00000285|NI00000282|NI00000269|NI00000283|NI00000284||||||||||||||</t>
    <phoneticPr fontId="1" type="noConversion"/>
  </si>
  <si>
    <t>20170728|20170728|20170728|20170728|20170728||||||||||||</t>
    <phoneticPr fontId="1" type="noConversion"/>
  </si>
  <si>
    <t>20180412|20180412|20180412|20180412|20180412||||||||||||</t>
  </si>
  <si>
    <t>RP0313</t>
  </si>
  <si>
    <t>스마트다이렉트</t>
  </si>
  <si>
    <t>20180308|20180328||||||||||||</t>
    <phoneticPr fontId="1" type="noConversion"/>
  </si>
  <si>
    <t>20180328|99991231||||||||||||</t>
    <phoneticPr fontId="1" type="noConversion"/>
  </si>
  <si>
    <t>NI00000285|NI00000282|NI00000269|NI00000283|NI00000284||||||||||||||</t>
  </si>
  <si>
    <t>20180308|20180308|20180308|20180308|20180308||||||||||||</t>
  </si>
  <si>
    <t>99991231|99991231|99991231|99991231|99991231||||||||||||</t>
  </si>
  <si>
    <t>NI00000283||||||||||||</t>
    <phoneticPr fontId="1" type="noConversion"/>
  </si>
  <si>
    <t>20180328|20180328|20180328|20180328|20180328||||||||||||</t>
  </si>
  <si>
    <t>20190222|20190222|20190222|20190222|20190222||||||||||||</t>
    <phoneticPr fontId="1" type="noConversion"/>
  </si>
  <si>
    <t>RP0314</t>
    <phoneticPr fontId="1" type="noConversion"/>
  </si>
  <si>
    <t>T로밍OnePass</t>
    <phoneticPr fontId="1" type="noConversion"/>
  </si>
  <si>
    <t>NA00003196||||||||||||</t>
    <phoneticPr fontId="1" type="noConversion"/>
  </si>
  <si>
    <t>20170901||||||||||||</t>
    <phoneticPr fontId="1" type="noConversion"/>
  </si>
  <si>
    <t>NA00003196|NA00004088|NA00004883|NA00005501|NA00005502|NA00005503|NA00005049|NA00005047|NA00005048|NA00005300|NA00005301|NA00005252|NA00005337|NA00005505|NA00005506|NA00005699|NA00004092|NA00004226|NA00004942|NA00004850|NA00004326|NA00004941|NA00004783|NA00004229|NA00004844|NA00004845|NA00005167|NA00004299|NA00003012|NA00004065|NA00003195|NA00004849|NA00004230|NA00003177|NA00004711|NA00004851|NA00004712|NA00004231|NA00003178|NA00004710||||||||||||||</t>
    <phoneticPr fontId="1" type="noConversion"/>
  </si>
  <si>
    <t>20170901|20170901|20170901|20170901|20170901|20170901|20170901|20170901|20170901|20170901|20170901|20170901|20170901|20170901|20170901|20170901|20170901|20170901|20170901|20170901|20170901|20170901|20170901|20170901|20170901|20170901|20170901|20170901|20170901|20170901|20170901|20170901|20170901|20170901|20170901|20170901|20170901|20170901|20170901|20170901||||||||||||||</t>
    <phoneticPr fontId="1" type="noConversion"/>
  </si>
  <si>
    <t>99991231|99991231|99991231|99991231|99991231|99991231|99991231|99991231|99991231|99991231|99991231|99991231|99991231|99991231|99991231|99991231|99991231|99991231|99991231|99991231|99991231|99991231|99991231|99991231|99991231|99991231|99991231|99991231|99991231|99991231|99991231|99991231|99991231|99991231|99991231|99991231|99991231|99991231|99991231|99991231||||||||||||||</t>
    <phoneticPr fontId="1" type="noConversion"/>
  </si>
  <si>
    <t>RP0315</t>
    <phoneticPr fontId="1" type="noConversion"/>
  </si>
  <si>
    <t>T핀크적금</t>
    <phoneticPr fontId="1" type="noConversion"/>
  </si>
  <si>
    <t>NA00005717||||||||||||</t>
    <phoneticPr fontId="1" type="noConversion"/>
  </si>
  <si>
    <t>20170914||||||||||||</t>
    <phoneticPr fontId="1" type="noConversion"/>
  </si>
  <si>
    <t>NA00005717|NA00005716|NH00000131||||||||||||</t>
    <phoneticPr fontId="1" type="noConversion"/>
  </si>
  <si>
    <t>20170914|20170914|20170914||||||||||||||</t>
    <phoneticPr fontId="1" type="noConversion"/>
  </si>
  <si>
    <t>RP0319</t>
  </si>
  <si>
    <t>band 데이터 3.5G</t>
  </si>
  <si>
    <t>NA00004772||||||||||||</t>
    <phoneticPr fontId="1" type="noConversion"/>
  </si>
  <si>
    <t>20180125||||||||||||</t>
    <phoneticPr fontId="1" type="noConversion"/>
  </si>
  <si>
    <t>NA00004772||||||||||||</t>
  </si>
  <si>
    <t>RP0320</t>
  </si>
  <si>
    <t>NA00004793||||||||||||</t>
    <phoneticPr fontId="1" type="noConversion"/>
  </si>
  <si>
    <t>NA00004793||||||||||||</t>
  </si>
  <si>
    <t>RP0323</t>
  </si>
  <si>
    <t>band 데이터 세이브</t>
  </si>
  <si>
    <t>NA00004769||||||||||||</t>
    <phoneticPr fontId="1" type="noConversion"/>
  </si>
  <si>
    <t>NA00004769||||||||||||</t>
  </si>
  <si>
    <t>RP0324</t>
  </si>
  <si>
    <t>NA00004790||||||||||||</t>
    <phoneticPr fontId="1" type="noConversion"/>
  </si>
  <si>
    <t>NA00004790||||||||||||</t>
  </si>
  <si>
    <t>RP0325</t>
  </si>
  <si>
    <t>band 어르신 2.2G</t>
  </si>
  <si>
    <t>NA00004810||||||||||||</t>
    <phoneticPr fontId="1" type="noConversion"/>
  </si>
  <si>
    <t>NA00004810||||||||||||</t>
  </si>
  <si>
    <t>RP0326</t>
  </si>
  <si>
    <t>3G band 어르신 2.2G</t>
    <phoneticPr fontId="1" type="noConversion"/>
  </si>
  <si>
    <t>NA00004813||||||||||||</t>
    <phoneticPr fontId="1" type="noConversion"/>
  </si>
  <si>
    <t>NA00004813||||||||||||</t>
  </si>
  <si>
    <t>3G band어르신 2.2G</t>
  </si>
  <si>
    <t>RP0327</t>
  </si>
  <si>
    <t>band 어르신 세이브</t>
  </si>
  <si>
    <t>NA00004808||||||||||||</t>
    <phoneticPr fontId="1" type="noConversion"/>
  </si>
  <si>
    <t>NA00004808||||||||||||</t>
  </si>
  <si>
    <t>RP0328</t>
  </si>
  <si>
    <t>3G band 어르신 세이브</t>
    <phoneticPr fontId="1" type="noConversion"/>
  </si>
  <si>
    <t>NA00004811||||||||||||</t>
    <phoneticPr fontId="1" type="noConversion"/>
  </si>
  <si>
    <t>3G band어르신 세이브</t>
  </si>
  <si>
    <t>NA00004811||||||||||||</t>
  </si>
  <si>
    <t>RP0329</t>
  </si>
  <si>
    <t>주말엔 팅 5.0G</t>
  </si>
  <si>
    <t>NA00005629||||||||||||</t>
    <phoneticPr fontId="1" type="noConversion"/>
  </si>
  <si>
    <t>NA00005629||||||||||||</t>
  </si>
  <si>
    <t>RP0330</t>
  </si>
  <si>
    <t>주말엔 팅 3.0G</t>
  </si>
  <si>
    <t>NA00005628||||||||||||</t>
    <phoneticPr fontId="1" type="noConversion"/>
  </si>
  <si>
    <t>NA00005628||||||||||||</t>
  </si>
  <si>
    <t>RP0331</t>
  </si>
  <si>
    <t>주말엔 팅 세이브</t>
  </si>
  <si>
    <t>NA00005627||||||||||||</t>
    <phoneticPr fontId="1" type="noConversion"/>
  </si>
  <si>
    <t>NA00005627||||||||||||</t>
  </si>
  <si>
    <t>RP0332</t>
  </si>
  <si>
    <t>쿠키즈 스마트</t>
    <phoneticPr fontId="1" type="noConversion"/>
  </si>
  <si>
    <t>NA00004891||||||||||||</t>
    <phoneticPr fontId="1" type="noConversion"/>
  </si>
  <si>
    <t>NA00004891||||||||||||</t>
  </si>
  <si>
    <t>쿠키즈 스마트</t>
  </si>
  <si>
    <t>RP0333</t>
    <phoneticPr fontId="1" type="noConversion"/>
  </si>
  <si>
    <t>마이스마트콜Ⅱ</t>
    <phoneticPr fontId="1" type="noConversion"/>
  </si>
  <si>
    <t>NA00005638||||||||||||</t>
    <phoneticPr fontId="1" type="noConversion"/>
  </si>
  <si>
    <t>20180531||||||||||||</t>
    <phoneticPr fontId="1" type="noConversion"/>
  </si>
  <si>
    <t>NA00005638|NA00004350||||||||||||</t>
    <phoneticPr fontId="1" type="noConversion"/>
  </si>
  <si>
    <t>20180531|20180531||||||||||||</t>
  </si>
  <si>
    <t>RP0333</t>
  </si>
  <si>
    <t>부가상품_02</t>
  </si>
  <si>
    <t>NA00005638||||||||||||</t>
  </si>
  <si>
    <t>20180531||||||||||||</t>
  </si>
  <si>
    <t>NA00005638|NA00004350||||||||||||</t>
  </si>
  <si>
    <t>03</t>
    <phoneticPr fontId="1" type="noConversion"/>
  </si>
  <si>
    <t>맞춤상품_03</t>
    <phoneticPr fontId="1" type="noConversion"/>
  </si>
  <si>
    <t>RP0334</t>
    <phoneticPr fontId="1" type="noConversion"/>
  </si>
  <si>
    <t>oksusu 안심팩(할인)</t>
    <phoneticPr fontId="1" type="noConversion"/>
  </si>
  <si>
    <t>NA00005066||||||||||||</t>
    <phoneticPr fontId="1" type="noConversion"/>
  </si>
  <si>
    <t>NA00005066|NA00005876|NA00005877|NA00005878|NA00005879|NA00005065|NA00005205|NA00005787||||||||||||</t>
    <phoneticPr fontId="1" type="noConversion"/>
  </si>
  <si>
    <t>20180308|20180308|20180308|20180308|20180308|20180308|20180308|20180308||||||||||||</t>
  </si>
  <si>
    <t>부가요금제</t>
    <phoneticPr fontId="1" type="noConversion"/>
  </si>
  <si>
    <t>RP0334</t>
  </si>
  <si>
    <t>99991231||||||||||||</t>
    <phoneticPr fontId="1" type="noConversion"/>
  </si>
  <si>
    <t>oksusu 안심팩(할인)</t>
  </si>
  <si>
    <t>20180906||||||||||||</t>
    <phoneticPr fontId="1" type="noConversion"/>
  </si>
  <si>
    <t>NA00005066|NA00005876|NA00005877|NA00005878|NA00005879|NA00005065|NA00005205|NA00005787||||||||||||</t>
  </si>
  <si>
    <t>RP0335</t>
    <phoneticPr fontId="1" type="noConversion"/>
  </si>
  <si>
    <t>T안심보안(ADT캡스)</t>
    <phoneticPr fontId="1" type="noConversion"/>
  </si>
  <si>
    <t>02_00</t>
    <phoneticPr fontId="1" type="noConversion"/>
  </si>
  <si>
    <t>추천_기타</t>
    <phoneticPr fontId="1" type="noConversion"/>
  </si>
  <si>
    <t>RP0335||||||||||||</t>
    <phoneticPr fontId="1" type="noConversion"/>
  </si>
  <si>
    <t>20181008||||||||||||</t>
    <phoneticPr fontId="1" type="noConversion"/>
  </si>
  <si>
    <t>20181129||||||||||||</t>
  </si>
  <si>
    <t>RP0335|NH00000112|NH00000111|NA00005611|||||||||||</t>
    <phoneticPr fontId="1" type="noConversion"/>
  </si>
  <si>
    <t>20181008|20181008|20181008|20181008||||||||||||</t>
  </si>
  <si>
    <t>20181129|20181129|20181129|20181129||||||||||||</t>
  </si>
  <si>
    <t>00</t>
    <phoneticPr fontId="1" type="noConversion"/>
  </si>
  <si>
    <t>맞춤상품_00</t>
    <phoneticPr fontId="1" type="noConversion"/>
  </si>
  <si>
    <t>20181008||||||||||||</t>
  </si>
  <si>
    <t>RP0335|NH00000112|NH00000111|NA00005611|||||||||||</t>
  </si>
  <si>
    <t>RP0336</t>
    <phoneticPr fontId="1" type="noConversion"/>
  </si>
  <si>
    <t>AI 셋톱박스</t>
    <phoneticPr fontId="1" type="noConversion"/>
  </si>
  <si>
    <t>T0018||||||||||||</t>
    <phoneticPr fontId="1" type="noConversion"/>
  </si>
  <si>
    <t>RP0337</t>
    <phoneticPr fontId="1" type="noConversion"/>
  </si>
  <si>
    <t>Giga인터넷</t>
    <phoneticPr fontId="1" type="noConversion"/>
  </si>
  <si>
    <t>NI00000569||||||||||||</t>
    <phoneticPr fontId="1" type="noConversion"/>
  </si>
  <si>
    <t>RP0338</t>
    <phoneticPr fontId="1" type="noConversion"/>
  </si>
  <si>
    <t>Btv 스마트 Plus</t>
    <phoneticPr fontId="1" type="noConversion"/>
  </si>
  <si>
    <t>NT00000529||||||||||||</t>
    <phoneticPr fontId="1" type="noConversion"/>
  </si>
  <si>
    <t>RP0339</t>
    <phoneticPr fontId="1" type="noConversion"/>
  </si>
  <si>
    <t>Btv 스마트</t>
  </si>
  <si>
    <t>NT00000327||||||||||||</t>
  </si>
  <si>
    <t>NT00000327|NT00000529||||||||||||</t>
  </si>
  <si>
    <t>RP0340</t>
    <phoneticPr fontId="1" type="noConversion"/>
  </si>
  <si>
    <t>T끼리 어르신</t>
    <phoneticPr fontId="1" type="noConversion"/>
  </si>
  <si>
    <t>NA00004934||||||||||||</t>
    <phoneticPr fontId="1" type="noConversion"/>
  </si>
  <si>
    <t>RP0341</t>
    <phoneticPr fontId="1" type="noConversion"/>
  </si>
  <si>
    <t>T아웃도어 요금제</t>
    <phoneticPr fontId="1" type="noConversion"/>
  </si>
  <si>
    <t>NA00004540||||||||||||</t>
    <phoneticPr fontId="1" type="noConversion"/>
  </si>
  <si>
    <t>RP0342</t>
    <phoneticPr fontId="1" type="noConversion"/>
  </si>
  <si>
    <t>LTE Watch 요금제</t>
    <phoneticPr fontId="1" type="noConversion"/>
  </si>
  <si>
    <t>NA00004997||||||||||||</t>
    <phoneticPr fontId="1" type="noConversion"/>
  </si>
  <si>
    <t>20180510||||||||||||</t>
  </si>
  <si>
    <t>RP0343</t>
    <phoneticPr fontId="1" type="noConversion"/>
  </si>
  <si>
    <t>NA00004484||||||||||||</t>
    <phoneticPr fontId="1" type="noConversion"/>
  </si>
  <si>
    <t>RP0344</t>
    <phoneticPr fontId="1" type="noConversion"/>
  </si>
  <si>
    <t>NA00005889||||||||||||</t>
    <phoneticPr fontId="1" type="noConversion"/>
  </si>
  <si>
    <t>RP0345</t>
    <phoneticPr fontId="1" type="noConversion"/>
  </si>
  <si>
    <t>TB끼리 온가족프리</t>
    <phoneticPr fontId="1" type="noConversion"/>
  </si>
  <si>
    <t>NH00000084||||||||||||</t>
    <phoneticPr fontId="1" type="noConversion"/>
  </si>
  <si>
    <t>RP0346</t>
    <phoneticPr fontId="1" type="noConversion"/>
  </si>
  <si>
    <t>기기변경 추천 고객입니다</t>
    <phoneticPr fontId="1" type="noConversion"/>
  </si>
  <si>
    <t>PG09</t>
    <phoneticPr fontId="1" type="noConversion"/>
  </si>
  <si>
    <t>Action</t>
    <phoneticPr fontId="1" type="noConversion"/>
  </si>
  <si>
    <t>06</t>
    <phoneticPr fontId="1" type="noConversion"/>
  </si>
  <si>
    <t>맞춤상품_06</t>
    <phoneticPr fontId="1" type="noConversion"/>
  </si>
  <si>
    <t>RP0346||||||||||||</t>
    <phoneticPr fontId="1" type="noConversion"/>
  </si>
  <si>
    <t>ZZ</t>
    <phoneticPr fontId="1" type="noConversion"/>
  </si>
  <si>
    <t>RP0347</t>
    <phoneticPr fontId="1" type="noConversion"/>
  </si>
  <si>
    <t>2G전환대상 고객</t>
    <phoneticPr fontId="1" type="noConversion"/>
  </si>
  <si>
    <t>04</t>
    <phoneticPr fontId="1" type="noConversion"/>
  </si>
  <si>
    <t>맞춤상품_04</t>
    <phoneticPr fontId="1" type="noConversion"/>
  </si>
  <si>
    <t>RP0347||||||||||||</t>
    <phoneticPr fontId="1" type="noConversion"/>
  </si>
  <si>
    <t>RP0348</t>
    <phoneticPr fontId="1" type="noConversion"/>
  </si>
  <si>
    <t>2G전환대상 가족</t>
    <phoneticPr fontId="1" type="noConversion"/>
  </si>
  <si>
    <t>RP0348||||||||||||</t>
    <phoneticPr fontId="1" type="noConversion"/>
  </si>
  <si>
    <t>RP0349</t>
    <phoneticPr fontId="1" type="noConversion"/>
  </si>
  <si>
    <t>자녀 쿠키즈워치 스마트폰 전환 추천 고객입니다</t>
    <phoneticPr fontId="1" type="noConversion"/>
  </si>
  <si>
    <t>11</t>
    <phoneticPr fontId="1" type="noConversion"/>
  </si>
  <si>
    <t>맞춤상품_11</t>
    <phoneticPr fontId="1" type="noConversion"/>
  </si>
  <si>
    <t>RP0349||||||||||||</t>
    <phoneticPr fontId="1" type="noConversion"/>
  </si>
  <si>
    <t>RP0350</t>
    <phoneticPr fontId="1" type="noConversion"/>
  </si>
  <si>
    <t>02_01</t>
    <phoneticPr fontId="1" type="noConversion"/>
  </si>
  <si>
    <t>추천_유선</t>
  </si>
  <si>
    <t>20180413||||||||||||</t>
    <phoneticPr fontId="1" type="noConversion"/>
  </si>
  <si>
    <t>20180413|20180413||||||||||||</t>
  </si>
  <si>
    <t>RP0351</t>
    <phoneticPr fontId="1" type="noConversion"/>
  </si>
  <si>
    <t>20180413|20180413|20180413|20180413|20180413||||||||||||</t>
  </si>
  <si>
    <t>RP0352</t>
    <phoneticPr fontId="1" type="noConversion"/>
  </si>
  <si>
    <t>뉴실버요금제</t>
    <phoneticPr fontId="1" type="noConversion"/>
  </si>
  <si>
    <t>NA00000007||||||||||||</t>
    <phoneticPr fontId="1" type="noConversion"/>
  </si>
  <si>
    <t>20180510||||||||||||</t>
    <phoneticPr fontId="1" type="noConversion"/>
  </si>
  <si>
    <t>NA00000007||||||||||||</t>
  </si>
  <si>
    <t>RP0353</t>
    <phoneticPr fontId="1" type="noConversion"/>
  </si>
  <si>
    <t>팅 주니어표준+</t>
    <phoneticPr fontId="1" type="noConversion"/>
  </si>
  <si>
    <t>NA00002669||||||||||||</t>
    <phoneticPr fontId="1" type="noConversion"/>
  </si>
  <si>
    <t>RP0354</t>
    <phoneticPr fontId="1" type="noConversion"/>
  </si>
  <si>
    <t>팅 plus 14</t>
    <phoneticPr fontId="1" type="noConversion"/>
  </si>
  <si>
    <t>NA00002591||||||||||||</t>
    <phoneticPr fontId="1" type="noConversion"/>
  </si>
  <si>
    <t>RP0355</t>
    <phoneticPr fontId="1" type="noConversion"/>
  </si>
  <si>
    <t>팅 plus 19</t>
    <phoneticPr fontId="1" type="noConversion"/>
  </si>
  <si>
    <t>NA00002592||||||||||||</t>
    <phoneticPr fontId="1" type="noConversion"/>
  </si>
  <si>
    <t>RP0356</t>
    <phoneticPr fontId="1" type="noConversion"/>
  </si>
  <si>
    <t>무료음성 19</t>
    <phoneticPr fontId="1" type="noConversion"/>
  </si>
  <si>
    <t>NA00003036||||||||||||</t>
    <phoneticPr fontId="1" type="noConversion"/>
  </si>
  <si>
    <t>RP0357</t>
    <phoneticPr fontId="1" type="noConversion"/>
  </si>
  <si>
    <t>무료음성 28</t>
    <phoneticPr fontId="1" type="noConversion"/>
  </si>
  <si>
    <t>NA00002550||||||||||||</t>
    <phoneticPr fontId="1" type="noConversion"/>
  </si>
  <si>
    <t>RP0358</t>
    <phoneticPr fontId="1" type="noConversion"/>
  </si>
  <si>
    <t>T 포켓파이 10</t>
    <phoneticPr fontId="1" type="noConversion"/>
  </si>
  <si>
    <t>NA00004836||||||||||||</t>
    <phoneticPr fontId="1" type="noConversion"/>
  </si>
  <si>
    <t>20180601||||||||||||</t>
    <phoneticPr fontId="1" type="noConversion"/>
  </si>
  <si>
    <t>NA00004836||||||||||||</t>
  </si>
  <si>
    <t>20180601||||||||||||</t>
  </si>
  <si>
    <t>RP0359</t>
    <phoneticPr fontId="1" type="noConversion"/>
  </si>
  <si>
    <t>퍼펙트콜</t>
    <phoneticPr fontId="1" type="noConversion"/>
  </si>
  <si>
    <t>NA00000291||||||||||||</t>
    <phoneticPr fontId="1" type="noConversion"/>
  </si>
  <si>
    <t>NA00000291|NA00000290|NA00001890||||||||||||</t>
    <phoneticPr fontId="1" type="noConversion"/>
  </si>
  <si>
    <t>20180601|20180601|20180601||||||||||||</t>
    <phoneticPr fontId="1" type="noConversion"/>
  </si>
  <si>
    <t>99991231|99991231|99991231||||||||||||</t>
    <phoneticPr fontId="1" type="noConversion"/>
  </si>
  <si>
    <t>NA00000291||||||||||||</t>
  </si>
  <si>
    <t>NA00000291|NA00000290|NA00001890||||||||||||</t>
  </si>
  <si>
    <t>20180601|20180601|20180601||||||||||||</t>
  </si>
  <si>
    <t>99991231|99991231|99991231||||||||||||</t>
  </si>
  <si>
    <t>20190124|20190124|20190124||||||||||||</t>
    <phoneticPr fontId="1" type="noConversion"/>
  </si>
  <si>
    <t>RP0360</t>
    <phoneticPr fontId="1" type="noConversion"/>
  </si>
  <si>
    <t>콜키퍼</t>
    <phoneticPr fontId="1" type="noConversion"/>
  </si>
  <si>
    <t>NA00004343||||||||||||</t>
    <phoneticPr fontId="1" type="noConversion"/>
  </si>
  <si>
    <t>NA00004343|NA00000286||||||||||||</t>
    <phoneticPr fontId="1" type="noConversion"/>
  </si>
  <si>
    <t>20180601|20180601||||||||||||</t>
    <phoneticPr fontId="1" type="noConversion"/>
  </si>
  <si>
    <t>02_02</t>
    <phoneticPr fontId="1" type="noConversion"/>
  </si>
  <si>
    <t>NA00004343||||||||||||</t>
  </si>
  <si>
    <t>NA00004343|NA00000286||||||||||||</t>
  </si>
  <si>
    <t>20180601|20180601||||||||||||</t>
  </si>
  <si>
    <t>20190124|20190124||||||||||||</t>
    <phoneticPr fontId="1" type="noConversion"/>
  </si>
  <si>
    <t>RP0361</t>
    <phoneticPr fontId="1" type="noConversion"/>
  </si>
  <si>
    <t>착신전환일반</t>
    <phoneticPr fontId="1" type="noConversion"/>
  </si>
  <si>
    <t>NA00001350||||||||||||</t>
    <phoneticPr fontId="1" type="noConversion"/>
  </si>
  <si>
    <t>NA00001350|NA00002681||||||||||||</t>
    <phoneticPr fontId="1" type="noConversion"/>
  </si>
  <si>
    <t>NA00001350||||||||||||</t>
  </si>
  <si>
    <t>NA00001350|NA00002681||||||||||||</t>
  </si>
  <si>
    <t>RP0362</t>
    <phoneticPr fontId="1" type="noConversion"/>
  </si>
  <si>
    <t>NA00005955||||||||||||</t>
    <phoneticPr fontId="1" type="noConversion"/>
  </si>
  <si>
    <t>20180713||||||||||||</t>
    <phoneticPr fontId="1" type="noConversion"/>
  </si>
  <si>
    <t>RP0363</t>
    <phoneticPr fontId="1" type="noConversion"/>
  </si>
  <si>
    <t>NA00005956||||||||||||</t>
    <phoneticPr fontId="1" type="noConversion"/>
  </si>
  <si>
    <t>RP0364</t>
    <phoneticPr fontId="1" type="noConversion"/>
  </si>
  <si>
    <t>라지 &amp; 패밀리</t>
    <phoneticPr fontId="1" type="noConversion"/>
  </si>
  <si>
    <t>NA00005957||||||||||||</t>
    <phoneticPr fontId="1" type="noConversion"/>
  </si>
  <si>
    <t>RP0365</t>
    <phoneticPr fontId="1" type="noConversion"/>
  </si>
  <si>
    <t>NA00005958||||||||||||</t>
    <phoneticPr fontId="1" type="noConversion"/>
  </si>
  <si>
    <t>RP0366</t>
    <phoneticPr fontId="1" type="noConversion"/>
  </si>
  <si>
    <t>Data 인피니티</t>
    <phoneticPr fontId="1" type="noConversion"/>
  </si>
  <si>
    <t>NA00005959||||||||||||</t>
    <phoneticPr fontId="1" type="noConversion"/>
  </si>
  <si>
    <t>RP0367</t>
    <phoneticPr fontId="1" type="noConversion"/>
  </si>
  <si>
    <t>무약정 고객입니다. 선택약정/무약정플랜을 추천해주세요.</t>
    <phoneticPr fontId="1" type="noConversion"/>
  </si>
  <si>
    <t>RP0367||||||||||||</t>
    <phoneticPr fontId="1" type="noConversion"/>
  </si>
  <si>
    <t>20180809||||||||||||</t>
    <phoneticPr fontId="1" type="noConversion"/>
  </si>
  <si>
    <t>RP0368</t>
    <phoneticPr fontId="1" type="noConversion"/>
  </si>
  <si>
    <t>0플랜 스몰</t>
  </si>
  <si>
    <t>NA00006155||||||||||||</t>
    <phoneticPr fontId="1" type="noConversion"/>
  </si>
  <si>
    <t>RP0369</t>
    <phoneticPr fontId="1" type="noConversion"/>
  </si>
  <si>
    <t>0플랜 미디엄</t>
  </si>
  <si>
    <t>NA00006156||||||||||||</t>
    <phoneticPr fontId="1" type="noConversion"/>
  </si>
  <si>
    <t>RP0370</t>
    <phoneticPr fontId="1" type="noConversion"/>
  </si>
  <si>
    <t>0플랜 라지</t>
  </si>
  <si>
    <t>NA00006157||||||||||||</t>
    <phoneticPr fontId="1" type="noConversion"/>
  </si>
  <si>
    <t>RP0371</t>
    <phoneticPr fontId="1" type="noConversion"/>
  </si>
  <si>
    <t>T플랜 사용 고객입니다. T가족모아 결합 혜택을 추천해주세요.</t>
    <phoneticPr fontId="1" type="noConversion"/>
  </si>
  <si>
    <t>RP0371||||||||||||</t>
    <phoneticPr fontId="1" type="noConversion"/>
  </si>
  <si>
    <t>RP0372</t>
    <phoneticPr fontId="1" type="noConversion"/>
  </si>
  <si>
    <t>T아너스클럽 고객입니다. 혜택을 안내해주세요.</t>
    <phoneticPr fontId="1" type="noConversion"/>
  </si>
  <si>
    <t>RP0372||||||||||||</t>
    <phoneticPr fontId="1" type="noConversion"/>
  </si>
  <si>
    <t>20181004||||||||||||</t>
    <phoneticPr fontId="1" type="noConversion"/>
  </si>
  <si>
    <t>AC</t>
    <phoneticPr fontId="1" type="noConversion"/>
  </si>
  <si>
    <t>RP0373</t>
    <phoneticPr fontId="1" type="noConversion"/>
  </si>
  <si>
    <t>PG10</t>
    <phoneticPr fontId="1" type="noConversion"/>
  </si>
  <si>
    <t>AI패키지</t>
    <phoneticPr fontId="1" type="noConversion"/>
  </si>
  <si>
    <t>AI패키지_01</t>
    <phoneticPr fontId="1" type="noConversion"/>
  </si>
  <si>
    <t>20181012||||||||||||</t>
  </si>
  <si>
    <t>AS</t>
    <phoneticPr fontId="1" type="noConversion"/>
  </si>
  <si>
    <t>RP0374</t>
    <phoneticPr fontId="1" type="noConversion"/>
  </si>
  <si>
    <t>NUGU candle</t>
    <phoneticPr fontId="1" type="noConversion"/>
  </si>
  <si>
    <t>A0H1||||||||||||</t>
    <phoneticPr fontId="1" type="noConversion"/>
  </si>
  <si>
    <t>RP0375</t>
    <phoneticPr fontId="1" type="noConversion"/>
  </si>
  <si>
    <t>스마트플러그</t>
    <phoneticPr fontId="1" type="noConversion"/>
  </si>
  <si>
    <t>A038||||||||||||</t>
    <phoneticPr fontId="1" type="noConversion"/>
  </si>
  <si>
    <t>RP0376</t>
    <phoneticPr fontId="1" type="noConversion"/>
  </si>
  <si>
    <t>FLO 무제한</t>
    <phoneticPr fontId="1" type="noConversion"/>
  </si>
  <si>
    <t>NN00000117||||||||||||</t>
    <phoneticPr fontId="1" type="noConversion"/>
  </si>
  <si>
    <t>RP0377</t>
    <phoneticPr fontId="1" type="noConversion"/>
  </si>
  <si>
    <t>oksusu 3000P</t>
    <phoneticPr fontId="1" type="noConversion"/>
  </si>
  <si>
    <t>NN00000124||||||||||||</t>
    <phoneticPr fontId="1" type="noConversion"/>
  </si>
  <si>
    <t>RP0378</t>
    <phoneticPr fontId="1" type="noConversion"/>
  </si>
  <si>
    <t>(렌탈)직수정수기</t>
    <phoneticPr fontId="1" type="noConversion"/>
  </si>
  <si>
    <t>NN00000123||||||||||||</t>
    <phoneticPr fontId="1" type="noConversion"/>
  </si>
  <si>
    <t>RP0379</t>
    <phoneticPr fontId="1" type="noConversion"/>
  </si>
  <si>
    <t>호비</t>
  </si>
  <si>
    <t>NN00000121||||||||||||</t>
    <phoneticPr fontId="1" type="noConversion"/>
  </si>
  <si>
    <t>20181017||||||||||||</t>
    <phoneticPr fontId="1" type="noConversion"/>
  </si>
  <si>
    <t>RP0380</t>
    <phoneticPr fontId="1" type="noConversion"/>
  </si>
  <si>
    <t>슈퍼키즈클럽</t>
  </si>
  <si>
    <t>NN00000119||||||||||||</t>
    <phoneticPr fontId="1" type="noConversion"/>
  </si>
  <si>
    <t>RP0381</t>
    <phoneticPr fontId="1" type="noConversion"/>
  </si>
  <si>
    <t>My Hero</t>
    <phoneticPr fontId="1" type="noConversion"/>
  </si>
  <si>
    <t>A0K4||||||||||||</t>
    <phoneticPr fontId="1" type="noConversion"/>
  </si>
  <si>
    <t>RP0382</t>
    <phoneticPr fontId="1" type="noConversion"/>
  </si>
  <si>
    <t>문열림센서</t>
    <phoneticPr fontId="1" type="noConversion"/>
  </si>
  <si>
    <t>XXQ2||||||||||||</t>
    <phoneticPr fontId="1" type="noConversion"/>
  </si>
  <si>
    <t>RP0383</t>
    <phoneticPr fontId="1" type="noConversion"/>
  </si>
  <si>
    <t>T안심보안(ADT캡스)</t>
  </si>
  <si>
    <t>PG11</t>
    <phoneticPr fontId="1" type="noConversion"/>
  </si>
  <si>
    <t>보안패키지</t>
    <phoneticPr fontId="1" type="noConversion"/>
  </si>
  <si>
    <t>NN00000136||||||||||||</t>
    <phoneticPr fontId="1" type="noConversion"/>
  </si>
  <si>
    <t>20181130||||||||||||</t>
    <phoneticPr fontId="1" type="noConversion"/>
  </si>
  <si>
    <t>RP0384</t>
    <phoneticPr fontId="1" type="noConversion"/>
  </si>
  <si>
    <t>RP0385</t>
    <phoneticPr fontId="1" type="noConversion"/>
  </si>
  <si>
    <t>안심경영팩(ADT캡스 매장관리)</t>
    <phoneticPr fontId="1" type="noConversion"/>
  </si>
  <si>
    <t>NN00000138||||||||||||</t>
    <phoneticPr fontId="1" type="noConversion"/>
  </si>
  <si>
    <t>RP0386</t>
    <phoneticPr fontId="1" type="noConversion"/>
  </si>
  <si>
    <t>NI</t>
    <phoneticPr fontId="1" type="noConversion"/>
  </si>
  <si>
    <t>RP0387</t>
    <phoneticPr fontId="1" type="noConversion"/>
  </si>
  <si>
    <t>NA00006324||||||||||||</t>
    <phoneticPr fontId="1" type="noConversion"/>
  </si>
  <si>
    <t>20181214||||||||||||</t>
    <phoneticPr fontId="1" type="noConversion"/>
  </si>
  <si>
    <t>WF</t>
    <phoneticPr fontId="1" type="noConversion"/>
  </si>
  <si>
    <t>RP0388</t>
    <phoneticPr fontId="1" type="noConversion"/>
  </si>
  <si>
    <t>02_11</t>
    <phoneticPr fontId="1" type="noConversion"/>
  </si>
  <si>
    <t>20190121||||||||||||</t>
    <phoneticPr fontId="1" type="noConversion"/>
  </si>
  <si>
    <t>NW</t>
    <phoneticPr fontId="1" type="noConversion"/>
  </si>
  <si>
    <t>CH</t>
  </si>
  <si>
    <t>RP0389</t>
  </si>
  <si>
    <t>콜링플러스</t>
  </si>
  <si>
    <t>NA00006357||||||||||||</t>
  </si>
  <si>
    <t>20190125||||||||||||</t>
  </si>
  <si>
    <t>SC</t>
  </si>
  <si>
    <t>GN</t>
  </si>
  <si>
    <t>맞춤상품_05</t>
  </si>
  <si>
    <t>추가</t>
    <phoneticPr fontId="1" type="noConversion"/>
  </si>
  <si>
    <t>RP0390</t>
  </si>
  <si>
    <t>휴대폰소액결제</t>
    <phoneticPr fontId="1" type="noConversion"/>
  </si>
  <si>
    <t>NA00004184||||||||||||</t>
    <phoneticPr fontId="1" type="noConversion"/>
  </si>
  <si>
    <t>20190308||||||||||||</t>
    <phoneticPr fontId="1" type="noConversion"/>
  </si>
  <si>
    <t>RP0391</t>
  </si>
  <si>
    <t>■ 중복불가상품 Table : 181213 배포용</t>
    <phoneticPr fontId="1" type="noConversion"/>
  </si>
  <si>
    <t>노출상품</t>
    <phoneticPr fontId="1" type="noConversion"/>
  </si>
  <si>
    <t>중복불가상품</t>
    <phoneticPr fontId="1" type="noConversion"/>
  </si>
  <si>
    <t>유효시작일자</t>
    <phoneticPr fontId="1" type="noConversion"/>
  </si>
  <si>
    <t>유효종료일자</t>
    <phoneticPr fontId="1" type="noConversion"/>
  </si>
  <si>
    <t>exps_prod_cd</t>
    <phoneticPr fontId="1" type="noConversion"/>
  </si>
  <si>
    <t>dup_imposs_prod_cd</t>
    <phoneticPr fontId="1" type="noConversion"/>
  </si>
  <si>
    <t>eff_sta_dt</t>
    <phoneticPr fontId="1" type="noConversion"/>
  </si>
  <si>
    <t>eff_end_dt</t>
    <phoneticPr fontId="1" type="noConversion"/>
  </si>
  <si>
    <t>band 데이터 1.2G</t>
    <phoneticPr fontId="1" type="noConversion"/>
  </si>
  <si>
    <t>3G band 데이터 1.2G</t>
    <phoneticPr fontId="1" type="noConversion"/>
  </si>
  <si>
    <t>band 데이터 세이브</t>
    <phoneticPr fontId="1" type="noConversion"/>
  </si>
  <si>
    <t>3G band 데이터 세이브</t>
    <phoneticPr fontId="1" type="noConversion"/>
  </si>
  <si>
    <t>band 어르신 2.2G</t>
    <phoneticPr fontId="1" type="noConversion"/>
  </si>
  <si>
    <t>band 어르신 1.2G</t>
    <phoneticPr fontId="1" type="noConversion"/>
  </si>
  <si>
    <t>band 어르신 세이브</t>
    <phoneticPr fontId="1" type="noConversion"/>
  </si>
  <si>
    <t>주말엔 팅 세이브</t>
    <phoneticPr fontId="1" type="noConversion"/>
  </si>
  <si>
    <t>RP0350</t>
  </si>
  <si>
    <t>RP0351</t>
  </si>
  <si>
    <t>RP0368</t>
  </si>
  <si>
    <t>RP0369</t>
  </si>
  <si>
    <t>RP0370</t>
  </si>
  <si>
    <t>RP0337</t>
  </si>
  <si>
    <t>한가족할인</t>
    <phoneticPr fontId="1" type="noConversion"/>
  </si>
  <si>
    <t xml:space="preserve">대상항목 </t>
    <phoneticPr fontId="1" type="noConversion"/>
  </si>
  <si>
    <t>모델명</t>
    <phoneticPr fontId="1" type="noConversion"/>
  </si>
  <si>
    <t>모델 설명</t>
    <phoneticPr fontId="1" type="noConversion"/>
  </si>
  <si>
    <t>모델링 상태</t>
    <phoneticPr fontId="1" type="noConversion"/>
  </si>
  <si>
    <t>정답지</t>
    <phoneticPr fontId="1" type="noConversion"/>
  </si>
  <si>
    <t>모델 개발</t>
    <phoneticPr fontId="1" type="noConversion"/>
  </si>
  <si>
    <t>모델 ID</t>
    <phoneticPr fontId="1" type="noConversion"/>
  </si>
  <si>
    <t>OpsML</t>
  </si>
  <si>
    <t>결과 유형</t>
    <phoneticPr fontId="1" type="noConversion"/>
  </si>
  <si>
    <t>라벨 ID</t>
  </si>
  <si>
    <t>Inference 주기</t>
    <phoneticPr fontId="1" type="noConversion"/>
  </si>
  <si>
    <t>스마트플래너 대상규모
('19.2월 기준)</t>
    <phoneticPr fontId="1" type="noConversion"/>
  </si>
  <si>
    <t>기존 모델</t>
    <phoneticPr fontId="1" type="noConversion"/>
  </si>
  <si>
    <t>초고속인터넷 가입가망 모델</t>
    <phoneticPr fontId="1" type="noConversion"/>
  </si>
  <si>
    <t>당월 초고속 인터넷 가입 확률
(스마트광랜과 기가&amp;기가라이트 가용지역 여부 필드 추가)</t>
    <phoneticPr fontId="1" type="noConversion"/>
  </si>
  <si>
    <t>완료</t>
    <phoneticPr fontId="1" type="noConversion"/>
  </si>
  <si>
    <t>(Y): 직전 30일 내에 초고속인터넷 가입자
(N) : 초고속인터넷 미가입자(기가입자는 포함하지 않음)</t>
    <phoneticPr fontId="1" type="noConversion"/>
  </si>
  <si>
    <t>RF</t>
    <phoneticPr fontId="1" type="noConversion"/>
  </si>
  <si>
    <t>매뉴얼 운영</t>
    <phoneticPr fontId="1" type="noConversion"/>
  </si>
  <si>
    <t>BC</t>
    <phoneticPr fontId="1" type="noConversion"/>
  </si>
  <si>
    <t>weekly</t>
    <phoneticPr fontId="1" type="noConversion"/>
  </si>
  <si>
    <t>T로밍원패스</t>
    <phoneticPr fontId="1" type="noConversion"/>
  </si>
  <si>
    <t>출국가망 모델</t>
    <phoneticPr fontId="1" type="noConversion"/>
  </si>
  <si>
    <t>당월 30일 이내 출국여부(로밍 이용가능성이 높은) 예측 정답지</t>
    <phoneticPr fontId="1" type="noConversion"/>
  </si>
  <si>
    <t>(Y) : (과거) 출국 추정 테이블에 존재 &amp; 출국 기간 30일 미만
(N) : (과거) 출국 추정 테이블에 없음 | 출국 기간 30일 이상</t>
    <phoneticPr fontId="1" type="noConversion"/>
  </si>
  <si>
    <t>DNN</t>
    <phoneticPr fontId="1" type="noConversion"/>
  </si>
  <si>
    <t>OF00006</t>
    <phoneticPr fontId="1" type="noConversion"/>
  </si>
  <si>
    <t>Y</t>
    <phoneticPr fontId="1" type="noConversion"/>
  </si>
  <si>
    <t>monthly</t>
    <phoneticPr fontId="1" type="noConversion"/>
  </si>
  <si>
    <t>스코어 산출 대상 22,066,702</t>
    <phoneticPr fontId="1" type="noConversion"/>
  </si>
  <si>
    <t>내가고른패키지</t>
    <phoneticPr fontId="1" type="noConversion"/>
  </si>
  <si>
    <t>NUGU 가입 가망 개별 모델</t>
    <phoneticPr fontId="1" type="noConversion"/>
  </si>
  <si>
    <t>(Y): NUGU 구매 고객
(N): Y가 아닌 고객</t>
    <phoneticPr fontId="1" type="noConversion"/>
  </si>
  <si>
    <t>OF00032</t>
    <phoneticPr fontId="1" type="noConversion"/>
  </si>
  <si>
    <t>S01: 미가입
S02: 가입</t>
    <phoneticPr fontId="1" type="noConversion"/>
  </si>
  <si>
    <t>뮤직 중심 서비스
(뮤직메이트 or 멜론 or 벅스)</t>
    <phoneticPr fontId="1" type="noConversion"/>
  </si>
  <si>
    <t>뮤직서비스 가입 가망</t>
    <phoneticPr fontId="1" type="noConversion"/>
  </si>
  <si>
    <t>뮤직 관련 부가서비스 가입 가망</t>
    <phoneticPr fontId="1" type="noConversion"/>
  </si>
  <si>
    <t>(Y): ‘18년 5월에 음악(뮤직메이트 or 멜론 or 벅스) 부가서비스 가입
(N): ‘18년 5월에 음악 부가서비스 미가입</t>
    <phoneticPr fontId="1" type="noConversion"/>
  </si>
  <si>
    <t>매뉴얼 운영</t>
  </si>
  <si>
    <t>스마트홈</t>
    <phoneticPr fontId="1" type="noConversion"/>
  </si>
  <si>
    <t>스마트홈 관련 부가서비스 가입 가망(현업 전달 데이터 기준)</t>
    <phoneticPr fontId="1" type="noConversion"/>
  </si>
  <si>
    <t>(Y): ‘17년 6월 ~ ‘18년 3월에 스마트홈 서비스 가입(현업 전달 데이터 기준)
(N): ‘18년 5월에 스마트홈 서비스 미가입</t>
    <phoneticPr fontId="1" type="noConversion"/>
  </si>
  <si>
    <t>AI STB가망</t>
    <phoneticPr fontId="1" type="noConversion"/>
  </si>
  <si>
    <t>AI STB 가입 가망</t>
    <phoneticPr fontId="1" type="noConversion"/>
  </si>
  <si>
    <t>(Y): ‘18년 5월에 Btv x NUGU 가입
(N) ‘18년 5월에 Btv x NUGU 미가입</t>
    <phoneticPr fontId="1" type="noConversion"/>
  </si>
  <si>
    <t>SK매직
(가입 가망)</t>
    <phoneticPr fontId="1" type="noConversion"/>
  </si>
  <si>
    <t>SK매직 가입 가망(멤버십 할인 기준)</t>
    <phoneticPr fontId="1" type="noConversion"/>
  </si>
  <si>
    <t>(Y): ’18.1월~7월 중 T멤버십으로 SK매직 할인 이용 고객
(N): 동일 기간 Y가 아닌 고객</t>
    <phoneticPr fontId="1" type="noConversion"/>
  </si>
  <si>
    <t>oksusu
(3천원 이상 결제 가망)</t>
    <phoneticPr fontId="1" type="noConversion"/>
  </si>
  <si>
    <t>oksusu 결제 가망</t>
    <phoneticPr fontId="1" type="noConversion"/>
  </si>
  <si>
    <t>(Y): ’18. 4월~6월 중 oksusu 추정결제금액 3300원 이상 &amp; oksusu 데이터 매월 1.5G 이상 이용 고객
(N): oksusu 미이용 고객</t>
    <phoneticPr fontId="1" type="noConversion"/>
  </si>
  <si>
    <t>슈퍼키즈클럽</t>
    <phoneticPr fontId="1" type="noConversion"/>
  </si>
  <si>
    <t>슈퍼키즈클럽 가입 가망(현업 전달 데이터 기준)</t>
    <phoneticPr fontId="1" type="noConversion"/>
  </si>
  <si>
    <t>(Y): Btv 키즈 월정액 가입 고객에 연결된 SKT 회선
(N): Y가 아닌 회선</t>
    <phoneticPr fontId="1" type="noConversion"/>
  </si>
  <si>
    <t>보안사업</t>
    <phoneticPr fontId="1" type="noConversion"/>
  </si>
  <si>
    <t>T안심보안</t>
    <phoneticPr fontId="1" type="noConversion"/>
  </si>
  <si>
    <t>자영업자 추정 모델</t>
    <phoneticPr fontId="1" type="noConversion"/>
  </si>
  <si>
    <t>완료</t>
  </si>
  <si>
    <t>T안심보안+유선</t>
    <phoneticPr fontId="1" type="noConversion"/>
  </si>
  <si>
    <t>신규창업자 추정 모델</t>
    <phoneticPr fontId="1" type="noConversion"/>
  </si>
  <si>
    <t>자영업자 추정 + Rule</t>
    <phoneticPr fontId="1" type="noConversion"/>
  </si>
  <si>
    <t>T안심홈보안</t>
    <phoneticPr fontId="1" type="noConversion"/>
  </si>
  <si>
    <t>1인가구 및 홈보안 가망</t>
    <phoneticPr fontId="1" type="noConversion"/>
  </si>
  <si>
    <t>1인 가구 추정 모델 + Rule</t>
    <phoneticPr fontId="1" type="noConversion"/>
  </si>
  <si>
    <t>상품수</t>
  </si>
  <si>
    <t>구분</t>
  </si>
  <si>
    <t>Category</t>
    <phoneticPr fontId="1" type="noConversion"/>
  </si>
  <si>
    <t>데이터 추출 방식</t>
  </si>
  <si>
    <t>추천 Logic</t>
    <phoneticPr fontId="1" type="noConversion"/>
  </si>
  <si>
    <t>기가입자 필터링</t>
  </si>
  <si>
    <t>비고</t>
  </si>
  <si>
    <t>변경사항</t>
    <phoneticPr fontId="1" type="noConversion"/>
  </si>
  <si>
    <t>변경일자</t>
    <phoneticPr fontId="1" type="noConversion"/>
  </si>
  <si>
    <t>추천 Logic No.</t>
    <phoneticPr fontId="1" type="noConversion"/>
  </si>
  <si>
    <t>상품코드(대표)</t>
    <phoneticPr fontId="1" type="noConversion"/>
  </si>
  <si>
    <t>상품코드(추가ⓐ)</t>
    <phoneticPr fontId="1" type="noConversion"/>
  </si>
  <si>
    <t>상품코드(추가ⓑ)</t>
    <phoneticPr fontId="1" type="noConversion"/>
  </si>
  <si>
    <t>상품코드(추가ⓒ)</t>
    <phoneticPr fontId="1" type="noConversion"/>
  </si>
  <si>
    <t>상품코드(추가ⓓ)</t>
    <phoneticPr fontId="1" type="noConversion"/>
  </si>
  <si>
    <t>상품코드(추가ⓔ)</t>
    <phoneticPr fontId="1" type="noConversion"/>
  </si>
  <si>
    <t>상품코드(추가ⓕ)</t>
    <phoneticPr fontId="1" type="noConversion"/>
  </si>
  <si>
    <t>상품코드(추가ⓖ)</t>
    <phoneticPr fontId="1" type="noConversion"/>
  </si>
  <si>
    <t>상품코드(추가ⓗ)</t>
    <phoneticPr fontId="1" type="noConversion"/>
  </si>
  <si>
    <t>상품코드(추가ⓘ)</t>
    <phoneticPr fontId="1" type="noConversion"/>
  </si>
  <si>
    <t>상품코드(추가ⓙ)</t>
    <phoneticPr fontId="1" type="noConversion"/>
  </si>
  <si>
    <t>상품코드(추가ⓚ)</t>
    <phoneticPr fontId="1" type="noConversion"/>
  </si>
  <si>
    <t>상품코드(추가ⓛ)</t>
    <phoneticPr fontId="1" type="noConversion"/>
  </si>
  <si>
    <t>Rule base</t>
    <phoneticPr fontId="1" type="noConversion"/>
  </si>
  <si>
    <t xml:space="preserve">  ※ "(기변)요금제및부가요금제추천Logic" Sheet 참조</t>
    <phoneticPr fontId="1" type="noConversion"/>
  </si>
  <si>
    <t>미적용</t>
  </si>
  <si>
    <t>NA00005955</t>
  </si>
  <si>
    <t>NA00005956</t>
  </si>
  <si>
    <t>NA00006324</t>
    <phoneticPr fontId="1" type="noConversion"/>
  </si>
  <si>
    <t>라지</t>
  </si>
  <si>
    <t>NA00005957</t>
  </si>
  <si>
    <t>NA00005958</t>
  </si>
  <si>
    <t>Data 인피니티</t>
  </si>
  <si>
    <t>NA00005959</t>
  </si>
  <si>
    <t>0플랜 스몰</t>
    <phoneticPr fontId="1" type="noConversion"/>
  </si>
  <si>
    <t>NA00006155</t>
    <phoneticPr fontId="1" type="noConversion"/>
  </si>
  <si>
    <t>0플랜 미디엄</t>
    <phoneticPr fontId="1" type="noConversion"/>
  </si>
  <si>
    <t>NA00006156</t>
    <phoneticPr fontId="1" type="noConversion"/>
  </si>
  <si>
    <t>0플랜 라지</t>
    <phoneticPr fontId="1" type="noConversion"/>
  </si>
  <si>
    <t>NA00006157</t>
    <phoneticPr fontId="1" type="noConversion"/>
  </si>
  <si>
    <t>NA00004773</t>
  </si>
  <si>
    <t>NA00004794(3G)</t>
    <phoneticPr fontId="1" type="noConversion"/>
  </si>
  <si>
    <t>NA00004769</t>
  </si>
  <si>
    <t>NA00004790(3G)</t>
    <phoneticPr fontId="1" type="noConversion"/>
  </si>
  <si>
    <t>NA00004810</t>
  </si>
  <si>
    <t>NA00004813(3G)</t>
    <phoneticPr fontId="1" type="noConversion"/>
  </si>
  <si>
    <t>NA00004809</t>
  </si>
  <si>
    <t>NA00004812(3G)</t>
    <phoneticPr fontId="1" type="noConversion"/>
  </si>
  <si>
    <t>NA00004808</t>
  </si>
  <si>
    <t>NA00004811(3G)</t>
    <phoneticPr fontId="1" type="noConversion"/>
  </si>
  <si>
    <t>T끼리 어르신</t>
  </si>
  <si>
    <t>NA00004934</t>
  </si>
  <si>
    <t>NA00005628</t>
  </si>
  <si>
    <t>NA00005627</t>
  </si>
  <si>
    <t>NA00004891</t>
  </si>
  <si>
    <t>뉴실버요금제</t>
  </si>
  <si>
    <t>NA00000007</t>
  </si>
  <si>
    <t>팅 주니어표준+</t>
  </si>
  <si>
    <t>NA00002669</t>
  </si>
  <si>
    <t>팅 plus 14</t>
  </si>
  <si>
    <t>NA00002591</t>
  </si>
  <si>
    <t>팅 plus 19</t>
  </si>
  <si>
    <t>NA00002592</t>
  </si>
  <si>
    <t>무료음성 19</t>
  </si>
  <si>
    <t>NA00003036</t>
  </si>
  <si>
    <t>무료음성 28</t>
  </si>
  <si>
    <t>NA00002550</t>
  </si>
  <si>
    <t>무료음성 34</t>
    <phoneticPr fontId="1" type="noConversion"/>
  </si>
  <si>
    <t>NA00002315</t>
  </si>
  <si>
    <t>NA00004997</t>
  </si>
  <si>
    <t>쿠키즈워치 요금제</t>
    <phoneticPr fontId="1" type="noConversion"/>
  </si>
  <si>
    <t>NA00004484</t>
  </si>
  <si>
    <t>쿠키즈 미니 요금제</t>
  </si>
  <si>
    <t>NA00005889</t>
  </si>
  <si>
    <t>-</t>
    <phoneticPr fontId="1" type="noConversion"/>
  </si>
  <si>
    <t>T시그니처 Master
(3G 단말 선택 고객만 추천)</t>
    <phoneticPr fontId="1" type="noConversion"/>
  </si>
  <si>
    <t>NA00005292</t>
  </si>
  <si>
    <t>T시그니처 Classic
(3G 단말 선택 고객만 추천)</t>
    <phoneticPr fontId="1" type="noConversion"/>
  </si>
  <si>
    <t>NA00005293</t>
  </si>
  <si>
    <t>band 데이터 퍼펙트S
(3G 단말 선택 고객만 추천)</t>
    <phoneticPr fontId="1" type="noConversion"/>
  </si>
  <si>
    <t>NA00005134</t>
  </si>
  <si>
    <t>band 데이터 퍼펙트
(3G 단말 선택 고객만 추천)</t>
    <phoneticPr fontId="1" type="noConversion"/>
  </si>
  <si>
    <t>추천 시 "band 데이터 퍼펙트S &amp; 퍼펙트"로 표기</t>
    <phoneticPr fontId="1" type="noConversion"/>
  </si>
  <si>
    <t>NA00004775</t>
  </si>
  <si>
    <t>NA00004796(3G)</t>
    <phoneticPr fontId="1" type="noConversion"/>
  </si>
  <si>
    <t>band 데이터 3.5G
(3G 단말 선택 고객만 추천)</t>
    <phoneticPr fontId="1" type="noConversion"/>
  </si>
  <si>
    <t>NA00004772</t>
  </si>
  <si>
    <t>NA00004793(3G)</t>
    <phoneticPr fontId="1" type="noConversion"/>
  </si>
  <si>
    <t>band 데이터 2.2G
(3G 단말 선택 고객만 추천)</t>
    <phoneticPr fontId="1" type="noConversion"/>
  </si>
  <si>
    <t>NA00004771</t>
  </si>
  <si>
    <t>NA00004792(3G)</t>
    <phoneticPr fontId="1" type="noConversion"/>
  </si>
  <si>
    <t>band 데이터 1.2G
(3G 단말 선택 고객만 추천)</t>
    <phoneticPr fontId="1" type="noConversion"/>
  </si>
  <si>
    <t>NA00004770</t>
  </si>
  <si>
    <t>NA00004791(3G)</t>
    <phoneticPr fontId="1" type="noConversion"/>
  </si>
  <si>
    <t>주말엔 팅 5.0G
(3G 단말 선택 고객만 추천)</t>
    <phoneticPr fontId="1" type="noConversion"/>
  </si>
  <si>
    <t>NA00005629</t>
  </si>
  <si>
    <t>미적용</t>
    <phoneticPr fontId="1" type="noConversion"/>
  </si>
  <si>
    <t>※ "(기변)요금제및부가요금제추천Logic" Sheet 참조</t>
    <phoneticPr fontId="1" type="noConversion"/>
  </si>
  <si>
    <t>NA00003362</t>
  </si>
  <si>
    <t>NA00004655</t>
  </si>
  <si>
    <t>NA00004341</t>
  </si>
  <si>
    <t>NA00005037</t>
  </si>
  <si>
    <t>NA00004682</t>
  </si>
  <si>
    <t>NA00005064</t>
  </si>
  <si>
    <t>Rule base</t>
  </si>
  <si>
    <t>20~29세 고객</t>
    <phoneticPr fontId="1" type="noConversion"/>
  </si>
  <si>
    <t>NA00000282</t>
  </si>
  <si>
    <t>NA00000925</t>
  </si>
  <si>
    <t>NA00000923</t>
  </si>
  <si>
    <t>NA00000914</t>
  </si>
  <si>
    <t>NA00000912</t>
  </si>
  <si>
    <t>NA00000910</t>
  </si>
  <si>
    <t>NA00000517</t>
  </si>
  <si>
    <t>NA00000585</t>
  </si>
  <si>
    <t>NA00000283</t>
  </si>
  <si>
    <t>NA00001583</t>
  </si>
  <si>
    <t>NA00003723</t>
  </si>
  <si>
    <t>NA00000929</t>
  </si>
  <si>
    <t>NA00000284</t>
  </si>
  <si>
    <t xml:space="preserve">30세 이상 고객에게 모두 추천 
 - 30~49세 고객 : 화면 상 퍼펙트콜/콜키퍼 순으로 추천 (추천 우선순위)
 - 50세 이상 : 화면 상 콜키퍼/퍼펙트콜 순으로 추천 </t>
    <phoneticPr fontId="1" type="noConversion"/>
  </si>
  <si>
    <t>NA00004343</t>
  </si>
  <si>
    <t>NA00000286</t>
  </si>
  <si>
    <t>NA00000291</t>
  </si>
  <si>
    <t>NA00000290</t>
  </si>
  <si>
    <t>NA00001890</t>
  </si>
  <si>
    <t>동일 명의 다회선 존재 고객 추천</t>
    <phoneticPr fontId="1" type="noConversion"/>
  </si>
  <si>
    <t>NA00001350</t>
  </si>
  <si>
    <t>NA00002681</t>
  </si>
  <si>
    <t>생활가치형</t>
    <phoneticPr fontId="1" type="noConversion"/>
  </si>
  <si>
    <t>band데이터2.2G 이상 요금제가 추천되는 고객에게 추천 (2G/3G 제외)</t>
    <phoneticPr fontId="1" type="noConversion"/>
  </si>
  <si>
    <t>NM00000001</t>
  </si>
  <si>
    <t>만 19세 이상~49세 미만의 스마트폰으로 기변하는 고객 중 
1) 가족결합이 무선 2회선 이상 결합되어 있거나 총가족회선수(무선)가 2회선 이상이면서 
2) 현재 하나은행 계좌로 통신비 자동이체 중인 고객</t>
    <phoneticPr fontId="1" type="noConversion"/>
  </si>
  <si>
    <t>적용</t>
    <phoneticPr fontId="1" type="noConversion"/>
  </si>
  <si>
    <t>총가족회선수 = 가족결합회선수+법정대리인 회선수
(맞춤조회 화면과 동일)</t>
    <phoneticPr fontId="1" type="noConversion"/>
  </si>
  <si>
    <t>NA00005717</t>
  </si>
  <si>
    <t>NA00005716</t>
  </si>
  <si>
    <t>NH00000131</t>
  </si>
  <si>
    <t>유선</t>
  </si>
  <si>
    <t>NT00000345</t>
  </si>
  <si>
    <t>UHD셋톱박스</t>
    <phoneticPr fontId="1" type="noConversion"/>
  </si>
  <si>
    <t>1) IPTV 가입자 제외
2) TB끼리 TV플러스 기 가입자 제외
3) 하기 AI셋톱박스 추천 조건에 해당하지 않는 고객</t>
    <phoneticPr fontId="1" type="noConversion"/>
  </si>
  <si>
    <t>T0011(기술코드)</t>
    <phoneticPr fontId="1" type="noConversion"/>
  </si>
  <si>
    <t>AI셋톱박스</t>
  </si>
  <si>
    <t>적용</t>
  </si>
  <si>
    <t>1 : 기존 5만 &amp; 멜론
2 : 기존 5만 &amp; 2nd
3 : 추천 6.5G &amp; 멜론
4 : 추천 6.5G &amp; 2nd</t>
    <phoneticPr fontId="1" type="noConversion"/>
  </si>
  <si>
    <t>T0018(기술코드)</t>
    <phoneticPr fontId="1" type="noConversion"/>
  </si>
  <si>
    <t>유선</t>
    <phoneticPr fontId="1" type="noConversion"/>
  </si>
  <si>
    <t>Machine Learning</t>
    <phoneticPr fontId="1" type="noConversion"/>
  </si>
  <si>
    <t>NI00000567</t>
  </si>
  <si>
    <t>NI00000568</t>
  </si>
  <si>
    <t>NI00000283</t>
  </si>
  <si>
    <t>NI00000282</t>
  </si>
  <si>
    <t>NI00000269</t>
  </si>
  <si>
    <t>NI00000285</t>
  </si>
  <si>
    <t>NI00000284</t>
  </si>
  <si>
    <t>Big Data Modeling 추천</t>
    <phoneticPr fontId="1" type="noConversion"/>
  </si>
  <si>
    <t>A033</t>
  </si>
  <si>
    <t>J1A5</t>
  </si>
  <si>
    <t>J1A1</t>
  </si>
  <si>
    <t>J1A2</t>
  </si>
  <si>
    <t>J1A3</t>
  </si>
  <si>
    <t>J1A4</t>
  </si>
  <si>
    <t>J1A7</t>
  </si>
  <si>
    <t>J1A8</t>
  </si>
  <si>
    <t>A004</t>
  </si>
  <si>
    <t>NA00003196</t>
  </si>
  <si>
    <t>NA00004088</t>
  </si>
  <si>
    <t>NA00004883</t>
  </si>
  <si>
    <t>NA00005501</t>
  </si>
  <si>
    <t>NA00005502</t>
  </si>
  <si>
    <t>NA00005503</t>
  </si>
  <si>
    <t>NA00005049</t>
  </si>
  <si>
    <t>NA00005047</t>
  </si>
  <si>
    <t>NA00005048</t>
  </si>
  <si>
    <t>NA00005300</t>
  </si>
  <si>
    <t>NA00005301</t>
  </si>
  <si>
    <t>NA00005252</t>
  </si>
  <si>
    <t>NA00005337</t>
  </si>
  <si>
    <t>NA00005505</t>
  </si>
  <si>
    <t>NA00005506</t>
  </si>
  <si>
    <t>NA00005699</t>
  </si>
  <si>
    <t>NA00004092</t>
  </si>
  <si>
    <t>NA00004226</t>
  </si>
  <si>
    <t>NA00004942</t>
  </si>
  <si>
    <t>NA00004850</t>
  </si>
  <si>
    <t>NA00004326</t>
  </si>
  <si>
    <t>NA00004941</t>
  </si>
  <si>
    <t>NA00004783</t>
  </si>
  <si>
    <t>NA00004229</t>
  </si>
  <si>
    <t>NA00004844</t>
  </si>
  <si>
    <t>NA00004845</t>
  </si>
  <si>
    <t>NA00005167</t>
  </si>
  <si>
    <t>NA00004299</t>
  </si>
  <si>
    <t>NA00003012</t>
  </si>
  <si>
    <t>NA00004065</t>
  </si>
  <si>
    <t>NA00003195</t>
  </si>
  <si>
    <t>NA00004849</t>
  </si>
  <si>
    <t>NA00004230</t>
  </si>
  <si>
    <t>NA00003177</t>
  </si>
  <si>
    <t>NA00004711</t>
  </si>
  <si>
    <t>NA00004851</t>
  </si>
  <si>
    <t>NA00004712</t>
  </si>
  <si>
    <t>NA00004231</t>
  </si>
  <si>
    <t>NA00003178</t>
  </si>
  <si>
    <t>NA00004710</t>
  </si>
  <si>
    <t>Big Data Modeling 추천 (소상공인 추정모델 : 220~230만)</t>
    <phoneticPr fontId="1" type="noConversion"/>
  </si>
  <si>
    <t>제외(내고패로 이동)</t>
    <phoneticPr fontId="1" type="noConversion"/>
  </si>
  <si>
    <t>RP0335(가상코드)</t>
    <phoneticPr fontId="1" type="noConversion"/>
  </si>
  <si>
    <t>재난문자 캠페인 안내</t>
    <phoneticPr fontId="1" type="noConversion"/>
  </si>
  <si>
    <t>1) 본인이 2G면서 재난문자 대상 단말을 사용 중일 때 : "[재난문자 캠페인] 휴대폰 무상 교체 대상입니다" 안내
2) 가족 중 2G면서 재난문자 대상 단말 사용 고객이 있을 때 : "[재난문자 캠페인] 가족 중 휴대폰 무상 교체 대상이 있습니다" 안내</t>
    <phoneticPr fontId="1" type="noConversion"/>
  </si>
  <si>
    <t>쿠키즈워치 전환 안내</t>
    <phoneticPr fontId="1" type="noConversion"/>
  </si>
  <si>
    <t>쿠키즈워치 사용 M+12개월 이상 고객의 법정대리인 등록 고객일 경우 : "부모 중고 스마트폰 활용하여 자녀 쿠키즈워치 기변 추천(워치 12개월 이상 사용 시 위약금 승계 가능)" 안내</t>
    <phoneticPr fontId="1" type="noConversion"/>
  </si>
  <si>
    <t>■ 신규고객용 추천상품리스트 (181214)</t>
    <phoneticPr fontId="1" type="noConversion"/>
  </si>
  <si>
    <t>No.</t>
    <phoneticPr fontId="1" type="noConversion"/>
  </si>
  <si>
    <t>상품 Category</t>
    <phoneticPr fontId="1" type="noConversion"/>
  </si>
  <si>
    <t>세부 Category</t>
    <phoneticPr fontId="1" type="noConversion"/>
  </si>
  <si>
    <t>노출순위</t>
    <phoneticPr fontId="1" type="noConversion"/>
  </si>
  <si>
    <t>중복제외기준</t>
    <phoneticPr fontId="1" type="noConversion"/>
  </si>
  <si>
    <t>추천 Logic 세부</t>
    <phoneticPr fontId="1" type="noConversion"/>
  </si>
  <si>
    <t>상품코드(추가ⓗ)</t>
  </si>
  <si>
    <t>상품코드(추가ⓘ)</t>
  </si>
  <si>
    <t>상품코드(추가ⓙ)</t>
  </si>
  <si>
    <t>상품코드(추가ⓚ)</t>
  </si>
  <si>
    <t>상품코드(추가ⓛ)</t>
  </si>
  <si>
    <t>※ "(신규)추천Logicⓐ" Sheet 참조</t>
    <phoneticPr fontId="1" type="noConversion"/>
  </si>
  <si>
    <t>요금제_01</t>
    <phoneticPr fontId="1" type="noConversion"/>
  </si>
  <si>
    <t>추천 Logic ⓐ</t>
    <phoneticPr fontId="1" type="noConversion"/>
  </si>
  <si>
    <t>NA00006155</t>
  </si>
  <si>
    <t>NA00006156</t>
  </si>
  <si>
    <t>NA00006157</t>
  </si>
  <si>
    <t>band 데이터 6.5G</t>
  </si>
  <si>
    <t>NA00005627</t>
    <phoneticPr fontId="1" type="noConversion"/>
  </si>
  <si>
    <t>LTE Watch 요금제</t>
  </si>
  <si>
    <t>쿠키즈워치 요금제</t>
  </si>
  <si>
    <t>NA00004790(3G)</t>
  </si>
  <si>
    <t>무료음성34</t>
    <phoneticPr fontId="1" type="noConversion"/>
  </si>
  <si>
    <t>NA00002315</t>
    <phoneticPr fontId="1" type="noConversion"/>
  </si>
  <si>
    <t>band 데이터 퍼펙트S
(3G 단말 선택 고객 한정)</t>
    <phoneticPr fontId="1" type="noConversion"/>
  </si>
  <si>
    <t>band 데이터 퍼펙트
(3G 단말 선택 고객 한정)</t>
    <phoneticPr fontId="1" type="noConversion"/>
  </si>
  <si>
    <t>band 데이터 3.5G
(3G 단말 선택 고객 한정)</t>
    <phoneticPr fontId="1" type="noConversion"/>
  </si>
  <si>
    <t>band 데이터 2.2G
(3G 단말 선택 고객 한정)</t>
    <phoneticPr fontId="1" type="noConversion"/>
  </si>
  <si>
    <t>band 데이터 1.2G
(3G 단말 선택 고객 한정)</t>
    <phoneticPr fontId="1" type="noConversion"/>
  </si>
  <si>
    <t>band 데이터 세이브
(3G 단말 선택 고객 한정)</t>
    <phoneticPr fontId="1" type="noConversion"/>
  </si>
  <si>
    <t>요금제_02</t>
    <phoneticPr fontId="1" type="noConversion"/>
  </si>
  <si>
    <t>3개 중 1개만 노출</t>
    <phoneticPr fontId="1" type="noConversion"/>
  </si>
  <si>
    <t>부가상품</t>
    <phoneticPr fontId="1" type="noConversion"/>
  </si>
  <si>
    <t>생활가치</t>
    <phoneticPr fontId="1" type="noConversion"/>
  </si>
  <si>
    <t>1) 연령이 13~18세인 고객 중 취미/관심사가 "영화/TV/동영상", "여행/운동"인 고객
2) 연령이 19~64세인 고객 중 취미/관심사가 "영화/TV/동영상". "여행/운동", "육아/안전"인 고객
※ 단, band데이터2.2G 이상 요금제가 추천되는 고객에게만 추천 (2G/3G 제외)</t>
    <phoneticPr fontId="1" type="noConversion"/>
  </si>
  <si>
    <t>부가상품_01</t>
    <phoneticPr fontId="1" type="noConversion"/>
  </si>
  <si>
    <t>추천 Logic ⓓ</t>
    <phoneticPr fontId="1" type="noConversion"/>
  </si>
  <si>
    <t>추천 Logic 변경</t>
    <phoneticPr fontId="1" type="noConversion"/>
  </si>
  <si>
    <t>※ "(신규)추천Logicⓓ" Sheet 참조</t>
    <phoneticPr fontId="1" type="noConversion"/>
  </si>
  <si>
    <t xml:space="preserve">연령이 19~29세인 고객 </t>
    <phoneticPr fontId="1" type="noConversion"/>
  </si>
  <si>
    <t>부가상품_02</t>
    <phoneticPr fontId="1" type="noConversion"/>
  </si>
  <si>
    <t>추천 Logic ⓑ</t>
    <phoneticPr fontId="1" type="noConversion"/>
  </si>
  <si>
    <t>※ "(신규)추천Logicⓑ" Sheet 참조</t>
    <phoneticPr fontId="1" type="noConversion"/>
  </si>
  <si>
    <t>NA00000282</t>
    <phoneticPr fontId="1" type="noConversion"/>
  </si>
  <si>
    <t>콜키퍼</t>
  </si>
  <si>
    <t>NA00004343</t>
    <phoneticPr fontId="1" type="noConversion"/>
  </si>
  <si>
    <t>NA00000286</t>
    <phoneticPr fontId="1" type="noConversion"/>
  </si>
  <si>
    <t>퍼펙트콜</t>
  </si>
  <si>
    <t>NA00000291</t>
    <phoneticPr fontId="1" type="noConversion"/>
  </si>
  <si>
    <t>NA00000290</t>
    <phoneticPr fontId="1" type="noConversion"/>
  </si>
  <si>
    <t>NA00001890</t>
    <phoneticPr fontId="1" type="noConversion"/>
  </si>
  <si>
    <t>착신전환일반</t>
  </si>
  <si>
    <t>취미/관심사가 "휴대폰 여러 개"인 고객</t>
    <phoneticPr fontId="1" type="noConversion"/>
  </si>
  <si>
    <t>NA00001350</t>
    <phoneticPr fontId="1" type="noConversion"/>
  </si>
  <si>
    <t>NA00002681</t>
    <phoneticPr fontId="1" type="noConversion"/>
  </si>
  <si>
    <t>유선결합</t>
    <phoneticPr fontId="1" type="noConversion"/>
  </si>
  <si>
    <t>초고속</t>
    <phoneticPr fontId="1" type="noConversion"/>
  </si>
  <si>
    <t>연령이 19~39세인 고객 중 현재요금제가 7만원 이상이며, 사용 중 인터넷이 "타사", "없음"인 고객</t>
    <phoneticPr fontId="1" type="noConversion"/>
  </si>
  <si>
    <t>유선상품_01</t>
    <phoneticPr fontId="1" type="noConversion"/>
  </si>
  <si>
    <t>추천 Logic ⓒ</t>
    <phoneticPr fontId="1" type="noConversion"/>
  </si>
  <si>
    <t>※ "(신규)추천Logicⓒ" Sheet 참조</t>
    <phoneticPr fontId="1" type="noConversion"/>
  </si>
  <si>
    <t>NI00000569</t>
  </si>
  <si>
    <t>NI00000570</t>
  </si>
  <si>
    <t>1) 연령이 19~39세인 고객 중 현재요금제가 5~6만원이며, 사용 중 인터넷이 "타사", "없음"인 고객
2) 연령이 50~64세인 고객 중 현재요금제가 7만원 이상이며, 사용 중 인터넷이 "타사", "없음"인 고객</t>
    <phoneticPr fontId="1" type="noConversion"/>
  </si>
  <si>
    <t>1) 연령이 19~39세인 고객 중 현재요금제가 3~4만원이며, 사용 중 인터넷이 "타사", "없음"인 고객
2) 연령이 50~64세인 고객 중 현재요금제가 6만원 이하이며, 사용 중 인터넷이 "타사", "없음"인 고객</t>
    <phoneticPr fontId="1" type="noConversion"/>
  </si>
  <si>
    <t>NI00000283</t>
    <phoneticPr fontId="1" type="noConversion"/>
  </si>
  <si>
    <t>NI00000285</t>
    <phoneticPr fontId="1" type="noConversion"/>
  </si>
  <si>
    <t>Btv</t>
    <phoneticPr fontId="1" type="noConversion"/>
  </si>
  <si>
    <t>1) 연령이 19~39세인 고객 중 현재요금제가 6만원 이상이며, 사용 중 인터넷이 "타사", "없음"인 고객
2) 연령이 50~64세인 고객 중 현재요금제가 7만원 이상이며, 사용 중 인터넷이 "타사", "없음"인 고객</t>
    <phoneticPr fontId="1" type="noConversion"/>
  </si>
  <si>
    <t>유선상품_02</t>
    <phoneticPr fontId="1" type="noConversion"/>
  </si>
  <si>
    <t>연령이 50~64세인 고객 중 현재요금제가 5~6만원이며, 사용 중 인터넷이 "타사", "없음"인 고객</t>
    <phoneticPr fontId="1" type="noConversion"/>
  </si>
  <si>
    <t>NT00000529</t>
  </si>
  <si>
    <t>Btv 스마트</t>
    <phoneticPr fontId="1" type="noConversion"/>
  </si>
  <si>
    <t>연령이 19~64세인 고객 중 현재요금제가 3~4만원이며, 사용 중 인터넷이 "타사", "없음"인 고객</t>
    <phoneticPr fontId="1" type="noConversion"/>
  </si>
  <si>
    <t>NT00000327</t>
  </si>
  <si>
    <t>연령이 19~64세인 고객 중 사용 중 인터넷이 "타사", "없음"인 고객</t>
    <phoneticPr fontId="1" type="noConversion"/>
  </si>
  <si>
    <t>유선상품_03</t>
    <phoneticPr fontId="1" type="noConversion"/>
  </si>
  <si>
    <t>결합상품</t>
    <phoneticPr fontId="1" type="noConversion"/>
  </si>
  <si>
    <t>온가족플랜</t>
    <phoneticPr fontId="1" type="noConversion"/>
  </si>
  <si>
    <t>연령이 19~64세인 고객 중 사용 중 인터넷이 "타사", "없음"이면서 SK텔레콤 사용가족이 "있음"인 고객</t>
    <phoneticPr fontId="1" type="noConversion"/>
  </si>
  <si>
    <t>유선상품_04</t>
    <phoneticPr fontId="1" type="noConversion"/>
  </si>
  <si>
    <t>2개 중 1개만 노출</t>
    <phoneticPr fontId="1" type="noConversion"/>
  </si>
  <si>
    <t>NH00000133</t>
    <phoneticPr fontId="1" type="noConversion"/>
  </si>
  <si>
    <t>NH00000114</t>
    <phoneticPr fontId="1" type="noConversion"/>
  </si>
  <si>
    <t>온가족프리</t>
    <phoneticPr fontId="1" type="noConversion"/>
  </si>
  <si>
    <t>연령이 19~64세인 고객 중 사용 중 인터넷이 "타사", "없음"이면서 SK텔레콤 사용가족이 "없음"인 고객</t>
    <phoneticPr fontId="1" type="noConversion"/>
  </si>
  <si>
    <t>NH00000084</t>
    <phoneticPr fontId="1" type="noConversion"/>
  </si>
  <si>
    <t>디바이스</t>
    <phoneticPr fontId="1" type="noConversion"/>
  </si>
  <si>
    <t>연령이 19~49세인 고객 중 취미/관심사가 "음악", "육아/안전", "IT/얼리어답터"인 고객</t>
    <phoneticPr fontId="1" type="noConversion"/>
  </si>
  <si>
    <t>디바이스_01</t>
    <phoneticPr fontId="1" type="noConversion"/>
  </si>
  <si>
    <t>추천 제외</t>
    <phoneticPr fontId="1" type="noConversion"/>
  </si>
  <si>
    <t>■ 신규고객용 부가서비스 추천 Logic (181015)</t>
    <phoneticPr fontId="1" type="noConversion"/>
  </si>
  <si>
    <t>Quick Survey</t>
    <phoneticPr fontId="1" type="noConversion"/>
  </si>
  <si>
    <t>추천상품(LTE)</t>
    <phoneticPr fontId="1" type="noConversion"/>
  </si>
  <si>
    <t>휴대폰 여러 개 사용</t>
    <phoneticPr fontId="1" type="noConversion"/>
  </si>
  <si>
    <t>추천 부가서비스_1</t>
    <phoneticPr fontId="1" type="noConversion"/>
  </si>
  <si>
    <t>상품코드</t>
    <phoneticPr fontId="1" type="noConversion"/>
  </si>
  <si>
    <t>추천 부가서비스_2</t>
    <phoneticPr fontId="1" type="noConversion"/>
  </si>
  <si>
    <t>추천 부가서비스_3</t>
    <phoneticPr fontId="1" type="noConversion"/>
  </si>
  <si>
    <t>12세 이하</t>
    <phoneticPr fontId="1" type="noConversion"/>
  </si>
  <si>
    <t>사용</t>
    <phoneticPr fontId="1" type="noConversion"/>
  </si>
  <si>
    <t>미사용</t>
    <phoneticPr fontId="1" type="noConversion"/>
  </si>
  <si>
    <t>컬러링</t>
    <phoneticPr fontId="1" type="noConversion"/>
  </si>
  <si>
    <t>20~29세</t>
    <phoneticPr fontId="1" type="noConversion"/>
  </si>
  <si>
    <t>65세 이상</t>
    <phoneticPr fontId="1" type="noConversion"/>
  </si>
  <si>
    <t>추천상품(LTE/3G/2G 공통)</t>
    <phoneticPr fontId="1" type="noConversion"/>
  </si>
  <si>
    <t>사용 중 인터넷</t>
    <phoneticPr fontId="1" type="noConversion"/>
  </si>
  <si>
    <t>SK텔레콤사용가족</t>
    <phoneticPr fontId="1" type="noConversion"/>
  </si>
  <si>
    <t>추천 유선상품_1</t>
    <phoneticPr fontId="1" type="noConversion"/>
  </si>
  <si>
    <t>추천 Logic No.</t>
  </si>
  <si>
    <t>추천 유선상품_2</t>
    <phoneticPr fontId="1" type="noConversion"/>
  </si>
  <si>
    <t>추천 유선상품_3</t>
    <phoneticPr fontId="1" type="noConversion"/>
  </si>
  <si>
    <t>추천 결합상품_1</t>
    <phoneticPr fontId="1" type="noConversion"/>
  </si>
  <si>
    <t>조건 없음</t>
    <phoneticPr fontId="1" type="noConversion"/>
  </si>
  <si>
    <t>SKB</t>
    <phoneticPr fontId="1" type="noConversion"/>
  </si>
  <si>
    <t>타사</t>
    <phoneticPr fontId="1" type="noConversion"/>
  </si>
  <si>
    <t>있음</t>
    <phoneticPr fontId="1" type="noConversion"/>
  </si>
  <si>
    <t>NH00000133</t>
  </si>
  <si>
    <t>없음</t>
    <phoneticPr fontId="1" type="noConversion"/>
  </si>
  <si>
    <t>TB끼리 온가족프리</t>
  </si>
  <si>
    <t>NH00000084</t>
  </si>
  <si>
    <t>NI00000569</t>
    <phoneticPr fontId="1" type="noConversion"/>
  </si>
  <si>
    <t>NT00000529</t>
    <phoneticPr fontId="1" type="noConversion"/>
  </si>
  <si>
    <t>oksusu</t>
  </si>
  <si>
    <t>추천 생활가치_2</t>
    <phoneticPr fontId="1" type="noConversion"/>
  </si>
  <si>
    <t>추천 생활가치_1</t>
    <phoneticPr fontId="1" type="noConversion"/>
  </si>
  <si>
    <t>■ 신규고객용 oksusu 추천 Logic (181025)</t>
    <phoneticPr fontId="1" type="noConversion"/>
  </si>
  <si>
    <t>■ 일반업무고객용 추천상품리스트 (181008)</t>
    <phoneticPr fontId="1" type="noConversion"/>
  </si>
  <si>
    <t>※ 3개월 Max. 데이터사용량에서 리필쿠폰/선물받기/데이터쿠폰 사용량 제외</t>
    <phoneticPr fontId="1" type="noConversion"/>
  </si>
  <si>
    <t>추천 방식</t>
    <phoneticPr fontId="1" type="noConversion"/>
  </si>
  <si>
    <t>화면 노출 형태</t>
    <phoneticPr fontId="1" type="noConversion"/>
  </si>
  <si>
    <t>노출우선순위</t>
    <phoneticPr fontId="1" type="noConversion"/>
  </si>
  <si>
    <t>T시그니처 Master</t>
  </si>
  <si>
    <t xml:space="preserve">ㆍ요금제 기본제공 데이터량 대비 3개월 Max. 데이터사용량이 100% 이상인 고객 中 
   →3개월 Max. 데이터 사용량이 20,480MB 초과인 고객 </t>
  </si>
  <si>
    <t>상품명</t>
    <phoneticPr fontId="1" type="noConversion"/>
  </si>
  <si>
    <t>1순위</t>
    <phoneticPr fontId="1" type="noConversion"/>
  </si>
  <si>
    <t>25개 중 
1개만 노출</t>
    <phoneticPr fontId="1" type="noConversion"/>
  </si>
  <si>
    <t>T시그니처 Classic</t>
  </si>
  <si>
    <t xml:space="preserve">ㆍ요금제 기본제공 데이터량 대비 3개월 Max. 데이터사용량이 100% 이상인 고객 中 
   → 3개월 Max. 데이터 사용량이 16,384MB 초과 20,480MB 이하인 고객 </t>
  </si>
  <si>
    <t xml:space="preserve">ㆍ요금제 기본제공 데이터량 대비 3개월 Max. 데이터사용량이 100% 이상인 고객 中 
   → 3개월 Max. 데이터 사용량이 11,264MB 초과 16,384MB 이하인 고객 </t>
  </si>
  <si>
    <t xml:space="preserve">ㆍ요금제 기본제공 데이터량 대비 3개월 Max. 데이터사용량이 100% 이상인 고객 中 
   → 3개월 Max. 데이터 사용량이 6,656MB 초과 11,264MB 이하인 고객 </t>
  </si>
  <si>
    <t>NA00004796</t>
  </si>
  <si>
    <t xml:space="preserve">ㆍ요금제 기본제공 데이터량 대비 3개월 Max. 데이터사용량이 100% 이상인 고객 中 
   → 만 18세 이하 고객 中 3개월 Max. 데이터 사용량이 5,120MB 초과 6,656MB 이하인 고객 
   → 만 19세 이상 고객 中 3개월 Max. 데이터 사용량이 3,584MB 초과 6,656MB 이하인 고객 </t>
  </si>
  <si>
    <t>NA00004794</t>
  </si>
  <si>
    <t xml:space="preserve">ㆍ요금제 기본제공 데이터량 대비 3개월 Max. 데이터사용량이 100% 이상인 고객 中 
   → 만 19세 이상 고객 中 3개월 Max. 데이터 사용량이 2,253MB 초과 3,584MB 이하인 고객 </t>
  </si>
  <si>
    <t>NA00004793</t>
  </si>
  <si>
    <t>band 데이터 2.2G</t>
  </si>
  <si>
    <t xml:space="preserve">ㆍ요금제 기본제공 데이터량 대비 3개월 Max. 데이터사용량이 100% 이상인 고객 中 
   → 만 19세 이상 64세 이하 고객 中 3개월 Max. 데이터 사용량이 1,229MB 초과 2,253MB 이하인 고객 </t>
  </si>
  <si>
    <t>NA00004792</t>
  </si>
  <si>
    <t xml:space="preserve">ㆍ요금제 기본제공 데이터량 대비 3개월 Max. 데이터사용량이 100% 이상인 고객 中 
   → 만 19세 이상 64세 이하 고객 中 3개월 Max. 데이터 사용량이 300MB 초과 1,229MB 이하인 고객 </t>
  </si>
  <si>
    <t>NA00004791</t>
  </si>
  <si>
    <t xml:space="preserve">ㆍ요금제 기본제공 데이터량 대비 3개월 Max. 데이터사용량이 100% 이상인 고객 中 
   → 만 19세 이상 64세 이하 고객 中 3개월 Max. 데이터 사용량이 300MB 이하인 고객 </t>
  </si>
  <si>
    <t>NA00004790</t>
  </si>
  <si>
    <t xml:space="preserve">ㆍ요금제 기본제공 데이터량 대비 3개월 Max. 데이터사용량이 100% 이상인 고객 中 
   → 만 65세 이상 고객 中 3개월 Max. 데이터 사용량이 1,229MB 초과 2,253MB 이하인 고객 </t>
  </si>
  <si>
    <t>NA00004813</t>
  </si>
  <si>
    <t xml:space="preserve">ㆍ요금제 기본제공 데이터량 대비 3개월 Max. 데이터사용량이 100% 이상인 고객 中 
   → 만 65세 이상 고객 中 3개월 Max. 데이터 사용량이 500MB 초과 1,229MB 이하인 고객 </t>
  </si>
  <si>
    <t>NA00004812</t>
  </si>
  <si>
    <t xml:space="preserve">ㆍ요금제 기본제공 데이터량 대비 3개월 Max. 데이터사용량이 100% 이상인 고객 中 
   → 만 65세 이상 고객 中 3개월 Max. 데이터 사용량이 500MB 이하인 고객 </t>
  </si>
  <si>
    <t>NA00004811</t>
  </si>
  <si>
    <t xml:space="preserve">ㆍ요금제 기본제공 데이터량 대비 3개월 Max. 데이터사용량이 100% 이상인 고객 中 
   → 만 18세 이하 고객 中 3개월 Max. 데이터 사용량이 3,072MB 초과 5,120MB 이하인 고객 </t>
  </si>
  <si>
    <t xml:space="preserve">ㆍ요금제 기본제공 데이터량 대비 3개월 Max. 데이터사용량이 100% 이상인 고객 中 
   → 만 12세 이하 고객 中 3개월 Max. 데이터 사용량이 500MB 초과 3,072MB 이하인 고객 
   → 만 13세 이상 18세 이하 고객 中 3개월 Max. 데이터 사용량이 800MB 초과 3,072MB 이하인 고객 </t>
  </si>
  <si>
    <t xml:space="preserve">ㆍ요금제 기본제공 데이터량 대비 3개월 Max. 데이터사용량이 100% 이상인 고객 中 
   → 만 13세 이상 18세 이하 고객 中 3개월 Max. 데이터 사용량이 800MB 이하인 고객 </t>
  </si>
  <si>
    <t xml:space="preserve">ㆍ요금제 기본제공 데이터량 대비 3개월 Max. 데이터사용량이 100% 이상인 고객 中 
   → 만 12세 이하 고객 中 3개월 Max. 데이터 사용량이 500MB 이하인 고객 </t>
  </si>
  <si>
    <t>ㆍ추천요금제가 "band데이터6.5G", "band데이터3.5G", "band데이터2.2G", "band데이터1.2G", "band데이터세이브", "band어르신2.2G", "band어르신1.2G", "band어르신세이브"인 고객</t>
    <phoneticPr fontId="1" type="noConversion"/>
  </si>
  <si>
    <t>2순위</t>
    <phoneticPr fontId="1" type="noConversion"/>
  </si>
  <si>
    <t>3개 중 
1개만 노출</t>
    <phoneticPr fontId="1" type="noConversion"/>
  </si>
  <si>
    <t>ㆍ추천요금제가 "주말 엔 팅세이브", "쿠키즈18"인 고객</t>
    <phoneticPr fontId="1" type="noConversion"/>
  </si>
  <si>
    <t>마이스마트콜2</t>
  </si>
  <si>
    <r>
      <t xml:space="preserve">ㆍ직전 3개월 평균 월 통화발신호수 100호 이상 &amp; </t>
    </r>
    <r>
      <rPr>
        <b/>
        <sz val="10"/>
        <rFont val="맑은 고딕"/>
        <family val="3"/>
        <charset val="129"/>
        <scheme val="minor"/>
      </rPr>
      <t>30~49세 고객</t>
    </r>
    <phoneticPr fontId="1" type="noConversion"/>
  </si>
  <si>
    <t>3순위</t>
    <phoneticPr fontId="1" type="noConversion"/>
  </si>
  <si>
    <t xml:space="preserve">※ 추가 개발요건(1/26일 요청)
- 2/22일 배포 대상 아님 
- 별도 검토 필요 </t>
  </si>
  <si>
    <t>NA00005638</t>
    <phoneticPr fontId="1" type="noConversion"/>
  </si>
  <si>
    <t>NA00004350</t>
  </si>
  <si>
    <r>
      <t xml:space="preserve">ㆍ직전 3개월 평균 월 통화발신호수 100호 이상 &amp; </t>
    </r>
    <r>
      <rPr>
        <b/>
        <sz val="10"/>
        <rFont val="맑은 고딕"/>
        <family val="3"/>
        <charset val="129"/>
        <scheme val="minor"/>
      </rPr>
      <t>19~29세 고객</t>
    </r>
    <phoneticPr fontId="1" type="noConversion"/>
  </si>
  <si>
    <t xml:space="preserve">ㆍ20세 이상에서 70대 미만 고객과 20세 미만이면서 다회선 사용 고객 中 
  → 본인 명의 초고속 회선이 스마트광랜 이하이면서 Giga 가용지역일 경우 추천  
  → 본인 명의 초고속 회선이 없고, 가족결합에 미가입된 상태면서, Giga 가용지역일 경우 추천 </t>
    <phoneticPr fontId="1" type="noConversion"/>
  </si>
  <si>
    <t>6순위</t>
    <phoneticPr fontId="1" type="noConversion"/>
  </si>
  <si>
    <t>2개 중
1개만 노출</t>
    <phoneticPr fontId="1" type="noConversion"/>
  </si>
  <si>
    <t xml:space="preserve">ㆍ20세 이상에서 70대 미만 고객과 20세 미만이면서 다회선 사용 고객 中 
  → 본인 명의 초고속 회선이 없고, 가족결합에 미가입된 상태면서, 광랜 가용지역일 경우 추천 </t>
    <phoneticPr fontId="1" type="noConversion"/>
  </si>
  <si>
    <t>ㆍIPTV 기가입자 및 TB끼리TV플러스 기가입자 제외</t>
    <phoneticPr fontId="1" type="noConversion"/>
  </si>
  <si>
    <t>8순위</t>
    <phoneticPr fontId="1" type="noConversion"/>
  </si>
  <si>
    <t>Big Data Modeling</t>
    <phoneticPr fontId="1" type="noConversion"/>
  </si>
  <si>
    <t>ㆍBig Data 모델링</t>
    <phoneticPr fontId="1" type="noConversion"/>
  </si>
  <si>
    <t>9순위</t>
    <phoneticPr fontId="1" type="noConversion"/>
  </si>
  <si>
    <t>ㆍBig Data 모델링(소상공인 추정모델 : 220~230만)</t>
    <phoneticPr fontId="1" type="noConversion"/>
  </si>
  <si>
    <t>7순위</t>
    <phoneticPr fontId="1" type="noConversion"/>
  </si>
  <si>
    <t>RP0335</t>
  </si>
  <si>
    <t>NH00000112</t>
  </si>
  <si>
    <t>NH00000111</t>
  </si>
  <si>
    <t>NA00005611</t>
  </si>
  <si>
    <t>기변 추천</t>
    <phoneticPr fontId="1" type="noConversion"/>
  </si>
  <si>
    <t>메시지</t>
    <phoneticPr fontId="1" type="noConversion"/>
  </si>
  <si>
    <t>5순위</t>
    <phoneticPr fontId="1" type="noConversion"/>
  </si>
  <si>
    <t>18개월 이내 단말기
변경/가입 이력 존재 시 추천 제외</t>
    <phoneticPr fontId="1" type="noConversion"/>
  </si>
  <si>
    <t>가상코드 부여</t>
    <phoneticPr fontId="1" type="noConversion"/>
  </si>
  <si>
    <t>재난문자 캠페인(본인)</t>
    <phoneticPr fontId="1" type="noConversion"/>
  </si>
  <si>
    <t xml:space="preserve">ㆍ현재 사용 중인 회선이 2G이면서 재난문자 캠페인 대상 단말을 사용 중인 고객 </t>
    <phoneticPr fontId="1" type="noConversion"/>
  </si>
  <si>
    <t>4순위</t>
    <phoneticPr fontId="1" type="noConversion"/>
  </si>
  <si>
    <t>[재난문자 캠페인] 휴대폰 무상 교체 대상입니다</t>
    <phoneticPr fontId="1" type="noConversion"/>
  </si>
  <si>
    <t>재난문자 캠페인(가족)</t>
    <phoneticPr fontId="1" type="noConversion"/>
  </si>
  <si>
    <t>ㆍ가족결합된 회선 중 2G이면서 재난문자 캠페인 대상 단말을 사용 중인 고객이 있을 경우</t>
    <phoneticPr fontId="1" type="noConversion"/>
  </si>
  <si>
    <t>[재난문자 캠페인] 가족 중 휴대폰 무상 교체 대상 고객이 있습니다</t>
    <phoneticPr fontId="1" type="noConversion"/>
  </si>
  <si>
    <t>쿠키즈워치 전환</t>
    <phoneticPr fontId="1" type="noConversion"/>
  </si>
  <si>
    <t>ㆍ쿠키즈워치 사용 M+12개월 이상 고객의 법정대리인 등록 고객</t>
    <phoneticPr fontId="1" type="noConversion"/>
  </si>
  <si>
    <t>10순위</t>
    <phoneticPr fontId="1" type="noConversion"/>
  </si>
  <si>
    <t>무약정플랜/선택약정 추천</t>
    <phoneticPr fontId="1" type="noConversion"/>
  </si>
  <si>
    <t>ㆍ선택약정/요금지원약정/T지원금약정 미가입/만료 고객</t>
    <phoneticPr fontId="1" type="noConversion"/>
  </si>
  <si>
    <r>
      <t xml:space="preserve">■ </t>
    </r>
    <r>
      <rPr>
        <sz val="12"/>
        <color theme="1"/>
        <rFont val="맑은 고딕"/>
        <family val="3"/>
        <charset val="129"/>
        <scheme val="minor"/>
      </rPr>
      <t>(통합 Offering Quick-win)</t>
    </r>
    <r>
      <rPr>
        <b/>
        <sz val="15"/>
        <color theme="1"/>
        <rFont val="맑은 고딕"/>
        <family val="3"/>
        <charset val="129"/>
        <scheme val="minor"/>
      </rPr>
      <t xml:space="preserve"> AI+보안 패키지 상품리스트</t>
    </r>
    <phoneticPr fontId="1" type="noConversion"/>
  </si>
  <si>
    <t>* 스마트홈 상품코드는 단말모델명으로 임의 구성하여 가상코드 개념 활용</t>
    <phoneticPr fontId="1" type="noConversion"/>
  </si>
  <si>
    <t>추천대표여부</t>
    <phoneticPr fontId="1" type="noConversion"/>
  </si>
  <si>
    <t>DPO 연동 상품코드</t>
    <phoneticPr fontId="1" type="noConversion"/>
  </si>
  <si>
    <t>디톡 등록 상품코드</t>
    <phoneticPr fontId="1" type="noConversion"/>
  </si>
  <si>
    <t>추천모델(기변)</t>
    <phoneticPr fontId="1" type="noConversion"/>
  </si>
  <si>
    <t>가입자 필터링 기준</t>
    <phoneticPr fontId="1" type="noConversion"/>
  </si>
  <si>
    <t>Main</t>
    <phoneticPr fontId="1" type="noConversion"/>
  </si>
  <si>
    <t>AI STB</t>
    <phoneticPr fontId="1" type="noConversion"/>
  </si>
  <si>
    <t>B tv × NUGU 셋탑박스</t>
    <phoneticPr fontId="1" type="noConversion"/>
  </si>
  <si>
    <t>NT00000655</t>
    <phoneticPr fontId="1" type="noConversion"/>
  </si>
  <si>
    <t>AI STB 가망고객 Score 0.6 이상 (4,643,798)</t>
    <phoneticPr fontId="1" type="noConversion"/>
  </si>
  <si>
    <t>AI STB 기가입자 제외</t>
    <phoneticPr fontId="1" type="noConversion"/>
  </si>
  <si>
    <t>* 초고속 Giga인터넷라이트 이상, Btv 프라임 이상만 할인 가능</t>
    <phoneticPr fontId="1" type="noConversion"/>
  </si>
  <si>
    <t>AI 스피커</t>
    <phoneticPr fontId="1" type="noConversion"/>
  </si>
  <si>
    <t>NUGU candle</t>
  </si>
  <si>
    <t>NU110</t>
    <phoneticPr fontId="1" type="noConversion"/>
  </si>
  <si>
    <t>AI스피커 가망고객 Score 0.7 이상(4,233,523)</t>
    <phoneticPr fontId="1" type="noConversion"/>
  </si>
  <si>
    <t>NUGU Candle 단말 보유자 제외</t>
    <phoneticPr fontId="1" type="noConversion"/>
  </si>
  <si>
    <t>스마트플러그_선불</t>
    <phoneticPr fontId="1" type="noConversion"/>
  </si>
  <si>
    <t>ESP-801WF</t>
    <phoneticPr fontId="1" type="noConversion"/>
  </si>
  <si>
    <t>대상 아님</t>
    <phoneticPr fontId="1" type="noConversion"/>
  </si>
  <si>
    <t>스마트홈 가망고객 Score 0.6 이상 (3,261,989)</t>
    <phoneticPr fontId="1" type="noConversion"/>
  </si>
  <si>
    <t>스마트홈(Home IoT_후불/선불) 기가입자 제외
 - 스마트홈선불(NN00000110)
 - 스마트홈원(NN00000107)
 - 스마트홈모두쓰기(NN00000108)</t>
    <phoneticPr fontId="1" type="noConversion"/>
  </si>
  <si>
    <t xml:space="preserve">* 단말코드로 추천하되 실제 상품은 단말+요금제로 구성되어 단말코드로 실가입 진행되는 것은 아님 (가상코드 개념) </t>
    <phoneticPr fontId="1" type="noConversion"/>
  </si>
  <si>
    <t>My Hero_선불</t>
    <phoneticPr fontId="1" type="noConversion"/>
  </si>
  <si>
    <t>EHI-MHRG</t>
    <phoneticPr fontId="1" type="noConversion"/>
  </si>
  <si>
    <t>* 디지털톡은 해당 단말을 노출</t>
    <phoneticPr fontId="1" type="noConversion"/>
  </si>
  <si>
    <t>문열림센서_선불</t>
    <phoneticPr fontId="1" type="noConversion"/>
  </si>
  <si>
    <t>DS100</t>
  </si>
  <si>
    <t>스마트플러그_후불</t>
    <phoneticPr fontId="1" type="noConversion"/>
  </si>
  <si>
    <t>My Hero_후불</t>
    <phoneticPr fontId="1" type="noConversion"/>
  </si>
  <si>
    <t>문열림센서_후불</t>
    <phoneticPr fontId="1" type="noConversion"/>
  </si>
  <si>
    <t>뮤직</t>
    <phoneticPr fontId="1" type="noConversion"/>
  </si>
  <si>
    <t>뮤직메이트_무제한</t>
    <phoneticPr fontId="1" type="noConversion"/>
  </si>
  <si>
    <t>NN00000117</t>
    <phoneticPr fontId="1" type="noConversion"/>
  </si>
  <si>
    <t>Percentile 상위 60% (10,299,838)</t>
    <phoneticPr fontId="1" type="noConversion"/>
  </si>
  <si>
    <t>상품별 기가입자 제외(동일 코드 기준 제외) 
 - 단, "무제한"과 "무제한(LTE 52이상)"은 동일 상품으로 산정</t>
    <phoneticPr fontId="1" type="noConversion"/>
  </si>
  <si>
    <t>뮤직메이트_무제한(LTE 52이상)</t>
  </si>
  <si>
    <t>NN00000117</t>
  </si>
  <si>
    <t>뮤직메이트_300회</t>
  </si>
  <si>
    <t>NN00000116</t>
    <phoneticPr fontId="1" type="noConversion"/>
  </si>
  <si>
    <t>oksusu 포인트</t>
    <phoneticPr fontId="1" type="noConversion"/>
  </si>
  <si>
    <t>oksusu 포인트_10000P</t>
    <phoneticPr fontId="1" type="noConversion"/>
  </si>
  <si>
    <t>NN00000125</t>
  </si>
  <si>
    <t>Percentile 상위 70% (9,818,006)</t>
    <phoneticPr fontId="1" type="noConversion"/>
  </si>
  <si>
    <t>0플랜 가입자 및 oksusu 포인트 상품별 기가입자 제외(동일코드 기준 제외)
 - 0플랜 스몰(NA00006155)
 - 0플랜 미디엄(NA00006156)
 - 0플랜 라지(NA00006157)</t>
    <phoneticPr fontId="1" type="noConversion"/>
  </si>
  <si>
    <t>oksusu 포인트_3000P</t>
    <phoneticPr fontId="1" type="noConversion"/>
  </si>
  <si>
    <t>Y</t>
  </si>
  <si>
    <t>NN00000124</t>
    <phoneticPr fontId="1" type="noConversion"/>
  </si>
  <si>
    <t>보안</t>
    <phoneticPr fontId="1" type="noConversion"/>
  </si>
  <si>
    <t>T안심보안(ADT캡스) *소상공인 추정</t>
    <phoneticPr fontId="1" type="noConversion"/>
  </si>
  <si>
    <t>NN00000136</t>
    <phoneticPr fontId="1" type="noConversion"/>
  </si>
  <si>
    <t>소상공인 추정모델 (1,983,845)
 + 병행추천 : 안심경영팩(ADT캡스_매장관리)</t>
    <phoneticPr fontId="1" type="noConversion"/>
  </si>
  <si>
    <t>병행추천 : 안심경영팩(ADT캡스_매장관리)</t>
    <phoneticPr fontId="1" type="noConversion"/>
  </si>
  <si>
    <t>T안심보안(ADT캡스) *신규창업자 추정</t>
    <phoneticPr fontId="1" type="noConversion"/>
  </si>
  <si>
    <t>신규창업자 추정모델 (1,453,955)
 * 신규창업 306,004, 보안상품 구매의사 자영업자 1,147,951
 + 병행추천 : 안심경영팩(ADT캡스_매장관리) / 스마트다이렉트 / SK매직렌탈_정수기</t>
    <phoneticPr fontId="1" type="noConversion"/>
  </si>
  <si>
    <t>병행추천 : 안심경영팩(ADT캡스_매장관리) / 스마트다이렉트 / SK매직렌탈_정수기</t>
    <phoneticPr fontId="1" type="noConversion"/>
  </si>
  <si>
    <t>제휴</t>
    <phoneticPr fontId="1" type="noConversion"/>
  </si>
  <si>
    <t>SK매직</t>
    <phoneticPr fontId="1" type="noConversion"/>
  </si>
  <si>
    <t>SK매직렌탈_직수정수기</t>
    <phoneticPr fontId="1" type="noConversion"/>
  </si>
  <si>
    <t>NN00000123</t>
    <phoneticPr fontId="1" type="noConversion"/>
  </si>
  <si>
    <t>SK매직 가망고객 Score 0.7 이상
(3,320,947)</t>
    <phoneticPr fontId="1" type="noConversion"/>
  </si>
  <si>
    <t>SK매직렌탈_얼음정수기</t>
  </si>
  <si>
    <t>-</t>
  </si>
  <si>
    <t>NN00000127</t>
  </si>
  <si>
    <t>SK매직렌탈_공기청정기</t>
  </si>
  <si>
    <t>NN00000128</t>
  </si>
  <si>
    <t>Kids</t>
    <phoneticPr fontId="1" type="noConversion"/>
  </si>
  <si>
    <t>NN00000121</t>
    <phoneticPr fontId="1" type="noConversion"/>
  </si>
  <si>
    <t>가족관계모델 기반 자녀연령 영유아(1~6세) 부모 회선 (2.7만)</t>
    <phoneticPr fontId="1" type="noConversion"/>
  </si>
  <si>
    <t>★ 출시 보류(10/18일 취소)</t>
    <phoneticPr fontId="1" type="noConversion"/>
  </si>
  <si>
    <t>NN00000119</t>
    <phoneticPr fontId="1" type="noConversion"/>
  </si>
  <si>
    <t>슈퍼키즈클럽 가망고객 Score 0.9 이상</t>
    <phoneticPr fontId="1" type="noConversion"/>
  </si>
  <si>
    <t>안심경영팩(ADT캡스_매장관리)</t>
    <phoneticPr fontId="1" type="noConversion"/>
  </si>
  <si>
    <t>NN00000138</t>
    <phoneticPr fontId="1" type="noConversion"/>
  </si>
  <si>
    <t>T안심보안(ADT캡스) 병행추천 상품 / 단독 추천 없음</t>
    <phoneticPr fontId="1" type="noConversion"/>
  </si>
  <si>
    <t>※ 인당 추천 개수 (기변) - 4안으로 확정</t>
    <phoneticPr fontId="1" type="noConversion"/>
  </si>
  <si>
    <t>※ T안심보안(ADT캡스) 병행 추천 상세</t>
    <phoneticPr fontId="1" type="noConversion"/>
  </si>
  <si>
    <t>추천개수</t>
    <phoneticPr fontId="1" type="noConversion"/>
  </si>
  <si>
    <t>고객 수</t>
    <phoneticPr fontId="1" type="noConversion"/>
  </si>
  <si>
    <t>비율</t>
    <phoneticPr fontId="1" type="noConversion"/>
  </si>
  <si>
    <t>1개</t>
    <phoneticPr fontId="1" type="noConversion"/>
  </si>
  <si>
    <t>2개</t>
    <phoneticPr fontId="1" type="noConversion"/>
  </si>
  <si>
    <t>3개</t>
    <phoneticPr fontId="1" type="noConversion"/>
  </si>
  <si>
    <t>4개</t>
    <phoneticPr fontId="1" type="noConversion"/>
  </si>
  <si>
    <t>5개</t>
    <phoneticPr fontId="1" type="noConversion"/>
  </si>
  <si>
    <t>6개</t>
  </si>
  <si>
    <t>7개</t>
  </si>
  <si>
    <r>
      <t xml:space="preserve">■ </t>
    </r>
    <r>
      <rPr>
        <sz val="12"/>
        <color theme="1"/>
        <rFont val="맑은 고딕"/>
        <family val="3"/>
        <charset val="129"/>
        <scheme val="minor"/>
      </rPr>
      <t>(통합 Offering Quick-win)</t>
    </r>
    <r>
      <rPr>
        <b/>
        <sz val="15"/>
        <color theme="1"/>
        <rFont val="맑은 고딕"/>
        <family val="3"/>
        <charset val="129"/>
        <scheme val="minor"/>
      </rPr>
      <t xml:space="preserve"> AI+보안 패키지 기변 추천 Scheme</t>
    </r>
    <phoneticPr fontId="1" type="noConversion"/>
  </si>
  <si>
    <t>AI STB 가망고객 Score 0.6 이상 
(4,643,798)</t>
    <phoneticPr fontId="1" type="noConversion"/>
  </si>
  <si>
    <t>스마트플러그_선불</t>
  </si>
  <si>
    <t>My Hero_선불</t>
  </si>
  <si>
    <t>문열림센서_선불</t>
  </si>
  <si>
    <t>스마트플러그_후불</t>
  </si>
  <si>
    <t>My Hero_후불</t>
  </si>
  <si>
    <t>문열림센서_후불</t>
  </si>
  <si>
    <t>뮤직메이트_무제한</t>
  </si>
  <si>
    <t>뮤직선호 Percentile 상위 60%
(10,299,838)</t>
    <phoneticPr fontId="1" type="noConversion"/>
  </si>
  <si>
    <t>옥수수포인트_10000P</t>
  </si>
  <si>
    <t>옥수수선호 Percentile 상위 70%
(9,818,006)</t>
    <phoneticPr fontId="1" type="noConversion"/>
  </si>
  <si>
    <t>옥수수포인트_3000P</t>
  </si>
  <si>
    <t>NN00000124</t>
  </si>
  <si>
    <t>T안심보안(ADT캡스) *소상공인 추정</t>
  </si>
  <si>
    <t>NN00000136</t>
  </si>
  <si>
    <t>소상공인 추정모델 (1,983,845)
 + 병행추천 : 안심경영팩(ADT캡스_매장관리)</t>
  </si>
  <si>
    <t>T안심보안(ADT캡스) *신규창업자 추정</t>
  </si>
  <si>
    <t>신규창업자 추정모델 (1,453,955)
 * 신규창업 306,004, 보안상품 구매의사 자영업자 1,147,951
 + 병행추천 : 안심경영팩(ADT캡스_매장관리) / 스마트다이렉트 / SK매직렌탈_정수기</t>
  </si>
  <si>
    <t>SK매직렌탈_직수정수기</t>
  </si>
  <si>
    <t>NN00000121</t>
  </si>
  <si>
    <t>NN00000119</t>
  </si>
  <si>
    <t>안심경영팩(ADT캡스_매장관리)</t>
  </si>
  <si>
    <t>NN00000138</t>
  </si>
  <si>
    <t>T안심보안(ADT캡스) 병행추천 상품 / 단독 추천 없음</t>
  </si>
  <si>
    <t>[ 인당 추천 개수 (4안 확정) ]</t>
    <phoneticPr fontId="1" type="noConversion"/>
  </si>
  <si>
    <t>[ T안심보안(ADT캡스) 병행 추천 상세 ]</t>
    <phoneticPr fontId="1" type="noConversion"/>
  </si>
  <si>
    <t xml:space="preserve"> [ 공통 필터링 조건 ]</t>
    <phoneticPr fontId="1" type="noConversion"/>
  </si>
  <si>
    <t xml:space="preserve">  1. PPS,HDN,T-Loign,Wibro,태블릿,포켓파이1/2(모델코드 HEA4/MJA1)제외</t>
    <phoneticPr fontId="1" type="noConversion"/>
  </si>
  <si>
    <t>T-Login</t>
    <phoneticPr fontId="1" type="noConversion"/>
  </si>
  <si>
    <t>NA00001541/NA00001542/NA00001624/NA00001625/NA00001676/NA00001677/NA00001739/NA00001740/NA00001752/NA00001753/</t>
    <phoneticPr fontId="1" type="noConversion"/>
  </si>
  <si>
    <t>NA00001811/NA00001823/NA00001895/NA00001896/NA00001959/NA00001960/NA00002025/NA00002026/NA00002405/NA00002689/</t>
    <phoneticPr fontId="1" type="noConversion"/>
  </si>
  <si>
    <t>NA00002696/NA00002738/NA00002739/NA00002913/NA00002914/NH00000009/NH00000011/NH00000015/NH00000017/NH00000020/</t>
    <phoneticPr fontId="1" type="noConversion"/>
  </si>
  <si>
    <t>NH00000024/NH00000029/NH00000030/NH00000031/</t>
    <phoneticPr fontId="1" type="noConversion"/>
  </si>
  <si>
    <t>포켓파이</t>
    <phoneticPr fontId="1" type="noConversion"/>
  </si>
  <si>
    <t>A00B/A0BD/FLC9/HEA4/HEA5/HEA6/MJA1/MJA2/MJA4/MJA5/MJA6/XXX1</t>
  </si>
  <si>
    <t>태블릿</t>
    <phoneticPr fontId="1" type="noConversion"/>
  </si>
  <si>
    <t>SELECT TRIM(EQP_MDL_CD) FROM TMT.MMKT_EQP_ADD_FUNC_D WHERE TABLET_PC_CL_CD IN ('02','03')</t>
    <phoneticPr fontId="1" type="noConversion"/>
  </si>
  <si>
    <t>태블릿요금제</t>
    <phoneticPr fontId="1" type="noConversion"/>
  </si>
  <si>
    <t>NA00003751' -- 3G태블릿 그룹웨어2</t>
    <phoneticPr fontId="1" type="noConversion"/>
  </si>
  <si>
    <t>NA00003829' -- 3G태블릿그룹웨어3</t>
    <phoneticPr fontId="1" type="noConversion"/>
  </si>
  <si>
    <t>NA00003375' -- LTE 태블릿 29</t>
    <phoneticPr fontId="1" type="noConversion"/>
  </si>
  <si>
    <t>NA00003376' -- LTE 태블릿 35</t>
    <phoneticPr fontId="1" type="noConversion"/>
  </si>
  <si>
    <t>NA00003377' -- LTE 태블릿 49</t>
    <phoneticPr fontId="1" type="noConversion"/>
  </si>
  <si>
    <t>NA00003752' -- LTE태블릿 그룹웨어2</t>
    <phoneticPr fontId="1" type="noConversion"/>
  </si>
  <si>
    <t>NA00003828' -- LTE태블릿그룹웨어3</t>
    <phoneticPr fontId="1" type="noConversion"/>
  </si>
  <si>
    <t>NA00003657' -- 뉴LTE 태블릿 35</t>
    <phoneticPr fontId="1" type="noConversion"/>
  </si>
  <si>
    <t>NA00003658' -- 뉴LTE 태블릿 49</t>
    <phoneticPr fontId="1" type="noConversion"/>
  </si>
  <si>
    <t>NA00003655' -- 뉴태블릿29 요금제</t>
    <phoneticPr fontId="1" type="noConversion"/>
  </si>
  <si>
    <t>NA00003656' -- 뉴태블릿45 요금제</t>
    <phoneticPr fontId="1" type="noConversion"/>
  </si>
  <si>
    <t>NA00003305' -- 태블릿 러닝</t>
    <phoneticPr fontId="1" type="noConversion"/>
  </si>
  <si>
    <t>NA00003306' -- 태블릿 키즈&amp;맘</t>
    <phoneticPr fontId="1" type="noConversion"/>
  </si>
  <si>
    <t>NA00003151' -- 태블릿29 요금제</t>
    <phoneticPr fontId="1" type="noConversion"/>
  </si>
  <si>
    <r>
      <t>NA00003152' -- 태블릿45 요금제</t>
    </r>
    <r>
      <rPr>
        <sz val="12"/>
        <rFont val="굴림"/>
        <family val="3"/>
        <charset val="129"/>
      </rPr>
      <t> </t>
    </r>
    <phoneticPr fontId="1" type="noConversion"/>
  </si>
  <si>
    <t xml:space="preserve">  2. 회선 나이 10세 미만 제외</t>
    <phoneticPr fontId="1" type="noConversion"/>
  </si>
  <si>
    <t xml:space="preserve">  3. 워치, 준3 + 준3 SE, 미니폰 제외</t>
    <phoneticPr fontId="1" type="noConversion"/>
  </si>
  <si>
    <t xml:space="preserve">준3 </t>
    <phoneticPr fontId="1" type="noConversion"/>
  </si>
  <si>
    <t xml:space="preserve">IF-W520S </t>
  </si>
  <si>
    <t>JOON SE</t>
    <phoneticPr fontId="1" type="noConversion"/>
  </si>
  <si>
    <t xml:space="preserve">SD-W530S </t>
  </si>
  <si>
    <t xml:space="preserve">mini 폰 </t>
    <phoneticPr fontId="1" type="noConversion"/>
  </si>
  <si>
    <t xml:space="preserve">SD-B190S </t>
  </si>
  <si>
    <t xml:space="preserve">갤럭시워치(실버) </t>
    <phoneticPr fontId="1" type="noConversion"/>
  </si>
  <si>
    <t xml:space="preserve">SM-R805NS </t>
  </si>
  <si>
    <t xml:space="preserve">갤럭시워치 </t>
    <phoneticPr fontId="1" type="noConversion"/>
  </si>
  <si>
    <t xml:space="preserve">SM-R815N </t>
  </si>
  <si>
    <t xml:space="preserve">기어S3 frontier </t>
    <phoneticPr fontId="1" type="noConversion"/>
  </si>
  <si>
    <t xml:space="preserve">SM-R765S </t>
  </si>
  <si>
    <t xml:space="preserve">기어S3 classic </t>
    <phoneticPr fontId="1" type="noConversion"/>
  </si>
  <si>
    <t xml:space="preserve">SM-R775S </t>
  </si>
  <si>
    <t xml:space="preserve">  4. 서비스 상태 ''AC'' 외 대상 제외 (일시정지,직권해지 등)</t>
    <phoneticPr fontId="1" type="noConversion"/>
  </si>
  <si>
    <t xml:space="preserve">  5. 하기 요금제 제외</t>
    <phoneticPr fontId="1" type="noConversion"/>
  </si>
  <si>
    <t xml:space="preserve"> - 아이니/아이니플러스,투게더,loT요금제(NA00003843/NA00003849), Data함께쓰기,pet요금</t>
    <phoneticPr fontId="1" type="noConversion"/>
  </si>
  <si>
    <t>NH00000025</t>
  </si>
  <si>
    <t>투게더팩(Tbroad_예약)</t>
  </si>
  <si>
    <t>NH00000013</t>
  </si>
  <si>
    <t>투게더팩(Tbroad_신규)</t>
  </si>
  <si>
    <t>NH00000021</t>
  </si>
  <si>
    <t>투게더팩(Tbroad_기존)</t>
  </si>
  <si>
    <t>NH00000023</t>
  </si>
  <si>
    <t>투게더팩(CJ_예약)</t>
  </si>
  <si>
    <t>NH00000014</t>
  </si>
  <si>
    <t>투게더팩(CJ_신규)</t>
  </si>
  <si>
    <t>NH00000019</t>
  </si>
  <si>
    <t>투게더팩(CJ_기존)</t>
  </si>
  <si>
    <t>NH00000010</t>
  </si>
  <si>
    <t>투게더팩(C&amp;M_예약)</t>
  </si>
  <si>
    <t>NH00000012</t>
  </si>
  <si>
    <t>투게더팩(C&amp;M_신규)</t>
  </si>
  <si>
    <t>NH00000018</t>
  </si>
  <si>
    <t>투게더팩(C&amp;M_기존)</t>
  </si>
  <si>
    <t>NH00000016</t>
  </si>
  <si>
    <t>투게더팩(그룹원)</t>
  </si>
  <si>
    <t>NA00001919</t>
  </si>
  <si>
    <t>투게더초고속팩(티브로드_예약)</t>
  </si>
  <si>
    <t>NH00000005</t>
  </si>
  <si>
    <t>NH00000006</t>
  </si>
  <si>
    <t>투게더초고속팩(티브로드)</t>
  </si>
  <si>
    <t>NA00001920</t>
  </si>
  <si>
    <t>NH00000007</t>
  </si>
  <si>
    <t>투게더초고속팩(씨앤엠_예약)</t>
  </si>
  <si>
    <t>NA00001921</t>
  </si>
  <si>
    <t>NH00000008</t>
  </si>
  <si>
    <t>투게더초고속팩(씨앤엠)</t>
  </si>
  <si>
    <t>NA00001922</t>
  </si>
  <si>
    <t>NA00001918</t>
  </si>
  <si>
    <t>투게더초고속팩</t>
  </si>
  <si>
    <t>NA00001665</t>
  </si>
  <si>
    <t>투게더400요금제</t>
  </si>
  <si>
    <t>NA00001664</t>
  </si>
  <si>
    <t>투게더200요금제</t>
  </si>
  <si>
    <t>NA00001663</t>
  </si>
  <si>
    <t>투게더100요금제</t>
  </si>
  <si>
    <t>NA00001749</t>
  </si>
  <si>
    <t>투게더 프로모션</t>
  </si>
  <si>
    <t>NA00001745</t>
  </si>
  <si>
    <t>투게더표준요금제</t>
  </si>
  <si>
    <t>NA00000086</t>
  </si>
  <si>
    <t>017아이니요금제</t>
  </si>
  <si>
    <t>NA00000087</t>
  </si>
  <si>
    <t>017아이니플러스요금제</t>
  </si>
  <si>
    <t>NA00005238</t>
  </si>
  <si>
    <t>T로밍데이터투게더모</t>
  </si>
  <si>
    <t>T000008256</t>
  </si>
  <si>
    <t>T-together,해피투게더 이벤트</t>
  </si>
  <si>
    <r>
      <t xml:space="preserve">■ </t>
    </r>
    <r>
      <rPr>
        <sz val="12"/>
        <color theme="1"/>
        <rFont val="맑은 고딕"/>
        <family val="3"/>
        <charset val="129"/>
        <scheme val="minor"/>
      </rPr>
      <t>(통합 Offering Quick-win)</t>
    </r>
    <r>
      <rPr>
        <b/>
        <sz val="15"/>
        <color theme="1"/>
        <rFont val="맑은 고딕"/>
        <family val="3"/>
        <charset val="129"/>
        <scheme val="minor"/>
      </rPr>
      <t xml:space="preserve"> AI 패키지 신규 추천 Scheme</t>
    </r>
    <phoneticPr fontId="1" type="noConversion"/>
  </si>
  <si>
    <t xml:space="preserve">※ 현재 스마트계산기 신규고객용 Quick Survey 변경 </t>
    <phoneticPr fontId="1" type="noConversion"/>
  </si>
  <si>
    <t xml:space="preserve"> [ Survey 구성 ]</t>
    <phoneticPr fontId="1" type="noConversion"/>
  </si>
  <si>
    <t xml:space="preserve">  - AI 패키지용 별도 화면 Open 시점에 하기 스마트계산기 Quick Survey 내용 변경</t>
    <phoneticPr fontId="1" type="noConversion"/>
  </si>
  <si>
    <t>세대 구성원 수
(본인 포함) ▼</t>
    <phoneticPr fontId="1" type="noConversion"/>
  </si>
  <si>
    <t>관심사 ▼</t>
    <phoneticPr fontId="1" type="noConversion"/>
  </si>
  <si>
    <t xml:space="preserve">  - 이에 따라 현재 신규고객용 T요금추천의 부가서비스 중 "착신전환 일반" 추천 Logic 일부 변경</t>
    <phoneticPr fontId="1" type="noConversion"/>
  </si>
  <si>
    <t>바로가기</t>
    <phoneticPr fontId="1" type="noConversion"/>
  </si>
  <si>
    <t>응답1</t>
  </si>
  <si>
    <t>1명</t>
    <phoneticPr fontId="1" type="noConversion"/>
  </si>
  <si>
    <t>영화/TV/동영상</t>
  </si>
  <si>
    <t>Default 선택 항목</t>
    <phoneticPr fontId="1" type="noConversion"/>
  </si>
  <si>
    <t xml:space="preserve"> [ 현재 ]</t>
    <phoneticPr fontId="1" type="noConversion"/>
  </si>
  <si>
    <t>응답2</t>
  </si>
  <si>
    <t>2명</t>
    <phoneticPr fontId="1" type="noConversion"/>
  </si>
  <si>
    <t>음악</t>
  </si>
  <si>
    <t>연령(만) ▼</t>
  </si>
  <si>
    <t>가입유형 ▼</t>
  </si>
  <si>
    <t>SK텔레콤사용가족 ▼</t>
  </si>
  <si>
    <t>사용하는 앱 ▼</t>
    <phoneticPr fontId="1" type="noConversion"/>
  </si>
  <si>
    <t>사용중인 인터넷 ▼</t>
  </si>
  <si>
    <t>취미/관심사 ▼</t>
  </si>
  <si>
    <t>응답3</t>
  </si>
  <si>
    <t>3명 이상</t>
    <phoneticPr fontId="1" type="noConversion"/>
  </si>
  <si>
    <t>여행</t>
  </si>
  <si>
    <t>12세이하</t>
  </si>
  <si>
    <t>신규가입</t>
  </si>
  <si>
    <t>있음</t>
  </si>
  <si>
    <t>미응답</t>
  </si>
  <si>
    <t>SK브로드밴드</t>
  </si>
  <si>
    <t>응답4</t>
  </si>
  <si>
    <t>IT 기기</t>
    <phoneticPr fontId="1" type="noConversion"/>
  </si>
  <si>
    <t>13~18세</t>
  </si>
  <si>
    <t>번호이동</t>
  </si>
  <si>
    <t>없음</t>
  </si>
  <si>
    <t>비디오, 게임, 네이버, 인스타, 카톡</t>
  </si>
  <si>
    <t>타사</t>
  </si>
  <si>
    <t>응답5</t>
  </si>
  <si>
    <t>육아</t>
  </si>
  <si>
    <t>네이버, 인스타, 카톡</t>
  </si>
  <si>
    <t>응답6</t>
  </si>
  <si>
    <t>안전</t>
  </si>
  <si>
    <t>카톡만</t>
  </si>
  <si>
    <t>여행/운동</t>
  </si>
  <si>
    <t>6개</t>
    <phoneticPr fontId="1" type="noConversion"/>
  </si>
  <si>
    <t>육아/안전</t>
  </si>
  <si>
    <t xml:space="preserve"> [ 추천 Logic ]</t>
    <phoneticPr fontId="1" type="noConversion"/>
  </si>
  <si>
    <t>IT/얼리어답터</t>
  </si>
  <si>
    <t>추천상품_1</t>
    <phoneticPr fontId="1" type="noConversion"/>
  </si>
  <si>
    <t>추천상품_2</t>
    <phoneticPr fontId="1" type="noConversion"/>
  </si>
  <si>
    <t>추천상품_3</t>
    <phoneticPr fontId="1" type="noConversion"/>
  </si>
  <si>
    <t>추천상품_4</t>
    <phoneticPr fontId="1" type="noConversion"/>
  </si>
  <si>
    <t>응답7</t>
  </si>
  <si>
    <t>세대 구성원 수 
(본인 포함)</t>
    <phoneticPr fontId="1" type="noConversion"/>
  </si>
  <si>
    <t>관심사</t>
    <phoneticPr fontId="1" type="noConversion"/>
  </si>
  <si>
    <t>응답8</t>
  </si>
  <si>
    <t>oksusu포인트_3,000P</t>
    <phoneticPr fontId="1" type="noConversion"/>
  </si>
  <si>
    <t>B tv × NUGU 셋탑박스</t>
  </si>
  <si>
    <t>8개</t>
    <phoneticPr fontId="1" type="noConversion"/>
  </si>
  <si>
    <t xml:space="preserve"> [ 변경 : 181025 예정 ]</t>
    <phoneticPr fontId="1" type="noConversion"/>
  </si>
  <si>
    <t>IT 기기</t>
  </si>
  <si>
    <t>NUGU Candle</t>
  </si>
  <si>
    <t>휴대폰 여러 개 사용 ▼</t>
    <phoneticPr fontId="1" type="noConversion"/>
  </si>
  <si>
    <t>육아</t>
    <phoneticPr fontId="1" type="noConversion"/>
  </si>
  <si>
    <t>호비</t>
    <phoneticPr fontId="1" type="noConversion"/>
  </si>
  <si>
    <r>
      <t xml:space="preserve">Btv 스마트Plus → </t>
    </r>
    <r>
      <rPr>
        <sz val="10"/>
        <color rgb="FFFF0000"/>
        <rFont val="맑은 고딕"/>
        <family val="3"/>
        <charset val="129"/>
        <scheme val="minor"/>
      </rPr>
      <t>B tv Lite</t>
    </r>
    <phoneticPr fontId="1" type="noConversion"/>
  </si>
  <si>
    <t>1) IPTV 가입자 제외
2) TB끼리 TV플러스 기 가입자 제외
3) "고객님께 맞는 상품"으로 추천된 인터넷 or 현재 사용 중인 인터넷이 스마트다이렉트인 고객</t>
    <phoneticPr fontId="1" type="noConversion"/>
  </si>
  <si>
    <r>
      <t xml:space="preserve">Btv 프라임 → </t>
    </r>
    <r>
      <rPr>
        <sz val="10"/>
        <color rgb="FFFF0000"/>
        <rFont val="맑은 고딕"/>
        <family val="3"/>
        <charset val="129"/>
        <scheme val="minor"/>
      </rPr>
      <t>B tv All</t>
    </r>
    <phoneticPr fontId="1" type="noConversion"/>
  </si>
  <si>
    <t>1) IPTV 가입자 제외
2) TB끼리 TV플러스 기 가입자 제외
3) "고객님께 맞는 상품"으로 추천된 인터넷 or 현재 사용 중인 인터넷이 Giga인터넷/Giga인터넷라이트인 고객</t>
    <phoneticPr fontId="1" type="noConversion"/>
  </si>
  <si>
    <t>1) IPTV 가입자 제외, 2) TB끼리 TV플러스 기 가입자 제외, 3) 만 30~49세, 4) 기존요금제 기본월정액이 50,000원(VAT제외) 이상이거나 추천요금제가 T플랜 미디움 이상인 고객 중 
5) 2nd Device 요금제(LTE Watch/T아웃도어/포켓파이10&amp;20) 가입 고객이거나 6) 멜론 익스트리밍&amp;익스트리밍 플러스 or FLO 이용권 가입 고객에게 추천 (※ 즉, 1)~4)는 and 조건이며, 5)~6)은 or 조건임)</t>
    <phoneticPr fontId="1" type="noConversion"/>
  </si>
  <si>
    <t xml:space="preserve">Big Data 분석을 통해 초고속 가망고객을 정교화하여 가용지역에 따라 
Giga인터넷 or Giga인터넷라이트 or 스마트다이렉트 추천 </t>
    <phoneticPr fontId="1" type="noConversion"/>
  </si>
  <si>
    <t>■ 기변고객용 추천상품리스트 (190711)</t>
    <phoneticPr fontId="1" type="noConversion"/>
  </si>
  <si>
    <t>변경
내역</t>
    <phoneticPr fontId="1" type="noConversion"/>
  </si>
  <si>
    <t>20170727|20170831|20180328|20181126|20190314||||||||||||</t>
    <phoneticPr fontId="1" type="noConversion"/>
  </si>
  <si>
    <t>20170727|20170727|20170727|20170727|20170727|20190314|20190314|20190314|20190314|20190314|20190314|20190314|20190314|20190314|20190314|20190314||||||||||||</t>
    <phoneticPr fontId="1" type="noConversion"/>
  </si>
  <si>
    <t>20180328|20181126|20190314||||||||||||</t>
    <phoneticPr fontId="1" type="noConversion"/>
  </si>
  <si>
    <t>20190314|20190314|20190314|20190314|20190314|20190314|20190314|20190314|20190314|20190314|20190314||||||||||||</t>
    <phoneticPr fontId="1" type="noConversion"/>
  </si>
  <si>
    <t>20190510||||||||||||</t>
    <phoneticPr fontId="1" type="noConversion"/>
  </si>
  <si>
    <t>20190510|20190510|20190510|20190510|||||||||</t>
    <phoneticPr fontId="1" type="noConversion"/>
  </si>
  <si>
    <t>미지정</t>
    <phoneticPr fontId="1" type="noConversion"/>
  </si>
  <si>
    <t>Btv All</t>
    <phoneticPr fontId="1" type="noConversion"/>
  </si>
  <si>
    <t>NT00000681||||||||||||</t>
    <phoneticPr fontId="1" type="noConversion"/>
  </si>
  <si>
    <t>20190702||||||||||||</t>
    <phoneticPr fontId="1" type="noConversion"/>
  </si>
  <si>
    <t>NT00000345|NT00000358|NT00000681|||||||||||</t>
    <phoneticPr fontId="1" type="noConversion"/>
  </si>
  <si>
    <t>20170701|20170701|20190702|||||||||||</t>
    <phoneticPr fontId="1" type="noConversion"/>
  </si>
  <si>
    <t>99991231|99991231|99991231|||||||||||</t>
    <phoneticPr fontId="1" type="noConversion"/>
  </si>
  <si>
    <t>T로밍OnePass / baro</t>
    <phoneticPr fontId="1" type="noConversion"/>
  </si>
  <si>
    <t>20190627||||||||||||</t>
    <phoneticPr fontId="1" type="noConversion"/>
  </si>
  <si>
    <t>Btv Lite</t>
    <phoneticPr fontId="1" type="noConversion"/>
  </si>
  <si>
    <t>20190430||||||||||||</t>
    <phoneticPr fontId="1" type="noConversion"/>
  </si>
  <si>
    <t>RP0392</t>
  </si>
  <si>
    <t>20190405||||||||||||</t>
    <phoneticPr fontId="1" type="noConversion"/>
  </si>
  <si>
    <t>RP0393</t>
    <phoneticPr fontId="1" type="noConversion"/>
  </si>
  <si>
    <t>SK 유선 미사용 고객</t>
    <phoneticPr fontId="1" type="noConversion"/>
  </si>
  <si>
    <t>RP0393||||||||||||</t>
    <phoneticPr fontId="1" type="noConversion"/>
  </si>
  <si>
    <t>RP0394</t>
  </si>
  <si>
    <t>5GX 스탠다드</t>
    <phoneticPr fontId="1" type="noConversion"/>
  </si>
  <si>
    <t>NA00006403||||||||||||</t>
    <phoneticPr fontId="1" type="noConversion"/>
  </si>
  <si>
    <t>20190404||||||||||||</t>
    <phoneticPr fontId="1" type="noConversion"/>
  </si>
  <si>
    <t>RP0395</t>
  </si>
  <si>
    <t>5GX 프라임</t>
    <phoneticPr fontId="1" type="noConversion"/>
  </si>
  <si>
    <t>NA00006404||||||||||||</t>
  </si>
  <si>
    <t>RP0396</t>
  </si>
  <si>
    <t>5GX 플래티넘</t>
    <phoneticPr fontId="1" type="noConversion"/>
  </si>
  <si>
    <t>NA00006405||||||||||||</t>
  </si>
  <si>
    <t>RP0397</t>
  </si>
  <si>
    <t>RP0398</t>
  </si>
  <si>
    <t>RP0399</t>
  </si>
  <si>
    <t>RP0400</t>
  </si>
  <si>
    <t>요금제 Upsell</t>
    <phoneticPr fontId="1" type="noConversion"/>
  </si>
  <si>
    <t>RP0400||||||||||||</t>
    <phoneticPr fontId="1" type="noConversion"/>
  </si>
  <si>
    <t>RP0401</t>
  </si>
  <si>
    <t>NA00006577||||||||||||</t>
    <phoneticPr fontId="1" type="noConversion"/>
  </si>
  <si>
    <t>20190503||||||||||||</t>
    <phoneticPr fontId="1" type="noConversion"/>
  </si>
  <si>
    <t>NA00006516||||||||||||</t>
    <phoneticPr fontId="1" type="noConversion"/>
  </si>
  <si>
    <t>RP0402</t>
  </si>
  <si>
    <t>안심2.5G</t>
    <phoneticPr fontId="1" type="noConversion"/>
  </si>
  <si>
    <t>NA00006535||||||||||||</t>
    <phoneticPr fontId="1" type="noConversion"/>
  </si>
  <si>
    <t>20190517||||||||||||</t>
    <phoneticPr fontId="1" type="noConversion"/>
  </si>
  <si>
    <t>RP0403</t>
  </si>
  <si>
    <t>안심4G</t>
    <phoneticPr fontId="1" type="noConversion"/>
  </si>
  <si>
    <t>NA00006536||||||||||||</t>
  </si>
  <si>
    <t>RP0404</t>
  </si>
  <si>
    <t>에센스</t>
    <phoneticPr fontId="1" type="noConversion"/>
  </si>
  <si>
    <t>NA00006537||||||||||||</t>
  </si>
  <si>
    <t>RP0405</t>
  </si>
  <si>
    <t>스페셜</t>
    <phoneticPr fontId="1" type="noConversion"/>
  </si>
  <si>
    <t>NA00006538||||||||||||</t>
  </si>
  <si>
    <t>RP0406</t>
  </si>
  <si>
    <t>맥스</t>
    <phoneticPr fontId="1" type="noConversion"/>
  </si>
  <si>
    <t>NA00006539||||||||||||</t>
  </si>
  <si>
    <t>RP0407</t>
  </si>
  <si>
    <t>LTE 세이브</t>
    <phoneticPr fontId="1" type="noConversion"/>
  </si>
  <si>
    <t>NA00006534||||||||||||</t>
    <phoneticPr fontId="1" type="noConversion"/>
  </si>
  <si>
    <t>RP0408</t>
    <phoneticPr fontId="1" type="noConversion"/>
  </si>
  <si>
    <t>FLO 앤 데이터</t>
    <phoneticPr fontId="1" type="noConversion"/>
  </si>
  <si>
    <t>NA00006520||||||||||||</t>
    <phoneticPr fontId="1" type="noConversion"/>
  </si>
  <si>
    <t>RP0409</t>
    <phoneticPr fontId="1" type="noConversion"/>
  </si>
  <si>
    <t>EBS 데이터팩(청소년)</t>
    <phoneticPr fontId="1" type="noConversion"/>
  </si>
  <si>
    <t>NA00006312||||||||||||</t>
    <phoneticPr fontId="1" type="noConversion"/>
  </si>
  <si>
    <t>20190701||||||||||||</t>
    <phoneticPr fontId="1" type="noConversion"/>
  </si>
  <si>
    <t xml:space="preserve"> - 에센스 추천 고객은 스페셜까지 병행 추천</t>
  </si>
  <si>
    <t>[변경] 연령 세분화</t>
    <phoneticPr fontId="1" type="noConversion"/>
  </si>
  <si>
    <t>01.2.5GB 이하</t>
    <phoneticPr fontId="1" type="noConversion"/>
  </si>
  <si>
    <t>02.4GB 이하</t>
    <phoneticPr fontId="1" type="noConversion"/>
  </si>
  <si>
    <t>0미디엄</t>
    <phoneticPr fontId="1" type="noConversion"/>
  </si>
  <si>
    <t>03.6GB 이하</t>
    <phoneticPr fontId="1" type="noConversion"/>
  </si>
  <si>
    <t>에센스(스페셜)</t>
  </si>
  <si>
    <t>04.6GB 초과</t>
    <phoneticPr fontId="1" type="noConversion"/>
  </si>
  <si>
    <t>주말엔팅5.0</t>
  </si>
  <si>
    <t>02.4GB 이하</t>
  </si>
  <si>
    <t>01.2.5GB 이하</t>
  </si>
  <si>
    <t>03.6GB 이하</t>
  </si>
  <si>
    <t>04.6GB 초과</t>
  </si>
  <si>
    <t>&lt;변경&gt;</t>
    <phoneticPr fontId="1" type="noConversion"/>
  </si>
  <si>
    <t xml:space="preserve">   ** 가족데이터사용량 산정 : 상담 고객 본인 제외 후 상기 결합 가입된 가족 사용량을 집계 (리필하기/선물받기/데이터쿠폰/T가족모아 공유받은 사용량은 제외)</t>
    <phoneticPr fontId="1" type="noConversion"/>
  </si>
  <si>
    <t>20190821||||||||||||</t>
    <phoneticPr fontId="1" type="noConversion"/>
  </si>
  <si>
    <t>20190924||||||||||||</t>
    <phoneticPr fontId="1" type="noConversion"/>
  </si>
  <si>
    <t>20190924|20190924||||||||||||</t>
    <phoneticPr fontId="1" type="noConversion"/>
  </si>
  <si>
    <t>20190924|20190924||||||||||||</t>
    <phoneticPr fontId="1" type="noConversion"/>
  </si>
  <si>
    <t>RP0410</t>
    <phoneticPr fontId="1" type="noConversion"/>
  </si>
  <si>
    <t>스마트콜Pick</t>
    <phoneticPr fontId="1" type="noConversion"/>
  </si>
  <si>
    <t>20190925||||||||||||</t>
    <phoneticPr fontId="1" type="noConversion"/>
  </si>
  <si>
    <t>NA00006399||||||||||||</t>
    <phoneticPr fontId="1" type="noConversion"/>
  </si>
  <si>
    <t>wavve 앤 데이터</t>
    <phoneticPr fontId="1" type="noConversion"/>
  </si>
  <si>
    <t>ZEM 플랜 스마트</t>
    <phoneticPr fontId="1" type="noConversion"/>
  </si>
  <si>
    <t>ZEM 플랜 워치</t>
    <phoneticPr fontId="1" type="noConversion"/>
  </si>
  <si>
    <t>ZEM 플랜 라이트</t>
    <phoneticPr fontId="1" type="noConversion"/>
  </si>
  <si>
    <t>안심2.5G</t>
  </si>
  <si>
    <t>안심4G</t>
  </si>
  <si>
    <t>주말엔팅5.0</t>
    <phoneticPr fontId="1" type="noConversion"/>
  </si>
  <si>
    <r>
      <rPr>
        <b/>
        <i/>
        <sz val="11"/>
        <rFont val="맑은 고딕"/>
        <family val="3"/>
        <charset val="129"/>
      </rPr>
      <t>↓</t>
    </r>
    <r>
      <rPr>
        <b/>
        <i/>
        <sz val="11"/>
        <rFont val="맑은 고딕"/>
        <family val="3"/>
        <charset val="129"/>
        <scheme val="minor"/>
      </rPr>
      <t>고객별 가입후 M+1~3개월 Max 데이터 사용량</t>
    </r>
    <phoneticPr fontId="1" type="noConversion"/>
  </si>
  <si>
    <r>
      <rPr>
        <b/>
        <i/>
        <sz val="11"/>
        <rFont val="맑은 고딕"/>
        <family val="3"/>
        <charset val="129"/>
      </rPr>
      <t>↓</t>
    </r>
    <r>
      <rPr>
        <b/>
        <i/>
        <sz val="11"/>
        <rFont val="맑은 고딕"/>
        <family val="3"/>
        <charset val="129"/>
        <scheme val="minor"/>
      </rPr>
      <t>고객별 직전 3개월 Max 데이터 사용량+Seg.별 평균 증분량</t>
    </r>
    <phoneticPr fontId="1" type="noConversion"/>
  </si>
  <si>
    <t>180906 반영</t>
    <phoneticPr fontId="1" type="noConversion"/>
  </si>
  <si>
    <t>&lt;기존&gt;</t>
    <phoneticPr fontId="1" type="noConversion"/>
  </si>
  <si>
    <t xml:space="preserve"> - 1999~2000년생 고객은 '0라지' 추천 (적용일자 : ~12/31까지, 이후 삭제 필요)</t>
    <phoneticPr fontId="1" type="noConversion"/>
  </si>
  <si>
    <t>삭제</t>
    <phoneticPr fontId="1" type="noConversion"/>
  </si>
  <si>
    <t>181108 수정반영</t>
  </si>
  <si>
    <t xml:space="preserve"> - 25~65세 미만 "라지" 추천 고객 中 가족결합 중인 고객에 대해 ⓐ 가족데이터사용량이 20G 이하면 "패밀리", ⓑ 20G 초과면 "Data인피니티" 추천</t>
  </si>
  <si>
    <t xml:space="preserve"> - 기변 전 요금제가 42,000원 미만인 고객에 대해 ⓐ 19세 이상 25세 미만이면 최대 "0미디엄", ⓑ 25세 이상 65세 미만이면 최대 "미디엄" 추천</t>
    <phoneticPr fontId="1" type="noConversion"/>
  </si>
  <si>
    <t xml:space="preserve">   ⓐ 19세 미만은 "주말엔팅세이브", ⓑ 19세 이상 25세 미만은 "0스몰", ⓒ 25세 이상 65세 미만은 "스몰", ⓓ 65세 이상은 "T끼리어르신" 추천</t>
  </si>
  <si>
    <r>
      <t xml:space="preserve"> - 재난문자 프로모션 대상 고객 예외 추천 (기변 전 2G 사용 여부 및 통화량/선택 단말 고려)
 - 기변전 2G </t>
    </r>
    <r>
      <rPr>
        <sz val="10"/>
        <rFont val="Wingdings"/>
        <family val="3"/>
        <charset val="2"/>
      </rPr>
      <t></t>
    </r>
    <r>
      <rPr>
        <sz val="10"/>
        <rFont val="맑은 고딕"/>
        <family val="3"/>
        <charset val="129"/>
        <scheme val="minor"/>
      </rPr>
      <t xml:space="preserve"> 기변후 LTE 단말 변경고객 중 </t>
    </r>
    <r>
      <rPr>
        <i/>
        <u/>
        <sz val="10"/>
        <rFont val="맑은 고딕"/>
        <family val="3"/>
        <charset val="129"/>
        <scheme val="minor"/>
      </rPr>
      <t>기변전 본인명의 LTE 회선을 추가로 가지고 있는 고객이면</t>
    </r>
    <r>
      <rPr>
        <sz val="10"/>
        <rFont val="맑은 고딕"/>
        <family val="3"/>
        <charset val="129"/>
        <scheme val="minor"/>
      </rPr>
      <t xml:space="preserve">
  </t>
    </r>
    <r>
      <rPr>
        <i/>
        <u/>
        <sz val="10"/>
        <rFont val="맑은 고딕"/>
        <family val="3"/>
        <charset val="129"/>
        <scheme val="minor"/>
      </rPr>
      <t xml:space="preserve"> 1) SKT 가족 존재시 패밀리  2) SKT 가족 미존재시 라지 추천하며,</t>
    </r>
    <r>
      <rPr>
        <sz val="10"/>
        <rFont val="맑은 고딕"/>
        <family val="3"/>
        <charset val="129"/>
        <scheme val="minor"/>
      </rPr>
      <t xml:space="preserve">
   기변전 본인명의 LTE 회선이 없는 고객이면 기존과 같이 하단 예외로직 단순 적용</t>
    </r>
    <phoneticPr fontId="1" type="noConversion"/>
  </si>
  <si>
    <t xml:space="preserve"> - 기변 전 요금제가 "band데이터퍼펙트S or 패밀리"이면 "패밀리", "T시그니처Classic&amp;Master or Data인피니티"면 "Data인피니티" 추천</t>
    <phoneticPr fontId="1" type="noConversion"/>
  </si>
  <si>
    <t xml:space="preserve"> - T가족모아(NA00006031) 결합된 자회선 중 "패밀리/Data인피니티/0플랜 라지" 가입 회선이 1개 이상 존재하면 "스몰"로 추천 (19세이상 고객에게만 적용)</t>
  </si>
  <si>
    <t xml:space="preserve"> - 단 기변전 본인의 데이터 사용량(리필하기/선물받기/데이터쿠폰/T가족모아 공유받은 사용량은 제외) 1.2GB 초과시 "레귤러" 추천</t>
    <phoneticPr fontId="1" type="noConversion"/>
  </si>
  <si>
    <t xml:space="preserve"> - 추천된 요금제가 "라지"가 아니더라도(즉, 예외조건 1.에 해당하지 않아도) T가족모아 결합 된 자회선 중 "패밀리/인피니티/0플랜 라지"가 없으면 "패밀리"를 추천 (25세이상 65세미만에 적용)</t>
  </si>
  <si>
    <t xml:space="preserve"> - T가족모아 결합 중인 고객은 "스몰"이 추천되어도 "LTE안심옵션" 추천 제외</t>
    <phoneticPr fontId="1" type="noConversion"/>
  </si>
  <si>
    <t xml:space="preserve"> - 출고가 109만원 이상 단말(초고가단말 시트 참조)은 라지/패밀리 동시 추천 시, 패밀리로 추천</t>
    <phoneticPr fontId="1" type="noConversion"/>
  </si>
  <si>
    <t>NA00006399|NA00005638||||||||||||</t>
    <phoneticPr fontId="1" type="noConversion"/>
  </si>
  <si>
    <t>20190925|20190925||||||||||||</t>
    <phoneticPr fontId="1" type="noConversion"/>
  </si>
  <si>
    <t>RP0411</t>
    <phoneticPr fontId="1" type="noConversion"/>
  </si>
  <si>
    <t>RP0412</t>
    <phoneticPr fontId="1" type="noConversion"/>
  </si>
  <si>
    <t>프라임0</t>
    <phoneticPr fontId="1" type="noConversion"/>
  </si>
  <si>
    <t>스탠다드0</t>
    <phoneticPr fontId="1" type="noConversion"/>
  </si>
  <si>
    <t>NA00006729||||||||||||</t>
    <phoneticPr fontId="1" type="noConversion"/>
  </si>
  <si>
    <t>NA00006728||||||||||||</t>
    <phoneticPr fontId="1" type="noConversion"/>
  </si>
  <si>
    <r>
      <t xml:space="preserve">■ 기변고객용 추천상품리스트 </t>
    </r>
    <r>
      <rPr>
        <b/>
        <sz val="15"/>
        <color rgb="FFFF0000"/>
        <rFont val="맑은 고딕"/>
        <family val="3"/>
        <charset val="129"/>
        <scheme val="minor"/>
      </rPr>
      <t>(190701)</t>
    </r>
    <phoneticPr fontId="1" type="noConversion"/>
  </si>
  <si>
    <t>고객님께
맞는
상품</t>
    <phoneticPr fontId="1" type="noConversion"/>
  </si>
  <si>
    <r>
      <t xml:space="preserve">■ 신규고객용 추천상품리스트 </t>
    </r>
    <r>
      <rPr>
        <b/>
        <sz val="15"/>
        <color rgb="FFFF0000"/>
        <rFont val="맑은 고딕"/>
        <family val="3"/>
        <charset val="129"/>
        <scheme val="minor"/>
      </rPr>
      <t>(190701)</t>
    </r>
    <phoneticPr fontId="1" type="noConversion"/>
  </si>
  <si>
    <t>Btv
요금제</t>
    <phoneticPr fontId="1" type="noConversion"/>
  </si>
  <si>
    <t>Btv
셋톱박스</t>
    <phoneticPr fontId="1" type="noConversion"/>
  </si>
  <si>
    <t>초고속이 Giga인터넷/Giga인터넷라이트 &amp; Btv 요금제가 Btv All로 추천된 고객</t>
    <phoneticPr fontId="1" type="noConversion"/>
  </si>
  <si>
    <t>초고속이 Giga인터넷/Giga인터넷라이트 &amp; Btv 요금제가 B tv Lite로 추천된 고객</t>
    <phoneticPr fontId="1" type="noConversion"/>
  </si>
  <si>
    <r>
      <t xml:space="preserve">■ 신규고객용 초고속/Btv 추천 Logic </t>
    </r>
    <r>
      <rPr>
        <b/>
        <sz val="15"/>
        <color rgb="FFFF0000"/>
        <rFont val="맑은 고딕"/>
        <family val="3"/>
        <charset val="129"/>
        <scheme val="minor"/>
      </rPr>
      <t>(190701)</t>
    </r>
    <phoneticPr fontId="1" type="noConversion"/>
  </si>
  <si>
    <t>NT00000681</t>
    <phoneticPr fontId="1" type="noConversion"/>
  </si>
  <si>
    <t>주말엔팅세이브
(팅안심옵션)</t>
    <phoneticPr fontId="1" type="noConversion"/>
  </si>
  <si>
    <t>T끼리어르신
(LTE안심옵션)</t>
    <phoneticPr fontId="1" type="noConversion"/>
  </si>
  <si>
    <t>우선순위</t>
    <phoneticPr fontId="1" type="noConversion"/>
  </si>
  <si>
    <t>내용</t>
  </si>
  <si>
    <t>예외조건1</t>
    <phoneticPr fontId="1" type="noConversion"/>
  </si>
  <si>
    <t>요금제코드</t>
    <phoneticPr fontId="1" type="noConversion"/>
  </si>
  <si>
    <t>요금제명</t>
    <phoneticPr fontId="1" type="noConversion"/>
  </si>
  <si>
    <t>NA00004147</t>
  </si>
  <si>
    <t>3G 전국민 무한 125</t>
    <phoneticPr fontId="1" type="noConversion"/>
  </si>
  <si>
    <t>NA00004146</t>
  </si>
  <si>
    <t>LTE 전국민 무한 125</t>
    <phoneticPr fontId="1" type="noConversion"/>
  </si>
  <si>
    <t>NA00004777</t>
  </si>
  <si>
    <t>T 시그니처 Master(구)</t>
    <phoneticPr fontId="1" type="noConversion"/>
  </si>
  <si>
    <t>NA00004798</t>
  </si>
  <si>
    <t>3G T 시그니처 Master(구)</t>
    <phoneticPr fontId="1" type="noConversion"/>
  </si>
  <si>
    <t>T시그니처 Master</t>
    <phoneticPr fontId="1" type="noConversion"/>
  </si>
  <si>
    <t>NA00006405</t>
  </si>
  <si>
    <t>5GX 플래티넘</t>
  </si>
  <si>
    <t>NA00006539</t>
  </si>
  <si>
    <t>맥스</t>
  </si>
  <si>
    <t>NA00006404</t>
  </si>
  <si>
    <t>5GX 프라임</t>
  </si>
  <si>
    <t>예외조건2</t>
    <phoneticPr fontId="1" type="noConversion"/>
  </si>
  <si>
    <t>연령기준(만)</t>
    <phoneticPr fontId="1" type="noConversion"/>
  </si>
  <si>
    <t xml:space="preserve"> - 기본적으로 모두 5GX 스탠다드, 프라임 요금제를 병행 추천하되, 상위/0플랜 요금제 추천을 위한 예외조건을 운영</t>
    <phoneticPr fontId="1" type="noConversion"/>
  </si>
  <si>
    <t>* 우선순위 : 3) &gt; 1) &gt; 2)</t>
    <phoneticPr fontId="1" type="noConversion"/>
  </si>
  <si>
    <t>5/16 반영</t>
    <phoneticPr fontId="1" type="noConversion"/>
  </si>
  <si>
    <t>예외조건3</t>
    <phoneticPr fontId="1" type="noConversion"/>
  </si>
  <si>
    <t>다음에 해당하는 경우는 5GX 플래티넘 추천 제외 (=5GX 스탠다드,프라임 병행추천)</t>
    <phoneticPr fontId="1" type="noConversion"/>
  </si>
  <si>
    <t>1) 18세 이하/ 65세 이상 고객</t>
  </si>
  <si>
    <t xml:space="preserve">  1) 18세 이하/ 65세 이상 고객</t>
    <phoneticPr fontId="1" type="noConversion"/>
  </si>
  <si>
    <t>예외조건 1</t>
  </si>
  <si>
    <t xml:space="preserve"> -- 25~65세 미만 "에센스" 추천 고객 中 가족결합 중인 고객에 대해 ⓐ 가족데이터사용량이 20G 이하면 "스페셜", ⓑ 20G 초과면 "맥스" 추천 　 
   * 가족결합 판단 상품 : 온가족할인(2059), 온가족프리(2053), 온가족무료(2087), 온가족플랜(2198), 뉴온가족플랜(2231), 온가족플랜2(2247), 핀크결합(2228) 　 
   ** 가족데이터사용량 산정 : 상담 고객 본인 제외 후 상기 결합 가입된 가족 사용량을 집계 (리필하기/선물받기/데이터쿠폰/T가족모아 공유받은 사용량은 제외) </t>
  </si>
  <si>
    <t>자회선 합산사용량</t>
    <phoneticPr fontId="1" type="noConversion"/>
  </si>
  <si>
    <t>추천상품</t>
    <phoneticPr fontId="1" type="noConversion"/>
  </si>
  <si>
    <t>시퀀스 NO.</t>
    <phoneticPr fontId="1" type="noConversion"/>
  </si>
  <si>
    <t>20G 이하</t>
    <phoneticPr fontId="1" type="noConversion"/>
  </si>
  <si>
    <t>20G 초과</t>
    <phoneticPr fontId="1" type="noConversion"/>
  </si>
  <si>
    <t>예외조건 2</t>
  </si>
  <si>
    <r>
      <t xml:space="preserve">- 기변 전 요금제가 42,000원 미만인 고객에 대해 ⓐ 19세 이상 25세 미만이면 최대 "0미디엄", ⓑ 25세 이상 65세 미만이면 최대 "안심4G" 추천  
</t>
    </r>
    <r>
      <rPr>
        <sz val="9"/>
        <color theme="0" tint="-0.499984740745262"/>
        <rFont val="맑은 고딕"/>
        <family val="3"/>
        <charset val="129"/>
        <scheme val="minor"/>
      </rPr>
      <t xml:space="preserve"> - (참조_기존조건) 기변 전 요금제가 42,000원 미만인 고객에 대해 ⓐ 19세 이상 25세 미만이면 최대 "0미디엄", ⓑ 25세 이상 65세 미만이면 최대 "band데이터6.5G" 추천</t>
    </r>
    <phoneticPr fontId="1" type="noConversion"/>
  </si>
  <si>
    <t>고객 연령</t>
    <phoneticPr fontId="1" type="noConversion"/>
  </si>
  <si>
    <t>19~25 미만</t>
    <phoneticPr fontId="1" type="noConversion"/>
  </si>
  <si>
    <t>25~65미만</t>
    <phoneticPr fontId="1" type="noConversion"/>
  </si>
  <si>
    <t>예외조건 3</t>
  </si>
  <si>
    <t>예외조건 4</t>
  </si>
  <si>
    <t xml:space="preserve"> - "쿠키즈미니폰(SD-B190S)" 선택 시 일괄 "쿠키즈미니 요금제(NA00005889)" 추천</t>
    <phoneticPr fontId="1" type="noConversion"/>
  </si>
  <si>
    <t>쿠키즈미니 요금제</t>
  </si>
  <si>
    <t>예외조건 5</t>
  </si>
  <si>
    <t xml:space="preserve"> - "J2Pro(SM-J250N)" "LG Folder(LM-Y110S)" 선택 시 　 
   ⓐ 19세 미만은 "주말엔팅세이브", ⓑ 19세 이상 25세 미만은 "0스몰", ⓒ 25세 이상 65세 미만은 "LTE세이브", ⓓ 65세 이상은 "T끼리어르신" 추천 　 
 - (참조_기존조건) "J2Pro(SM-J250N)" "LG Folder(LM-Y110S)" 선택 시 일괄 "스몰" 추천 </t>
    <phoneticPr fontId="1" type="noConversion"/>
  </si>
  <si>
    <t>13세미만</t>
    <phoneticPr fontId="1" type="noConversion"/>
  </si>
  <si>
    <t>13세~19세미만</t>
    <phoneticPr fontId="1" type="noConversion"/>
  </si>
  <si>
    <t>주말엔팅세이브</t>
    <phoneticPr fontId="1" type="noConversion"/>
  </si>
  <si>
    <t>19세~25세미만</t>
    <phoneticPr fontId="1" type="noConversion"/>
  </si>
  <si>
    <t>스몰_0플랜</t>
    <phoneticPr fontId="1" type="noConversion"/>
  </si>
  <si>
    <t>25세~65세미만</t>
    <phoneticPr fontId="1" type="noConversion"/>
  </si>
  <si>
    <t>LTE세이브</t>
    <phoneticPr fontId="1" type="noConversion"/>
  </si>
  <si>
    <t>예외조건 6</t>
  </si>
  <si>
    <t xml:space="preserve"> - 2nd Device 선택 시 단말 소분류가 "스마트워치"일 경우 "LTE Watch 요금제(NA00004997)",  "Kids폰"일 경우 "쿠키즈 워치 요금제(NA00004484)" 일괄 추천</t>
    <phoneticPr fontId="1" type="noConversion"/>
  </si>
  <si>
    <t>단말소분류</t>
    <phoneticPr fontId="1" type="noConversion"/>
  </si>
  <si>
    <t>스마트워치</t>
    <phoneticPr fontId="1" type="noConversion"/>
  </si>
  <si>
    <t>Kids폰</t>
    <phoneticPr fontId="1" type="noConversion"/>
  </si>
  <si>
    <t>쿠키즈 워치 요금제</t>
    <phoneticPr fontId="1" type="noConversion"/>
  </si>
  <si>
    <t>예외조건 7</t>
  </si>
  <si>
    <t xml:space="preserve">  - 재난문자 프로모션 대상 고객 예외 추천 (기변 전 2G 사용 여부 및 통화량/선택 단말 고려)
 - 기변전 2G -&gt; 기변후 LTE 단말 변경고객 중 기변전 본인명의 LTE 회선을 추가로 가지고 있는 고객이면
   1) SKT 가족 존재시 스페셜  2) SKT 가족 미존재시 에센스 추천하며, 
   기변전 본인명의 LTE 회선이 없는 고객이면 기존과 같이 하단 예외로직 단순 적용    
 - (참조_기존조건) 통화량 고려 안 함</t>
  </si>
  <si>
    <t>(LTE회선 추가 존재고객)</t>
    <phoneticPr fontId="1" type="noConversion"/>
  </si>
  <si>
    <t>SKT가족 존재여부</t>
    <phoneticPr fontId="1" type="noConversion"/>
  </si>
  <si>
    <t>시퀀스NO.</t>
    <phoneticPr fontId="1" type="noConversion"/>
  </si>
  <si>
    <t>존재</t>
    <phoneticPr fontId="1" type="noConversion"/>
  </si>
  <si>
    <t>미존재</t>
    <phoneticPr fontId="1" type="noConversion"/>
  </si>
  <si>
    <t>에센스</t>
  </si>
  <si>
    <t>(LTE회선 추가 미존재고객)</t>
    <phoneticPr fontId="1" type="noConversion"/>
  </si>
  <si>
    <t>통화량</t>
    <phoneticPr fontId="1" type="noConversion"/>
  </si>
  <si>
    <t>고객연령</t>
    <phoneticPr fontId="1" type="noConversion"/>
  </si>
  <si>
    <t>G160,X100,J2,Y110</t>
    <phoneticPr fontId="1" type="noConversion"/>
  </si>
  <si>
    <t>30분 이하</t>
    <phoneticPr fontId="1" type="noConversion"/>
  </si>
  <si>
    <t>30분 초과</t>
    <phoneticPr fontId="1" type="noConversion"/>
  </si>
  <si>
    <t>19세 미만</t>
  </si>
  <si>
    <t>팅주니어표준plus</t>
    <phoneticPr fontId="1" type="noConversion"/>
  </si>
  <si>
    <t>60분이하</t>
  </si>
  <si>
    <t>60분 초과</t>
  </si>
  <si>
    <t>75분이하</t>
  </si>
  <si>
    <t>19세 이상
25세 미만</t>
  </si>
  <si>
    <t>160분 이하</t>
  </si>
  <si>
    <t>160분 초과</t>
  </si>
  <si>
    <t>25세 이상
65세 미만</t>
  </si>
  <si>
    <t>X410,J727</t>
    <phoneticPr fontId="1" type="noConversion"/>
  </si>
  <si>
    <t>예외조건 8</t>
  </si>
  <si>
    <t>기변 전 요금제가 "band데이터퍼펙트S or 패밀리 or 스페셜"이면 "스페셜", "T시그니처Classic&amp;Master or Data인피니티 or 맥스"면 "맥스" 추천</t>
    <phoneticPr fontId="1" type="noConversion"/>
  </si>
  <si>
    <t>기변전 요금제</t>
    <phoneticPr fontId="1" type="noConversion"/>
  </si>
  <si>
    <t>band데이터퍼펙트S</t>
    <phoneticPr fontId="1" type="noConversion"/>
  </si>
  <si>
    <t>T시그니처Classic</t>
    <phoneticPr fontId="1" type="noConversion"/>
  </si>
  <si>
    <t>T시그니처Master</t>
    <phoneticPr fontId="1" type="noConversion"/>
  </si>
  <si>
    <t>패밀리</t>
    <phoneticPr fontId="1" type="noConversion"/>
  </si>
  <si>
    <t>인피니티</t>
    <phoneticPr fontId="1" type="noConversion"/>
  </si>
  <si>
    <t>예외조건 9</t>
  </si>
  <si>
    <t xml:space="preserve"> - T가족모아(NA00006031) 결합된 자회선 중 "스페셜/맥스/0플랜 라지" 가입 회선이 1개 이상 존재하면 "안심2.5G"로 추천 (19세이상 고객에게만 적용) 　 
 - 단 기변전 본인의 데이터 사용량(리필하기/선물받기/데이터쿠폰/T가족모아 공유받은 사용량은 제외) 2.5GB 초과시 "안심4G" 추천 　 
   * T가족모아 외 결합상품의 자회선은 감안하지 않음 
</t>
    <phoneticPr fontId="1" type="noConversion"/>
  </si>
  <si>
    <t>본인데이터사용량</t>
    <phoneticPr fontId="1" type="noConversion"/>
  </si>
  <si>
    <t>2.5 이하</t>
    <phoneticPr fontId="1" type="noConversion"/>
  </si>
  <si>
    <t>2.5 초과</t>
    <phoneticPr fontId="1" type="noConversion"/>
  </si>
  <si>
    <t>예외조건 10</t>
  </si>
  <si>
    <t>예외조건 11</t>
  </si>
  <si>
    <t xml:space="preserve"> - T가족모아 결합 된 자회선 중 "스페셜/맥스/0플랜 라지 "가 없으면 "스페셜" 추천 (25세이상 65세미만에 적용)
   * T가족모아 외 결합상품의 자회선은 감안하지 않음</t>
    <phoneticPr fontId="1" type="noConversion"/>
  </si>
  <si>
    <t>예외조건 12</t>
  </si>
  <si>
    <t xml:space="preserve"> - T가족모아 결합 중인 고객은 "스몰/미디엄"이 추천되어도 "LTE안심옵션" 추천 제외</t>
    <phoneticPr fontId="1" type="noConversion"/>
  </si>
  <si>
    <t>요건삭제</t>
    <phoneticPr fontId="1" type="noConversion"/>
  </si>
  <si>
    <t>예외조건 13</t>
  </si>
  <si>
    <t xml:space="preserve"> -출고가 109만원 이상 단말(초고가단말 시트 참조)은 에센스/스페셜 동시 추천 시, 스페셜로 추천</t>
  </si>
  <si>
    <t>초고가단말여부</t>
    <phoneticPr fontId="1" type="noConversion"/>
  </si>
  <si>
    <t>에센스,스페셜추천여부</t>
  </si>
  <si>
    <t>실청구금액</t>
  </si>
  <si>
    <t>현재 요금제 데이터제공량 대비 최근 3개월 최대 데이터사용량</t>
  </si>
  <si>
    <t>기변후
단말</t>
  </si>
  <si>
    <t>상품추천</t>
    <phoneticPr fontId="1" type="noConversion"/>
  </si>
  <si>
    <t>18000미만</t>
    <phoneticPr fontId="1" type="noConversion"/>
  </si>
  <si>
    <t>YES</t>
  </si>
  <si>
    <t>NO</t>
  </si>
  <si>
    <t>13~19세미만</t>
    <phoneticPr fontId="1" type="noConversion"/>
  </si>
  <si>
    <t>19~30세미만</t>
    <phoneticPr fontId="1" type="noConversion"/>
  </si>
  <si>
    <t>30~50세미만</t>
    <phoneticPr fontId="1" type="noConversion"/>
  </si>
  <si>
    <t>29900미만</t>
    <phoneticPr fontId="1" type="noConversion"/>
  </si>
  <si>
    <t>3G band 어르신 2.2G</t>
  </si>
  <si>
    <t>3G band 어르신 1.2G</t>
  </si>
  <si>
    <t>3G band 어르신 세이브</t>
  </si>
  <si>
    <t>36000미만</t>
    <phoneticPr fontId="1" type="noConversion"/>
  </si>
  <si>
    <t>42000미만</t>
    <phoneticPr fontId="1" type="noConversion"/>
  </si>
  <si>
    <t>47000미만</t>
    <phoneticPr fontId="1" type="noConversion"/>
  </si>
  <si>
    <t>51000미만</t>
    <phoneticPr fontId="1" type="noConversion"/>
  </si>
  <si>
    <t>59900미만</t>
    <phoneticPr fontId="1" type="noConversion"/>
  </si>
  <si>
    <t>69000미만</t>
    <phoneticPr fontId="1" type="noConversion"/>
  </si>
  <si>
    <t>80000미만</t>
    <phoneticPr fontId="1" type="noConversion"/>
  </si>
  <si>
    <t>80000초과</t>
    <phoneticPr fontId="1" type="noConversion"/>
  </si>
  <si>
    <t xml:space="preserve">■ 기변고객 5G 요금제 추천 Logic </t>
    <phoneticPr fontId="1" type="noConversion"/>
  </si>
  <si>
    <t xml:space="preserve">■ 신규고객 5G 요금제 추천 Logic </t>
    <phoneticPr fontId="1" type="noConversion"/>
  </si>
  <si>
    <t xml:space="preserve"> - 기본적으로 모두 5GX 스탠다드, 프라임 요금제를 병행 추천하되, 플래티넘 요금제 추천을 위한 설문조사를 운영</t>
    <phoneticPr fontId="1" type="noConversion"/>
  </si>
  <si>
    <t>결과값</t>
  </si>
  <si>
    <t>* 아래 설문조사 항목 결과값에 따라 5GX 플래티넘 추천</t>
  </si>
  <si>
    <t>문항)</t>
    <phoneticPr fontId="1" type="noConversion"/>
  </si>
  <si>
    <t>1-1) 스마트워치, 태블릿, 키즈폰 이용(희망) 기기 수 : 2개이상 사용</t>
    <phoneticPr fontId="1" type="noConversion"/>
  </si>
  <si>
    <t>1-3) 연령(만) : 이외</t>
    <phoneticPr fontId="1" type="noConversion"/>
  </si>
  <si>
    <t>5GX 스탠다드 &amp; 프라임</t>
  </si>
  <si>
    <t>2-1) SK텔레콤 사용가족 수 (본인포함) : 4명 이상</t>
    <phoneticPr fontId="1" type="noConversion"/>
  </si>
  <si>
    <t>2-3) 연령(만) : 이외</t>
    <phoneticPr fontId="1" type="noConversion"/>
  </si>
  <si>
    <t>* 1), 2)를 OR 조건으로 활용</t>
    <phoneticPr fontId="1" type="noConversion"/>
  </si>
  <si>
    <t>* 다음에 해당하는 경우는 5GX 플래티넘 추천 제외</t>
  </si>
  <si>
    <t>선택단말</t>
  </si>
  <si>
    <t>데이터 사용량(설문)</t>
  </si>
  <si>
    <t>최종 사용량 구간</t>
  </si>
  <si>
    <t>02.MNP신규</t>
  </si>
  <si>
    <t>전체상품목록</t>
    <phoneticPr fontId="1" type="noConversion"/>
  </si>
  <si>
    <t>RP코드</t>
    <phoneticPr fontId="1" type="noConversion"/>
  </si>
  <si>
    <t>상품그룹코드</t>
    <phoneticPr fontId="1" type="noConversion"/>
  </si>
  <si>
    <t>상품그룹명</t>
    <phoneticPr fontId="1" type="noConversion"/>
  </si>
  <si>
    <t>RP0373</t>
  </si>
  <si>
    <t>B tv x NUGU 셋탑박스</t>
  </si>
  <si>
    <t>PG10</t>
  </si>
  <si>
    <t>AI패키지</t>
  </si>
  <si>
    <t>RP0374</t>
  </si>
  <si>
    <t>RP0375</t>
  </si>
  <si>
    <t>RP0376</t>
  </si>
  <si>
    <t>FLO_무제한</t>
  </si>
  <si>
    <t>RP0377</t>
  </si>
  <si>
    <t>oksusu 포인트_3000P</t>
  </si>
  <si>
    <t>RP0378</t>
  </si>
  <si>
    <t>RP0379</t>
  </si>
  <si>
    <t>RP0380</t>
  </si>
  <si>
    <t>RP0383</t>
  </si>
  <si>
    <t>PG11</t>
  </si>
  <si>
    <t>보안패키지</t>
  </si>
  <si>
    <t>RP0384</t>
  </si>
  <si>
    <t>RP0385</t>
  </si>
  <si>
    <t>RP0386</t>
  </si>
  <si>
    <t>0플랜 가입자 및 oksusu 포인트 상품별 기가입자 제외(동일코드 기준 제외)</t>
  </si>
  <si>
    <t xml:space="preserve"> - 0플랜 스몰(NA00006155)</t>
    <phoneticPr fontId="1" type="noConversion"/>
  </si>
  <si>
    <t xml:space="preserve"> - 0플랜 미디엄(NA00006156)</t>
  </si>
  <si>
    <t xml:space="preserve"> - 0플랜 라지(NA00006157)</t>
  </si>
  <si>
    <t>서비스 기본요금제</t>
    <phoneticPr fontId="1" type="noConversion"/>
  </si>
  <si>
    <t>상품제거</t>
    <phoneticPr fontId="1" type="noConversion"/>
  </si>
  <si>
    <t>스몰_0플랜 (ID)</t>
  </si>
  <si>
    <t>미디엄_0플랜 (ID)</t>
  </si>
  <si>
    <t>라지_0플랜(ID)</t>
  </si>
  <si>
    <t>병행추천</t>
    <phoneticPr fontId="1" type="noConversion"/>
  </si>
  <si>
    <t>추천상품존재</t>
  </si>
  <si>
    <t>추천상품미존재</t>
  </si>
  <si>
    <t>상품추천</t>
  </si>
  <si>
    <t>a trgt ofer dmn</t>
  </si>
  <si>
    <t>a number</t>
  </si>
  <si>
    <t>T안심보안_ADT캡스 ( 소상공인 )</t>
  </si>
  <si>
    <t>안심경영팩 ( ADT캡스_매장관리 )</t>
  </si>
  <si>
    <t>T안심보안_ADT캡스(신규창업자)</t>
  </si>
  <si>
    <t>스마트다이렉트_AI기변</t>
  </si>
  <si>
    <t>RP0381</t>
  </si>
  <si>
    <t>RP0382</t>
  </si>
  <si>
    <t>추천로직</t>
    <phoneticPr fontId="1" type="noConversion"/>
  </si>
  <si>
    <t>세대구성원수</t>
    <phoneticPr fontId="1" type="noConversion"/>
  </si>
  <si>
    <t>취미관심사</t>
    <phoneticPr fontId="1" type="noConversion"/>
  </si>
  <si>
    <t>_1명</t>
  </si>
  <si>
    <t>oksusu포인트_3000P</t>
  </si>
  <si>
    <t>NUGU_candle</t>
  </si>
  <si>
    <t>IT기기</t>
  </si>
  <si>
    <t>_2명</t>
  </si>
  <si>
    <t>_3명이상</t>
  </si>
  <si>
    <t>이 Sheet 뒤로는 용도 및 신규업데이트 여부를 모르겠슴…</t>
    <phoneticPr fontId="1" type="noConversion"/>
  </si>
  <si>
    <t>10/17 반영</t>
  </si>
  <si>
    <t>10/17 반영</t>
    <phoneticPr fontId="1" type="noConversion"/>
  </si>
  <si>
    <t>AI 2</t>
    <phoneticPr fontId="1" type="noConversion"/>
  </si>
  <si>
    <t>T0027||||||||||||</t>
    <phoneticPr fontId="1" type="noConversion"/>
  </si>
  <si>
    <r>
      <t xml:space="preserve"> - 25~65세 미만 "에센스" 추천 고객 </t>
    </r>
    <r>
      <rPr>
        <sz val="10"/>
        <color theme="1"/>
        <rFont val="바탕"/>
        <family val="1"/>
        <charset val="129"/>
      </rPr>
      <t>中</t>
    </r>
    <r>
      <rPr>
        <sz val="10"/>
        <color theme="1"/>
        <rFont val="맑은 고딕"/>
        <family val="3"/>
        <charset val="129"/>
        <scheme val="minor"/>
      </rPr>
      <t xml:space="preserve"> 가족결합 중인 고객에 대해 ⓐ 가족데이터사용량이 20G 이하면 "스페셜", ⓑ 20G 초과면 "맥스" 추천</t>
    </r>
    <phoneticPr fontId="1" type="noConversion"/>
  </si>
  <si>
    <t xml:space="preserve"> - 기변 전 요금제가 42,000원 미만인 고객에 대해 ⓐ 19세 이상 25세 미만이면 최대 "0미디엄", ⓑ 25세 이상 65세 미만이면 최대 "안심4G" 추천</t>
    <phoneticPr fontId="1" type="noConversion"/>
  </si>
  <si>
    <t xml:space="preserve">   ⓐ 19세 미만은 "주말엔팅세이브", ⓑ 19세 이상 25세 미만은 "0스몰", ⓒ 25세 이상 65세 미만은 "T플랜 세이브", ⓓ 65세 이상은 "T끼리어르신" 추천</t>
    <phoneticPr fontId="1" type="noConversion"/>
  </si>
  <si>
    <t xml:space="preserve"> - 재난문자 프로모션 대상 고객 예외 추천 (기변 전 2G 사용 여부 및 통화량/선택 단말 고려)
 - 기변전 2G  기변후 LTE 단말 변경고객 중 기변전 본인명의 LTE 회선을 추가로 가지고 있는 고객이면
   1) SKT 가족 존재시 스페셜  2) SKT 가족 미존재시 에센스 추천하며,
   기변전 본인명의 LTE 회선이 없는 고객이면 기존과 같이 하단 예외로직 단순 적용</t>
    <phoneticPr fontId="1" type="noConversion"/>
  </si>
  <si>
    <t xml:space="preserve"> - 기변 전 요금제가 "band데이터퍼펙트S or 패밀리 or 스페셜"이면 "스페셜", "T시그니처Classic&amp;Master or Data인피니티 or 맥스"면 "맥스" 추천</t>
    <phoneticPr fontId="1" type="noConversion"/>
  </si>
  <si>
    <t xml:space="preserve"> - 추천된 요금제가 "스페셜"이 아니더라도(즉, 예외조건 1.에 해당하지 않아도) T가족모아 결합 된 자회선 중 "패밀리/인피니티/0플랜 라지"가 없으면 "스페셜" 추천 (25세이상 65세미만에 적용)</t>
    <phoneticPr fontId="1" type="noConversion"/>
  </si>
  <si>
    <t xml:space="preserve"> - 출고가 109만원 이상 단말(초고가단말 시트 참조)은 에센스/스페셜 동시 추천 시, 스페셜로 추천</t>
    <phoneticPr fontId="1" type="noConversion"/>
  </si>
  <si>
    <t xml:space="preserve"> - 단 기변전 본인의 데이터 사용량(리필하기/선물받기/데이터쿠폰/T가족모아 공유받은 사용량은 제외) 2.5GB 초과시 "안심4G" 추천</t>
    <phoneticPr fontId="1" type="noConversion"/>
  </si>
  <si>
    <t>191017 반영</t>
    <phoneticPr fontId="1" type="noConversion"/>
  </si>
  <si>
    <t>요청완료(10/28_메일)
반영완료(11/7)</t>
    <phoneticPr fontId="1" type="noConversion"/>
  </si>
  <si>
    <t xml:space="preserve"> - T가족모아(NA00006031) 결합된 자회선 중 "5GX 플래티넘/5GX 프라임/인피니티/패밀리/스페셜/맥스/0플랜 라지" 가입 회선이 1개 이상 존재하면 "안심2.5G"로 추천 (19세이상 고객에게만 적용)</t>
    <phoneticPr fontId="1" type="noConversion"/>
  </si>
  <si>
    <t>20191206||||||||||||</t>
    <phoneticPr fontId="1" type="noConversion"/>
  </si>
  <si>
    <t>RP0413</t>
    <phoneticPr fontId="1" type="noConversion"/>
  </si>
  <si>
    <t>어르신 안심 2.8G</t>
    <phoneticPr fontId="1" type="noConversion"/>
  </si>
  <si>
    <t>어르신 안심 4.5G</t>
    <phoneticPr fontId="1" type="noConversion"/>
  </si>
  <si>
    <t>20191206||||||||||||</t>
    <phoneticPr fontId="1" type="noConversion"/>
  </si>
  <si>
    <t>RP0414</t>
    <phoneticPr fontId="1" type="noConversion"/>
  </si>
  <si>
    <t>NA00006794</t>
  </si>
  <si>
    <t>NA00006795</t>
  </si>
  <si>
    <t>NA00006796</t>
  </si>
  <si>
    <t>NA00006797</t>
  </si>
  <si>
    <t>만 18세 이하</t>
  </si>
  <si>
    <t>1-2) 연령(만) : 18세 이하</t>
    <phoneticPr fontId="1" type="noConversion"/>
  </si>
  <si>
    <t>2-2) 연령(만) : 18세 이하</t>
    <phoneticPr fontId="1" type="noConversion"/>
  </si>
  <si>
    <t>어르신 에센스(어르신 스페셜)</t>
    <phoneticPr fontId="1" type="noConversion"/>
  </si>
  <si>
    <t>RP0415</t>
    <phoneticPr fontId="1" type="noConversion"/>
  </si>
  <si>
    <t>RP0416</t>
    <phoneticPr fontId="1" type="noConversion"/>
  </si>
  <si>
    <t>RP0417</t>
    <phoneticPr fontId="1" type="noConversion"/>
  </si>
  <si>
    <t>RP0418</t>
    <phoneticPr fontId="1" type="noConversion"/>
  </si>
  <si>
    <t>NA00006793</t>
    <phoneticPr fontId="1" type="noConversion"/>
  </si>
  <si>
    <t>0틴 5G</t>
    <phoneticPr fontId="1" type="noConversion"/>
  </si>
  <si>
    <t>시니어 안심 2.8G</t>
  </si>
  <si>
    <t>시니어 안심 4.5G</t>
  </si>
  <si>
    <t>시니어 에센스</t>
  </si>
  <si>
    <t>시니어 스페셜</t>
  </si>
  <si>
    <t>시니어 세이브</t>
  </si>
  <si>
    <t>0틴 5G</t>
    <phoneticPr fontId="1" type="noConversion"/>
  </si>
  <si>
    <t xml:space="preserve"> 다음에 해당하는 경우는 0틴 5G 요금제 추천</t>
    <phoneticPr fontId="1" type="noConversion"/>
  </si>
  <si>
    <t>0플랜 라지</t>
    <phoneticPr fontId="1" type="noConversion"/>
  </si>
  <si>
    <t>20200131||||||||||||</t>
  </si>
  <si>
    <t>NA00006817||||||||||||</t>
    <phoneticPr fontId="1" type="noConversion"/>
  </si>
  <si>
    <t>20180328|20180328|20180328|20180328|20180328|20180328|20180328|20180328||||||||||||</t>
    <phoneticPr fontId="1" type="noConversion"/>
  </si>
  <si>
    <t>20180308||||||||||||</t>
    <phoneticPr fontId="1" type="noConversion"/>
  </si>
  <si>
    <t>20190809||||||||||||</t>
    <phoneticPr fontId="1" type="noConversion"/>
  </si>
  <si>
    <t>NM00000001||||||||||||</t>
    <phoneticPr fontId="1" type="noConversion"/>
  </si>
  <si>
    <t>20190809|20190809|20190809|20190809|20190809|20190809|20190809|20190809||||||||||||</t>
    <phoneticPr fontId="1" type="noConversion"/>
  </si>
  <si>
    <t>20190809|20190809|20190809|20190809||||||||||||</t>
    <phoneticPr fontId="1" type="noConversion"/>
  </si>
  <si>
    <t>20180308|20180308|20180308|20180308|20180308|20180308|20180308|20180308||||||||||||</t>
    <phoneticPr fontId="1" type="noConversion"/>
  </si>
  <si>
    <t>20200107||||||||||||</t>
    <phoneticPr fontId="1" type="noConversion"/>
  </si>
  <si>
    <t>20200107|20200107|20200107|20200107||||||||||||</t>
    <phoneticPr fontId="1" type="noConversion"/>
  </si>
  <si>
    <t>20200113||||||||||||</t>
    <phoneticPr fontId="1" type="noConversion"/>
  </si>
  <si>
    <t>캡스홈 도어가드</t>
    <phoneticPr fontId="1" type="noConversion"/>
  </si>
  <si>
    <t>NN00000150||||||||||||</t>
    <phoneticPr fontId="1" type="noConversion"/>
  </si>
  <si>
    <t>20200227||||||||||||</t>
    <phoneticPr fontId="1" type="noConversion"/>
  </si>
  <si>
    <t>업무구분코드</t>
  </si>
  <si>
    <t>RP코드</t>
  </si>
  <si>
    <t>일자별 추천수</t>
  </si>
  <si>
    <t>ODM 추천로직 적용여부</t>
  </si>
  <si>
    <t>02월 24일</t>
  </si>
  <si>
    <t>02월 25일</t>
  </si>
  <si>
    <t>02월 26일</t>
  </si>
  <si>
    <t>02월 27일</t>
  </si>
  <si>
    <t>02월 28일</t>
  </si>
  <si>
    <t>X</t>
  </si>
  <si>
    <t>O</t>
  </si>
  <si>
    <t>WA</t>
  </si>
  <si>
    <t>Btv All</t>
  </si>
  <si>
    <t>RP0314</t>
  </si>
  <si>
    <t>T로밍OnePass / baro</t>
  </si>
  <si>
    <t>RP0315</t>
  </si>
  <si>
    <t>T핀크적금</t>
  </si>
  <si>
    <t>ZEM 플랜 스마트</t>
  </si>
  <si>
    <t>RP0338</t>
  </si>
  <si>
    <t>Btv Lite</t>
  </si>
  <si>
    <t>RP0340</t>
  </si>
  <si>
    <t>RP0341</t>
  </si>
  <si>
    <t>T아웃도어 요금제</t>
  </si>
  <si>
    <t>RP0342</t>
  </si>
  <si>
    <t>RP0343</t>
  </si>
  <si>
    <t>ZEM 플랜 워치</t>
  </si>
  <si>
    <t>RP0344</t>
  </si>
  <si>
    <t>ZEM 플랜 라이트</t>
  </si>
  <si>
    <t>RP0352</t>
  </si>
  <si>
    <t>RP0353</t>
  </si>
  <si>
    <t>RP0354</t>
  </si>
  <si>
    <t>RP0355</t>
  </si>
  <si>
    <t>RP0356</t>
  </si>
  <si>
    <t>RP0357</t>
  </si>
  <si>
    <t>RP0358</t>
  </si>
  <si>
    <t>T 포켓파이 10</t>
  </si>
  <si>
    <t>RP0362</t>
  </si>
  <si>
    <t>RP0363</t>
  </si>
  <si>
    <t>RP0364</t>
  </si>
  <si>
    <t>라지 &amp; 패밀리</t>
  </si>
  <si>
    <t>RP0365</t>
  </si>
  <si>
    <t>RP0366</t>
  </si>
  <si>
    <t>AC</t>
  </si>
  <si>
    <t>AI 2</t>
  </si>
  <si>
    <t>스마트플러그</t>
  </si>
  <si>
    <t>안심경영팩(ADT캡스 매장관리)</t>
  </si>
  <si>
    <t>RP0387</t>
  </si>
  <si>
    <t>RP0388</t>
  </si>
  <si>
    <t>캡스홈 도어가드</t>
  </si>
  <si>
    <t>분실안심990</t>
  </si>
  <si>
    <t>Giga인터넷</t>
  </si>
  <si>
    <t>RP0393</t>
  </si>
  <si>
    <t>SK 유선 미사용 고객</t>
  </si>
  <si>
    <t>5GX 스탠다드</t>
  </si>
  <si>
    <t>요금제 Upsell</t>
  </si>
  <si>
    <t>wavve 앤 데이터</t>
  </si>
  <si>
    <t>스페셜</t>
  </si>
  <si>
    <t>LTE 세이브</t>
  </si>
  <si>
    <t>RP0408</t>
  </si>
  <si>
    <t>FLO 앤 데이터</t>
  </si>
  <si>
    <t>RP0410</t>
  </si>
  <si>
    <t>스마트콜Pick</t>
  </si>
  <si>
    <t>RP0413</t>
  </si>
  <si>
    <t>RP0414</t>
  </si>
  <si>
    <t>RP0415</t>
  </si>
  <si>
    <t>RP0416</t>
  </si>
  <si>
    <t>RP0417</t>
  </si>
  <si>
    <t>RP0418</t>
  </si>
  <si>
    <t>0틴 5G</t>
  </si>
  <si>
    <t>RP0339</t>
  </si>
  <si>
    <t>RP0345</t>
  </si>
  <si>
    <t>AS</t>
  </si>
  <si>
    <t>My Hero</t>
  </si>
  <si>
    <t>문열림센서</t>
  </si>
  <si>
    <t>sum</t>
    <phoneticPr fontId="1" type="noConversion"/>
  </si>
  <si>
    <t>NA00006404||||||||||||</t>
    <phoneticPr fontId="1" type="noConversion"/>
  </si>
  <si>
    <t>NA00003362||||||||||||</t>
    <phoneticPr fontId="1" type="noConversion"/>
  </si>
  <si>
    <t>NA00004655||||||||||||</t>
    <phoneticPr fontId="1" type="noConversion"/>
  </si>
  <si>
    <t>NA00005292||||||||||||</t>
    <phoneticPr fontId="1" type="noConversion"/>
  </si>
  <si>
    <t>NA00005293||||||||||||</t>
    <phoneticPr fontId="1" type="noConversion"/>
  </si>
  <si>
    <t>NA00004796||||||||||||</t>
    <phoneticPr fontId="1" type="noConversion"/>
  </si>
  <si>
    <t>NA00002315||||||||||||</t>
    <phoneticPr fontId="1" type="noConversion"/>
  </si>
  <si>
    <t>NA00005134||||||||||||</t>
    <phoneticPr fontId="1" type="noConversion"/>
  </si>
  <si>
    <t>NA00004794||||||||||||</t>
    <phoneticPr fontId="1" type="noConversion"/>
  </si>
  <si>
    <t>NA00004792||||||||||||</t>
    <phoneticPr fontId="1" type="noConversion"/>
  </si>
  <si>
    <t>NA00004790||||||||||||</t>
    <phoneticPr fontId="1" type="noConversion"/>
  </si>
  <si>
    <t>NA00006794||||||||||||</t>
    <phoneticPr fontId="1" type="noConversion"/>
  </si>
  <si>
    <t>NA00006794||||||||||||</t>
    <phoneticPr fontId="1" type="noConversion"/>
  </si>
  <si>
    <t>NA00006795||||||||||||</t>
    <phoneticPr fontId="1" type="noConversion"/>
  </si>
  <si>
    <t>NA00006796||||||||||||</t>
    <phoneticPr fontId="1" type="noConversion"/>
  </si>
  <si>
    <t>NA00006797||||||||||||</t>
    <phoneticPr fontId="1" type="noConversion"/>
  </si>
  <si>
    <t>NA00006793||||||||||||</t>
    <phoneticPr fontId="1" type="noConversion"/>
  </si>
  <si>
    <t>NA00004301||||||||||||</t>
    <phoneticPr fontId="1" type="noConversion"/>
  </si>
  <si>
    <t>NH00000103||||||||||||</t>
    <phoneticPr fontId="1" type="noConversion"/>
  </si>
  <si>
    <t>NA00004775||||||||||||</t>
    <phoneticPr fontId="1" type="noConversion"/>
  </si>
  <si>
    <t>NA00004770||||||||||||</t>
    <phoneticPr fontId="1" type="noConversion"/>
  </si>
  <si>
    <t>NA00004773||||||||||||</t>
    <phoneticPr fontId="1" type="noConversion"/>
  </si>
  <si>
    <t>NA00004771||||||||||||</t>
    <phoneticPr fontId="1" type="noConversion"/>
  </si>
  <si>
    <t>20200305||||||||||||</t>
    <phoneticPr fontId="1" type="noConversion"/>
  </si>
  <si>
    <t>20200305|20200305|20200305||||||||||||||</t>
    <phoneticPr fontId="1" type="noConversion"/>
  </si>
  <si>
    <t>20200305|20200305|20200305|20200305|||||||||</t>
    <phoneticPr fontId="1" type="noConversion"/>
  </si>
  <si>
    <t>20200305|20200305||||||||||||</t>
    <phoneticPr fontId="1" type="noConversion"/>
  </si>
  <si>
    <t>분실안심990+</t>
    <phoneticPr fontId="1" type="noConversion"/>
  </si>
  <si>
    <t>NA00006810||||||||||||</t>
    <phoneticPr fontId="1" type="noConversion"/>
  </si>
  <si>
    <t>RP0419</t>
    <phoneticPr fontId="1" type="noConversion"/>
  </si>
  <si>
    <t>NA00007010||||||||||||</t>
    <phoneticPr fontId="1" type="noConversion"/>
  </si>
  <si>
    <t>20200430||||||||||||</t>
    <phoneticPr fontId="1" type="noConversion"/>
  </si>
  <si>
    <t>■ 기준정보 Table : 200325</t>
    <phoneticPr fontId="1" type="noConversion"/>
  </si>
  <si>
    <t xml:space="preserve">5GX프라임플러스 </t>
    <phoneticPr fontId="1" type="noConversion"/>
  </si>
  <si>
    <t>2/27 반영</t>
    <phoneticPr fontId="1" type="noConversion"/>
  </si>
  <si>
    <t xml:space="preserve">     스마트워치, 태블릿, 키즈폰 이용(희망) 기기 수 : 2개 미만 &amp;</t>
    <phoneticPr fontId="1" type="noConversion"/>
  </si>
  <si>
    <t xml:space="preserve">     SK텔레콤 사용가족 수 (본인포함) : 3명 이하 &amp;</t>
    <phoneticPr fontId="1" type="noConversion"/>
  </si>
  <si>
    <r>
      <t xml:space="preserve">이전 사용 요금제가 아래에 해당하는 경우 5GX 플래티넘, </t>
    </r>
    <r>
      <rPr>
        <sz val="10"/>
        <color rgb="FFFF0000"/>
        <rFont val="맑은 고딕"/>
        <family val="3"/>
        <charset val="129"/>
        <scheme val="minor"/>
      </rPr>
      <t>5GX프라임플러스</t>
    </r>
    <r>
      <rPr>
        <sz val="10"/>
        <rFont val="맑은 고딕"/>
        <family val="3"/>
        <charset val="129"/>
        <scheme val="minor"/>
      </rPr>
      <t xml:space="preserve"> 추천 (18세 이하/ 65세 이상 고객 제외)</t>
    </r>
    <phoneticPr fontId="1" type="noConversion"/>
  </si>
  <si>
    <t>NA00007010</t>
    <phoneticPr fontId="1" type="noConversion"/>
  </si>
  <si>
    <t>5GX프라임플러스</t>
    <phoneticPr fontId="1" type="noConversion"/>
  </si>
  <si>
    <t>4월초 예정</t>
    <phoneticPr fontId="1" type="noConversion"/>
  </si>
  <si>
    <r>
      <t xml:space="preserve">5GX 플래티넘, </t>
    </r>
    <r>
      <rPr>
        <sz val="10"/>
        <color rgb="FFFF0000"/>
        <rFont val="맑은 고딕"/>
        <family val="3"/>
        <charset val="129"/>
      </rPr>
      <t>5GX프라임플러스</t>
    </r>
    <phoneticPr fontId="1" type="noConversion"/>
  </si>
  <si>
    <t>대표상품종료일자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</si>
</sst>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 #,##0_-;\-* #,##0_-;_-* &quot;-&quot;_-;_-@_-"/>
    <numFmt numFmtId="177" formatCode="_-* #,##0.0_-;\-* #,##0.0_-;_-* &quot;-&quot;_-;_-@_-"/>
    <numFmt numFmtId="178" formatCode="0_);[Red]\(0\)"/>
    <numFmt numFmtId="179" formatCode="0.0%"/>
  </numFmts>
  <fonts count="81">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b/>
      <sz val="15"/>
      <name val="맑은 고딕"/>
      <family val="3"/>
      <charset val="129"/>
      <scheme val="minor"/>
    </font>
    <font>
      <sz val="9"/>
      <color theme="1"/>
      <name val="맑은 고딕"/>
      <family val="2"/>
      <charset val="129"/>
      <scheme val="minor"/>
    </font>
    <font>
      <b/>
      <sz val="9"/>
      <name val="맑은 고딕"/>
      <family val="3"/>
      <charset val="129"/>
      <scheme val="minor"/>
    </font>
    <font>
      <sz val="9"/>
      <name val="맑은 고딕"/>
      <family val="3"/>
      <charset val="129"/>
      <scheme val="minor"/>
    </font>
    <font>
      <b/>
      <sz val="15"/>
      <color theme="1"/>
      <name val="맑은 고딕"/>
      <family val="3"/>
      <charset val="129"/>
      <scheme val="minor"/>
    </font>
    <font>
      <u/>
      <sz val="11"/>
      <color theme="10"/>
      <name val="맑은 고딕"/>
      <family val="2"/>
      <charset val="129"/>
      <scheme val="minor"/>
    </font>
    <font>
      <b/>
      <sz val="11"/>
      <color theme="1"/>
      <name val="맑은 고딕"/>
      <family val="3"/>
      <charset val="129"/>
      <scheme val="minor"/>
    </font>
    <font>
      <sz val="11"/>
      <color theme="1"/>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sz val="11"/>
      <name val="맑은 고딕"/>
      <family val="3"/>
      <charset val="129"/>
      <scheme val="minor"/>
    </font>
    <font>
      <b/>
      <sz val="10"/>
      <color rgb="FFFF0000"/>
      <name val="맑은 고딕"/>
      <family val="3"/>
      <charset val="129"/>
      <scheme val="minor"/>
    </font>
    <font>
      <sz val="10"/>
      <color theme="1"/>
      <name val="맑은 고딕"/>
      <family val="3"/>
      <charset val="129"/>
      <scheme val="minor"/>
    </font>
    <font>
      <b/>
      <sz val="10"/>
      <color theme="1"/>
      <name val="맑은 고딕"/>
      <family val="3"/>
      <charset val="129"/>
      <scheme val="minor"/>
    </font>
    <font>
      <sz val="10"/>
      <color theme="1"/>
      <name val="Times New Roman"/>
      <family val="1"/>
    </font>
    <font>
      <b/>
      <sz val="11"/>
      <name val="맑은 고딕"/>
      <family val="3"/>
      <charset val="129"/>
      <scheme val="minor"/>
    </font>
    <font>
      <sz val="11"/>
      <name val="맑은 고딕"/>
      <family val="3"/>
      <charset val="129"/>
    </font>
    <font>
      <b/>
      <sz val="16"/>
      <name val="맑은 고딕"/>
      <family val="3"/>
      <charset val="129"/>
      <scheme val="minor"/>
    </font>
    <font>
      <b/>
      <sz val="10"/>
      <color indexed="81"/>
      <name val="돋움"/>
      <family val="3"/>
      <charset val="129"/>
    </font>
    <font>
      <sz val="11"/>
      <color theme="0" tint="-0.499984740745262"/>
      <name val="맑은 고딕"/>
      <family val="3"/>
      <charset val="129"/>
      <scheme val="minor"/>
    </font>
    <font>
      <sz val="11"/>
      <color theme="0" tint="-0.34998626667073579"/>
      <name val="맑은 고딕"/>
      <family val="3"/>
      <charset val="129"/>
      <scheme val="minor"/>
    </font>
    <font>
      <sz val="11"/>
      <color rgb="FFFF0000"/>
      <name val="맑은 고딕"/>
      <family val="2"/>
      <charset val="129"/>
      <scheme val="minor"/>
    </font>
    <font>
      <b/>
      <sz val="10.5"/>
      <color theme="1"/>
      <name val="맑은 고딕"/>
      <family val="3"/>
      <charset val="129"/>
    </font>
    <font>
      <sz val="10.5"/>
      <color theme="1"/>
      <name val="맑은 고딕"/>
      <family val="3"/>
      <charset val="129"/>
    </font>
    <font>
      <sz val="10"/>
      <color rgb="FF000000"/>
      <name val="맑은 고딕"/>
      <family val="3"/>
      <charset val="129"/>
    </font>
    <font>
      <sz val="11"/>
      <color theme="0"/>
      <name val="맑은 고딕"/>
      <family val="2"/>
      <charset val="129"/>
      <scheme val="minor"/>
    </font>
    <font>
      <sz val="10"/>
      <color theme="1"/>
      <name val="맑은 고딕"/>
      <family val="3"/>
      <charset val="129"/>
    </font>
    <font>
      <sz val="10"/>
      <color theme="0"/>
      <name val="맑은 고딕"/>
      <family val="3"/>
      <charset val="129"/>
      <scheme val="minor"/>
    </font>
    <font>
      <sz val="10"/>
      <color theme="1"/>
      <name val="맑은 고딕"/>
      <family val="2"/>
      <charset val="129"/>
      <scheme val="minor"/>
    </font>
    <font>
      <sz val="9"/>
      <color theme="0" tint="-0.249977111117893"/>
      <name val="맑은 고딕"/>
      <family val="3"/>
      <charset val="129"/>
      <scheme val="minor"/>
    </font>
    <font>
      <b/>
      <sz val="9"/>
      <color theme="0"/>
      <name val="맑은 고딕"/>
      <family val="3"/>
      <charset val="129"/>
      <scheme val="minor"/>
    </font>
    <font>
      <sz val="9"/>
      <color theme="1"/>
      <name val="맑은 고딕"/>
      <family val="3"/>
      <charset val="129"/>
      <scheme val="minor"/>
    </font>
    <font>
      <b/>
      <sz val="9"/>
      <color theme="1"/>
      <name val="맑은 고딕"/>
      <family val="3"/>
      <charset val="129"/>
      <scheme val="minor"/>
    </font>
    <font>
      <b/>
      <sz val="9"/>
      <color rgb="FFFF0000"/>
      <name val="맑은 고딕"/>
      <family val="3"/>
      <charset val="129"/>
      <scheme val="minor"/>
    </font>
    <font>
      <sz val="10"/>
      <name val="맑은 고딕"/>
      <family val="3"/>
      <charset val="129"/>
      <scheme val="minor"/>
    </font>
    <font>
      <b/>
      <sz val="10"/>
      <name val="맑은 고딕"/>
      <family val="3"/>
      <charset val="129"/>
      <scheme val="minor"/>
    </font>
    <font>
      <sz val="10"/>
      <color rgb="FFFF0000"/>
      <name val="맑은 고딕"/>
      <family val="3"/>
      <charset val="129"/>
      <scheme val="minor"/>
    </font>
    <font>
      <sz val="9"/>
      <color rgb="FFFF0000"/>
      <name val="맑은 고딕"/>
      <family val="3"/>
      <charset val="129"/>
      <scheme val="minor"/>
    </font>
    <font>
      <sz val="10"/>
      <color theme="0" tint="-0.34998626667073579"/>
      <name val="맑은 고딕"/>
      <family val="3"/>
      <charset val="129"/>
      <scheme val="minor"/>
    </font>
    <font>
      <strike/>
      <sz val="10"/>
      <color theme="1"/>
      <name val="맑은 고딕"/>
      <family val="3"/>
      <charset val="129"/>
      <scheme val="minor"/>
    </font>
    <font>
      <b/>
      <sz val="12"/>
      <color theme="1"/>
      <name val="맑은 고딕"/>
      <family val="3"/>
      <charset val="129"/>
      <scheme val="minor"/>
    </font>
    <font>
      <u/>
      <sz val="10"/>
      <color theme="10"/>
      <name val="맑은 고딕"/>
      <family val="3"/>
      <charset val="129"/>
      <scheme val="minor"/>
    </font>
    <font>
      <strike/>
      <sz val="9"/>
      <name val="맑은 고딕"/>
      <family val="3"/>
      <charset val="129"/>
      <scheme val="minor"/>
    </font>
    <font>
      <strike/>
      <sz val="10"/>
      <name val="맑은 고딕"/>
      <family val="3"/>
      <charset val="129"/>
      <scheme val="minor"/>
    </font>
    <font>
      <sz val="9"/>
      <name val="맑은 고딕"/>
      <family val="2"/>
      <charset val="129"/>
      <scheme val="minor"/>
    </font>
    <font>
      <sz val="12"/>
      <color theme="1"/>
      <name val="맑은 고딕"/>
      <family val="3"/>
      <charset val="129"/>
      <scheme val="minor"/>
    </font>
    <font>
      <sz val="10"/>
      <name val="맑은 고딕"/>
      <family val="3"/>
      <charset val="129"/>
    </font>
    <font>
      <b/>
      <strike/>
      <sz val="10"/>
      <color theme="0" tint="-0.499984740745262"/>
      <name val="맑은 고딕"/>
      <family val="3"/>
      <charset val="129"/>
      <scheme val="minor"/>
    </font>
    <font>
      <strike/>
      <sz val="10"/>
      <color theme="0" tint="-0.499984740745262"/>
      <name val="맑은 고딕"/>
      <family val="3"/>
      <charset val="129"/>
      <scheme val="minor"/>
    </font>
    <font>
      <strike/>
      <sz val="10"/>
      <color theme="0" tint="-0.499984740745262"/>
      <name val="맑은 고딕"/>
      <family val="3"/>
      <charset val="129"/>
    </font>
    <font>
      <sz val="10"/>
      <color rgb="FFFF0000"/>
      <name val="맑은 고딕"/>
      <family val="3"/>
      <charset val="129"/>
    </font>
    <font>
      <b/>
      <sz val="10"/>
      <color theme="1"/>
      <name val="맑은 고딕"/>
      <family val="3"/>
      <charset val="129"/>
    </font>
    <font>
      <b/>
      <sz val="10"/>
      <color rgb="FF000000"/>
      <name val="맑은 고딕"/>
      <family val="3"/>
      <charset val="129"/>
    </font>
    <font>
      <sz val="12"/>
      <name val="굴림"/>
      <family val="3"/>
      <charset val="129"/>
    </font>
    <font>
      <u/>
      <sz val="10"/>
      <color theme="10"/>
      <name val="맑은 고딕"/>
      <family val="2"/>
      <charset val="129"/>
      <scheme val="minor"/>
    </font>
    <font>
      <b/>
      <sz val="10"/>
      <color theme="0"/>
      <name val="맑은 고딕"/>
      <family val="3"/>
      <charset val="129"/>
      <scheme val="minor"/>
    </font>
    <font>
      <b/>
      <sz val="10"/>
      <color rgb="FFFFFFFF"/>
      <name val="맑은 고딕"/>
      <family val="3"/>
      <charset val="129"/>
      <scheme val="minor"/>
    </font>
    <font>
      <b/>
      <i/>
      <sz val="11"/>
      <name val="맑은 고딕"/>
      <family val="3"/>
      <charset val="129"/>
      <scheme val="minor"/>
    </font>
    <font>
      <b/>
      <i/>
      <sz val="11"/>
      <name val="맑은 고딕"/>
      <family val="3"/>
      <charset val="129"/>
    </font>
    <font>
      <sz val="10"/>
      <name val="Wingdings"/>
      <family val="3"/>
      <charset val="2"/>
    </font>
    <font>
      <i/>
      <u/>
      <sz val="10"/>
      <name val="맑은 고딕"/>
      <family val="3"/>
      <charset val="129"/>
      <scheme val="minor"/>
    </font>
    <font>
      <b/>
      <sz val="15"/>
      <color rgb="FFFF0000"/>
      <name val="맑은 고딕"/>
      <family val="3"/>
      <charset val="129"/>
      <scheme val="minor"/>
    </font>
    <font>
      <strike/>
      <sz val="9"/>
      <color rgb="FFFF0000"/>
      <name val="맑은 고딕"/>
      <family val="3"/>
      <charset val="129"/>
      <scheme val="minor"/>
    </font>
    <font>
      <strike/>
      <sz val="10"/>
      <color rgb="FFFF0000"/>
      <name val="맑은 고딕"/>
      <family val="3"/>
      <charset val="129"/>
      <scheme val="minor"/>
    </font>
    <font>
      <sz val="9"/>
      <color theme="0" tint="-0.499984740745262"/>
      <name val="맑은 고딕"/>
      <family val="3"/>
      <charset val="129"/>
      <scheme val="minor"/>
    </font>
    <font>
      <sz val="8"/>
      <color rgb="FFFF0000"/>
      <name val="맑은 고딕"/>
      <family val="3"/>
      <charset val="129"/>
      <scheme val="minor"/>
    </font>
    <font>
      <strike/>
      <sz val="11"/>
      <color theme="1"/>
      <name val="맑은 고딕"/>
      <family val="2"/>
      <charset val="129"/>
      <scheme val="minor"/>
    </font>
    <font>
      <strike/>
      <sz val="9"/>
      <name val="맑은 고딕"/>
      <family val="2"/>
      <charset val="129"/>
      <scheme val="minor"/>
    </font>
    <font>
      <strike/>
      <sz val="9"/>
      <color theme="1"/>
      <name val="맑은 고딕"/>
      <family val="3"/>
      <charset val="129"/>
      <scheme val="minor"/>
    </font>
    <font>
      <strike/>
      <sz val="11"/>
      <color theme="1"/>
      <name val="맑은 고딕"/>
      <family val="3"/>
      <charset val="129"/>
      <scheme val="minor"/>
    </font>
    <font>
      <sz val="11"/>
      <color theme="1"/>
      <name val="나눔고딕"/>
      <family val="3"/>
      <charset val="129"/>
    </font>
    <font>
      <b/>
      <sz val="9"/>
      <color theme="1"/>
      <name val="맑은 고딕"/>
      <family val="2"/>
      <charset val="129"/>
      <scheme val="minor"/>
    </font>
    <font>
      <sz val="40"/>
      <color theme="1"/>
      <name val="맑은 고딕"/>
      <family val="2"/>
      <charset val="129"/>
      <scheme val="minor"/>
    </font>
    <font>
      <sz val="10"/>
      <color theme="1"/>
      <name val="바탕"/>
      <family val="1"/>
      <charset val="129"/>
    </font>
    <font>
      <b/>
      <sz val="11"/>
      <color indexed="81"/>
      <name val="돋움"/>
      <family val="3"/>
      <charset val="129"/>
    </font>
    <font>
      <sz val="11"/>
      <name val="맑은 고딕"/>
      <family val="2"/>
      <charset val="129"/>
      <scheme val="minor"/>
    </font>
    <font>
      <b/>
      <sz val="10"/>
      <name val="맑은 고딕"/>
      <family val="3"/>
      <charset val="129"/>
    </font>
    <font>
      <sz val="11"/>
      <name val="나눔고딕"/>
      <family val="3"/>
      <charset val="129"/>
    </font>
  </fonts>
  <fills count="27">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D9D9D9"/>
        <bgColor indexed="64"/>
      </patternFill>
    </fill>
    <fill>
      <patternFill patternType="solid">
        <fgColor theme="3"/>
        <bgColor indexed="64"/>
      </patternFill>
    </fill>
    <fill>
      <patternFill patternType="solid">
        <fgColor rgb="FFC5D9F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rgb="FFF2F2F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rgb="FFFFC000"/>
        <bgColor indexed="64"/>
      </patternFill>
    </fill>
    <fill>
      <patternFill patternType="solid">
        <fgColor theme="0"/>
        <bgColor indexed="64"/>
      </patternFill>
    </fill>
    <fill>
      <patternFill patternType="solid">
        <fgColor theme="1" tint="0.499984740745262"/>
        <bgColor indexed="64"/>
      </patternFill>
    </fill>
    <fill>
      <patternFill patternType="solid">
        <fgColor rgb="FFCCFFCC"/>
        <bgColor indexed="64"/>
      </patternFill>
    </fill>
    <fill>
      <patternFill patternType="solid">
        <fgColor rgb="FF1F497D"/>
        <bgColor indexed="64"/>
      </patternFill>
    </fill>
    <fill>
      <patternFill patternType="solid">
        <fgColor rgb="FFDDD9C4"/>
        <bgColor indexed="64"/>
      </patternFill>
    </fill>
    <fill>
      <patternFill patternType="solid">
        <fgColor theme="9"/>
        <bgColor indexed="64"/>
      </patternFill>
    </fill>
    <fill>
      <patternFill patternType="solid">
        <fgColor rgb="FFEBF1DE"/>
        <bgColor indexed="64"/>
      </patternFill>
    </fill>
  </fills>
  <borders count="71">
    <border>
      <left/>
      <right/>
      <top/>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style="thin">
        <color indexed="64"/>
      </top>
      <bottom/>
      <diagonal/>
    </border>
    <border>
      <left/>
      <right style="medium">
        <color indexed="64"/>
      </right>
      <top/>
      <bottom style="dotted">
        <color indexed="64"/>
      </bottom>
      <diagonal/>
    </border>
    <border>
      <left/>
      <right/>
      <top/>
      <bottom style="dotted">
        <color indexed="64"/>
      </bottom>
      <diagonal/>
    </border>
    <border>
      <left/>
      <right style="medium">
        <color rgb="FFFF0000"/>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style="thin">
        <color theme="0" tint="-0.499984740745262"/>
      </left>
      <right/>
      <top/>
      <bottom/>
      <diagonal/>
    </border>
    <border>
      <left style="thin">
        <color rgb="FF808080"/>
      </left>
      <right style="thin">
        <color rgb="FF808080"/>
      </right>
      <top style="thin">
        <color rgb="FF808080"/>
      </top>
      <bottom/>
      <diagonal/>
    </border>
    <border>
      <left/>
      <right style="thin">
        <color rgb="FF000000"/>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double">
        <color indexed="64"/>
      </bottom>
      <diagonal/>
    </border>
    <border>
      <left style="medium">
        <color indexed="64"/>
      </left>
      <right style="thin">
        <color theme="0" tint="-0.499984740745262"/>
      </right>
      <top style="medium">
        <color indexed="64"/>
      </top>
      <bottom/>
      <diagonal/>
    </border>
    <border>
      <left style="thin">
        <color theme="0" tint="-0.499984740745262"/>
      </left>
      <right/>
      <top style="medium">
        <color indexed="64"/>
      </top>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theme="0" tint="-0.499984740745262"/>
      </right>
      <top style="medium">
        <color indexed="64"/>
      </top>
      <bottom style="medium">
        <color indexed="64"/>
      </bottom>
      <diagonal/>
    </border>
    <border>
      <left style="thin">
        <color theme="0" tint="-0.499984740745262"/>
      </left>
      <right style="thin">
        <color theme="0" tint="-0.499984740745262"/>
      </right>
      <top style="medium">
        <color indexed="64"/>
      </top>
      <bottom style="medium">
        <color indexed="64"/>
      </bottom>
      <diagonal/>
    </border>
    <border>
      <left style="thin">
        <color theme="0" tint="-0.499984740745262"/>
      </left>
      <right style="medium">
        <color indexed="64"/>
      </right>
      <top style="medium">
        <color indexed="64"/>
      </top>
      <bottom style="medium">
        <color indexed="64"/>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thin">
        <color theme="0" tint="-0.499984740745262"/>
      </bottom>
      <diagonal/>
    </border>
    <border>
      <left style="thin">
        <color indexed="64"/>
      </left>
      <right style="thin">
        <color indexed="64"/>
      </right>
      <top/>
      <bottom style="thin">
        <color rgb="FF000000"/>
      </bottom>
      <diagonal/>
    </border>
  </borders>
  <cellStyleXfs count="4">
    <xf numFmtId="0" fontId="0" fillId="0" borderId="0">
      <alignment vertical="center"/>
    </xf>
    <xf numFmtId="176" fontId="2" fillId="0" borderId="0" applyFont="0" applyFill="0" applyBorder="0" applyAlignment="0" applyProtection="0">
      <alignment vertical="center"/>
    </xf>
    <xf numFmtId="0" fontId="8" fillId="0" borderId="0" applyNumberFormat="0" applyFill="0" applyBorder="0" applyAlignment="0" applyProtection="0">
      <alignment vertical="center"/>
    </xf>
    <xf numFmtId="9" fontId="2" fillId="0" borderId="0" applyFont="0" applyFill="0" applyBorder="0" applyAlignment="0" applyProtection="0">
      <alignment vertical="center"/>
    </xf>
  </cellStyleXfs>
  <cellXfs count="806">
    <xf numFmtId="0" fontId="0" fillId="0" borderId="0" xfId="0">
      <alignment vertical="center"/>
    </xf>
    <xf numFmtId="0" fontId="4" fillId="0" borderId="0" xfId="0" applyFont="1" applyAlignment="1">
      <alignment horizontal="center" vertical="center"/>
    </xf>
    <xf numFmtId="0" fontId="4" fillId="0" borderId="0" xfId="0" applyFont="1">
      <alignment vertical="center"/>
    </xf>
    <xf numFmtId="0" fontId="6" fillId="0" borderId="0" xfId="0" applyFont="1">
      <alignment vertical="center"/>
    </xf>
    <xf numFmtId="0" fontId="7" fillId="0" borderId="0" xfId="0" applyFont="1" applyAlignment="1">
      <alignment horizontal="left" vertical="center"/>
    </xf>
    <xf numFmtId="0" fontId="8" fillId="0" borderId="0" xfId="2" applyAlignment="1">
      <alignment horizontal="center" vertical="center"/>
    </xf>
    <xf numFmtId="0" fontId="0" fillId="0" borderId="0" xfId="0" applyFill="1">
      <alignment vertical="center"/>
    </xf>
    <xf numFmtId="0" fontId="15" fillId="0" borderId="0" xfId="0" applyFont="1" applyAlignment="1">
      <alignment horizontal="justify" vertical="center"/>
    </xf>
    <xf numFmtId="0" fontId="18" fillId="0" borderId="0" xfId="0" applyFont="1">
      <alignment vertical="center"/>
    </xf>
    <xf numFmtId="0" fontId="10" fillId="0" borderId="0" xfId="0" applyFont="1" applyAlignment="1">
      <alignment horizontal="center" vertical="center"/>
    </xf>
    <xf numFmtId="0" fontId="10" fillId="0" borderId="0" xfId="0" applyFont="1">
      <alignment vertical="center"/>
    </xf>
    <xf numFmtId="0" fontId="13" fillId="0" borderId="0" xfId="0" applyFont="1">
      <alignment vertical="center"/>
    </xf>
    <xf numFmtId="0" fontId="13" fillId="0" borderId="0" xfId="0" applyFont="1" applyFill="1" applyAlignment="1">
      <alignment horizontal="left" vertical="center"/>
    </xf>
    <xf numFmtId="0" fontId="10" fillId="0" borderId="0" xfId="0" applyFont="1" applyFill="1">
      <alignment vertical="center"/>
    </xf>
    <xf numFmtId="0" fontId="13" fillId="0" borderId="0" xfId="0" quotePrefix="1" applyFont="1">
      <alignment vertical="center"/>
    </xf>
    <xf numFmtId="0" fontId="18" fillId="0" borderId="0" xfId="0" quotePrefix="1" applyFont="1">
      <alignment vertical="center"/>
    </xf>
    <xf numFmtId="0" fontId="11" fillId="2" borderId="0" xfId="0" applyFont="1" applyFill="1">
      <alignment vertical="center"/>
    </xf>
    <xf numFmtId="0" fontId="13" fillId="0" borderId="0" xfId="0" applyFont="1" applyFill="1">
      <alignment vertical="center"/>
    </xf>
    <xf numFmtId="0" fontId="13" fillId="0" borderId="3" xfId="0" applyFont="1" applyFill="1" applyBorder="1" applyAlignment="1">
      <alignment horizontal="center" vertical="center"/>
    </xf>
    <xf numFmtId="0" fontId="20" fillId="0" borderId="0" xfId="0" applyFont="1">
      <alignment vertical="center"/>
    </xf>
    <xf numFmtId="0" fontId="10" fillId="0" borderId="16" xfId="0" applyFont="1" applyBorder="1" applyAlignment="1">
      <alignment horizontal="center" vertical="center"/>
    </xf>
    <xf numFmtId="0" fontId="10" fillId="0" borderId="0" xfId="0" applyFont="1" applyBorder="1" applyAlignment="1">
      <alignment horizontal="center" vertical="center"/>
    </xf>
    <xf numFmtId="0" fontId="10" fillId="0" borderId="22" xfId="0" applyFont="1" applyBorder="1" applyAlignment="1">
      <alignment horizontal="center" vertical="center"/>
    </xf>
    <xf numFmtId="0" fontId="10" fillId="0" borderId="0" xfId="0" applyFont="1" applyFill="1" applyBorder="1" applyAlignment="1">
      <alignment horizontal="center" vertical="center"/>
    </xf>
    <xf numFmtId="177" fontId="13" fillId="0" borderId="2" xfId="1" applyNumberFormat="1" applyFont="1" applyFill="1" applyBorder="1" applyAlignment="1">
      <alignment horizontal="center" vertical="center"/>
    </xf>
    <xf numFmtId="0" fontId="13" fillId="0" borderId="2" xfId="0" applyFont="1" applyFill="1" applyBorder="1" applyAlignment="1">
      <alignment horizontal="center" vertical="center"/>
    </xf>
    <xf numFmtId="177" fontId="13" fillId="0" borderId="3" xfId="1" applyNumberFormat="1" applyFont="1" applyFill="1" applyBorder="1" applyAlignment="1">
      <alignment horizontal="center" vertical="center"/>
    </xf>
    <xf numFmtId="0" fontId="13" fillId="0" borderId="0" xfId="0" applyFont="1" applyFill="1" applyBorder="1" applyAlignment="1">
      <alignment horizontal="center" vertical="center"/>
    </xf>
    <xf numFmtId="177" fontId="10" fillId="0" borderId="0" xfId="1" applyNumberFormat="1" applyFont="1">
      <alignment vertical="center"/>
    </xf>
    <xf numFmtId="0" fontId="12" fillId="0" borderId="0" xfId="0" applyFont="1">
      <alignment vertical="center"/>
    </xf>
    <xf numFmtId="177" fontId="13" fillId="0" borderId="0" xfId="1" applyNumberFormat="1" applyFont="1" applyFill="1" applyBorder="1" applyAlignment="1">
      <alignment horizontal="center" vertical="center"/>
    </xf>
    <xf numFmtId="0" fontId="9" fillId="4" borderId="0" xfId="0" applyFont="1" applyFill="1">
      <alignment vertical="center"/>
    </xf>
    <xf numFmtId="177" fontId="10" fillId="0" borderId="0" xfId="1" applyNumberFormat="1" applyFont="1" applyFill="1" applyBorder="1" applyAlignment="1">
      <alignment horizontal="left" vertical="center"/>
    </xf>
    <xf numFmtId="9" fontId="23" fillId="0" borderId="0" xfId="3" applyFont="1">
      <alignment vertical="center"/>
    </xf>
    <xf numFmtId="176" fontId="23" fillId="0" borderId="0" xfId="0" applyNumberFormat="1" applyFont="1">
      <alignment vertical="center"/>
    </xf>
    <xf numFmtId="0" fontId="23" fillId="0" borderId="0" xfId="0" applyFont="1">
      <alignment vertical="center"/>
    </xf>
    <xf numFmtId="177" fontId="10" fillId="2" borderId="11" xfId="1" applyNumberFormat="1" applyFont="1" applyFill="1" applyBorder="1">
      <alignment vertical="center"/>
    </xf>
    <xf numFmtId="177" fontId="10" fillId="2" borderId="12" xfId="1" applyNumberFormat="1" applyFont="1" applyFill="1" applyBorder="1">
      <alignment vertical="center"/>
    </xf>
    <xf numFmtId="9" fontId="23" fillId="0" borderId="0" xfId="0" applyNumberFormat="1" applyFont="1">
      <alignment vertical="center"/>
    </xf>
    <xf numFmtId="0" fontId="10" fillId="12" borderId="0" xfId="0" applyFont="1" applyFill="1">
      <alignment vertical="center"/>
    </xf>
    <xf numFmtId="9" fontId="10" fillId="12" borderId="0" xfId="3" applyFont="1" applyFill="1">
      <alignment vertical="center"/>
    </xf>
    <xf numFmtId="177" fontId="10" fillId="2" borderId="16" xfId="1" applyNumberFormat="1" applyFont="1" applyFill="1" applyBorder="1">
      <alignment vertical="center"/>
    </xf>
    <xf numFmtId="177" fontId="10" fillId="2" borderId="19" xfId="1" applyNumberFormat="1" applyFont="1" applyFill="1" applyBorder="1">
      <alignment vertical="center"/>
    </xf>
    <xf numFmtId="177" fontId="10" fillId="2" borderId="0" xfId="1" applyNumberFormat="1" applyFont="1" applyFill="1" applyBorder="1">
      <alignment vertical="center"/>
    </xf>
    <xf numFmtId="0" fontId="13" fillId="0" borderId="22" xfId="0" applyFont="1" applyFill="1" applyBorder="1" applyAlignment="1">
      <alignment horizontal="center" vertical="center"/>
    </xf>
    <xf numFmtId="177" fontId="10" fillId="2" borderId="22" xfId="1" applyNumberFormat="1" applyFont="1" applyFill="1" applyBorder="1">
      <alignment vertical="center"/>
    </xf>
    <xf numFmtId="176" fontId="10" fillId="2" borderId="18" xfId="1" applyNumberFormat="1" applyFont="1" applyFill="1" applyBorder="1">
      <alignment vertical="center"/>
    </xf>
    <xf numFmtId="176" fontId="10" fillId="2" borderId="21" xfId="1" applyNumberFormat="1" applyFont="1" applyFill="1" applyBorder="1">
      <alignment vertical="center"/>
    </xf>
    <xf numFmtId="176" fontId="10" fillId="2" borderId="24" xfId="1" applyNumberFormat="1" applyFont="1" applyFill="1" applyBorder="1">
      <alignment vertical="center"/>
    </xf>
    <xf numFmtId="0" fontId="0" fillId="6" borderId="0" xfId="0" applyFill="1">
      <alignment vertical="center"/>
    </xf>
    <xf numFmtId="176" fontId="0" fillId="0" borderId="0" xfId="1" applyFont="1">
      <alignment vertical="center"/>
    </xf>
    <xf numFmtId="176" fontId="0" fillId="6" borderId="0" xfId="1" applyFont="1" applyFill="1">
      <alignment vertical="center"/>
    </xf>
    <xf numFmtId="9" fontId="0" fillId="0" borderId="0" xfId="3" applyFont="1">
      <alignment vertical="center"/>
    </xf>
    <xf numFmtId="0" fontId="0" fillId="0" borderId="0" xfId="0" pivotButton="1">
      <alignment vertical="center"/>
    </xf>
    <xf numFmtId="0" fontId="0" fillId="0" borderId="0" xfId="0" applyAlignment="1">
      <alignment horizontal="left" vertical="center"/>
    </xf>
    <xf numFmtId="177" fontId="0" fillId="0" borderId="0" xfId="0" applyNumberFormat="1">
      <alignment vertical="center"/>
    </xf>
    <xf numFmtId="0" fontId="0" fillId="0" borderId="0" xfId="0" applyAlignment="1">
      <alignment horizontal="left" vertical="center" indent="1"/>
    </xf>
    <xf numFmtId="177" fontId="0" fillId="2" borderId="0" xfId="0" applyNumberFormat="1" applyFill="1">
      <alignment vertical="center"/>
    </xf>
    <xf numFmtId="177" fontId="0" fillId="0" borderId="0" xfId="1" applyNumberFormat="1" applyFont="1">
      <alignment vertical="center"/>
    </xf>
    <xf numFmtId="177" fontId="0" fillId="2" borderId="0" xfId="1" applyNumberFormat="1" applyFont="1" applyFill="1">
      <alignment vertical="center"/>
    </xf>
    <xf numFmtId="0" fontId="10" fillId="3" borderId="0" xfId="0" applyFont="1" applyFill="1" applyBorder="1" applyAlignment="1">
      <alignment horizontal="center" vertical="center"/>
    </xf>
    <xf numFmtId="0" fontId="13" fillId="3" borderId="0" xfId="0" applyFont="1" applyFill="1" applyBorder="1" applyAlignment="1">
      <alignment horizontal="center" vertical="center"/>
    </xf>
    <xf numFmtId="9" fontId="23" fillId="6" borderId="0" xfId="3" applyFont="1" applyFill="1">
      <alignment vertical="center"/>
    </xf>
    <xf numFmtId="0" fontId="23" fillId="6" borderId="0" xfId="0" applyFont="1" applyFill="1">
      <alignment vertical="center"/>
    </xf>
    <xf numFmtId="9" fontId="9" fillId="12" borderId="0" xfId="3" applyFont="1" applyFill="1">
      <alignment vertical="center"/>
    </xf>
    <xf numFmtId="0" fontId="9" fillId="4" borderId="0" xfId="0" applyFont="1" applyFill="1" applyAlignment="1">
      <alignment vertical="center" wrapText="1"/>
    </xf>
    <xf numFmtId="0" fontId="9" fillId="7" borderId="0" xfId="0" applyFont="1" applyFill="1" applyAlignment="1">
      <alignment horizontal="center" vertical="center" wrapText="1"/>
    </xf>
    <xf numFmtId="0" fontId="11" fillId="7" borderId="19" xfId="0" applyFont="1" applyFill="1" applyBorder="1" applyAlignment="1">
      <alignment horizontal="center" vertical="center"/>
    </xf>
    <xf numFmtId="0" fontId="9" fillId="4" borderId="0" xfId="0" applyFont="1" applyFill="1" applyAlignment="1">
      <alignment horizontal="center" vertical="center"/>
    </xf>
    <xf numFmtId="0" fontId="9" fillId="4" borderId="0" xfId="0" applyFont="1" applyFill="1" applyAlignment="1">
      <alignment horizontal="center" vertical="center" wrapText="1"/>
    </xf>
    <xf numFmtId="0" fontId="11" fillId="2" borderId="0" xfId="0" quotePrefix="1" applyFont="1" applyFill="1">
      <alignment vertical="center"/>
    </xf>
    <xf numFmtId="177" fontId="10" fillId="2" borderId="0" xfId="1" applyNumberFormat="1" applyFont="1" applyFill="1">
      <alignment vertical="center"/>
    </xf>
    <xf numFmtId="176" fontId="9" fillId="4" borderId="0" xfId="1" applyFont="1" applyFill="1" applyAlignment="1">
      <alignment vertical="center" wrapText="1"/>
    </xf>
    <xf numFmtId="176" fontId="10" fillId="2" borderId="0" xfId="1" applyFont="1" applyFill="1">
      <alignment vertical="center"/>
    </xf>
    <xf numFmtId="177" fontId="10" fillId="11" borderId="0" xfId="1" applyNumberFormat="1" applyFont="1" applyFill="1">
      <alignment vertical="center"/>
    </xf>
    <xf numFmtId="176" fontId="10" fillId="0" borderId="0" xfId="1" applyFont="1">
      <alignment vertical="center"/>
    </xf>
    <xf numFmtId="0" fontId="9" fillId="0" borderId="0" xfId="0" applyFont="1">
      <alignment vertical="center"/>
    </xf>
    <xf numFmtId="0" fontId="9" fillId="0" borderId="0" xfId="0" applyFont="1" applyFill="1" applyAlignment="1">
      <alignment horizontal="center" vertical="center" wrapText="1"/>
    </xf>
    <xf numFmtId="176" fontId="9" fillId="0" borderId="0" xfId="1" applyFont="1" applyFill="1" applyAlignment="1">
      <alignment vertical="center" wrapText="1"/>
    </xf>
    <xf numFmtId="176" fontId="10" fillId="0" borderId="0" xfId="0" applyNumberFormat="1" applyFont="1">
      <alignment vertical="center"/>
    </xf>
    <xf numFmtId="9" fontId="10" fillId="0" borderId="0" xfId="3" applyFont="1">
      <alignment vertical="center"/>
    </xf>
    <xf numFmtId="9" fontId="22" fillId="0" borderId="0" xfId="3" applyFont="1" applyFill="1">
      <alignment vertical="center"/>
    </xf>
    <xf numFmtId="0" fontId="22" fillId="0" borderId="0" xfId="0" applyFont="1">
      <alignment vertical="center"/>
    </xf>
    <xf numFmtId="9" fontId="22" fillId="0" borderId="0" xfId="0" applyNumberFormat="1" applyFont="1">
      <alignment vertical="center"/>
    </xf>
    <xf numFmtId="9" fontId="0" fillId="0" borderId="0" xfId="0" applyNumberFormat="1">
      <alignment vertical="center"/>
    </xf>
    <xf numFmtId="9" fontId="9" fillId="0" borderId="0" xfId="3" applyFont="1">
      <alignment vertical="center"/>
    </xf>
    <xf numFmtId="0" fontId="0" fillId="13" borderId="0" xfId="0" applyFill="1">
      <alignment vertical="center"/>
    </xf>
    <xf numFmtId="177" fontId="0" fillId="13" borderId="0" xfId="1" applyNumberFormat="1" applyFont="1" applyFill="1">
      <alignment vertical="center"/>
    </xf>
    <xf numFmtId="177" fontId="0" fillId="0" borderId="0" xfId="0" pivotButton="1" applyNumberFormat="1">
      <alignment vertical="center"/>
    </xf>
    <xf numFmtId="0" fontId="25" fillId="8" borderId="24" xfId="0" applyFont="1" applyFill="1" applyBorder="1" applyAlignment="1">
      <alignment horizontal="center" vertical="center" wrapText="1"/>
    </xf>
    <xf numFmtId="0" fontId="25" fillId="8" borderId="22" xfId="0" applyFont="1" applyFill="1" applyBorder="1" applyAlignment="1">
      <alignment horizontal="center" vertical="center" wrapText="1"/>
    </xf>
    <xf numFmtId="0" fontId="25" fillId="14" borderId="21"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6" xfId="0" applyFont="1" applyBorder="1" applyAlignment="1">
      <alignment horizontal="center" vertical="center" wrapText="1"/>
    </xf>
    <xf numFmtId="0" fontId="26" fillId="0" borderId="21" xfId="0" applyFont="1" applyBorder="1" applyAlignment="1">
      <alignment horizontal="center" vertical="center" wrapText="1"/>
    </xf>
    <xf numFmtId="0" fontId="27" fillId="0" borderId="21" xfId="0" applyFont="1" applyBorder="1" applyAlignment="1">
      <alignment horizontal="center" vertical="center" wrapText="1"/>
    </xf>
    <xf numFmtId="0" fontId="26" fillId="0" borderId="0" xfId="0" applyFont="1" applyAlignment="1">
      <alignment horizontal="center" vertical="center" wrapText="1"/>
    </xf>
    <xf numFmtId="0" fontId="26" fillId="0" borderId="24" xfId="0" applyFont="1" applyBorder="1" applyAlignment="1">
      <alignment horizontal="center" vertical="center" wrapText="1"/>
    </xf>
    <xf numFmtId="0" fontId="27" fillId="0" borderId="24" xfId="0" applyFont="1" applyBorder="1" applyAlignment="1">
      <alignment horizontal="center" vertical="center" wrapText="1"/>
    </xf>
    <xf numFmtId="0" fontId="26" fillId="0" borderId="22" xfId="0" applyFont="1" applyBorder="1" applyAlignment="1">
      <alignment horizontal="center" vertical="center" wrapText="1"/>
    </xf>
    <xf numFmtId="0" fontId="0" fillId="14" borderId="21" xfId="0" applyFill="1" applyBorder="1" applyAlignment="1">
      <alignment vertical="center" wrapText="1"/>
    </xf>
    <xf numFmtId="0" fontId="0" fillId="14" borderId="24" xfId="0" applyFill="1" applyBorder="1" applyAlignment="1">
      <alignment vertical="center" wrapText="1"/>
    </xf>
    <xf numFmtId="177" fontId="12" fillId="2" borderId="0" xfId="1" applyNumberFormat="1" applyFont="1" applyFill="1">
      <alignment vertical="center"/>
    </xf>
    <xf numFmtId="9" fontId="9" fillId="15" borderId="0" xfId="3" applyFont="1" applyFill="1">
      <alignment vertical="center"/>
    </xf>
    <xf numFmtId="9" fontId="0" fillId="15" borderId="0" xfId="3" applyFont="1" applyFill="1">
      <alignment vertical="center"/>
    </xf>
    <xf numFmtId="9" fontId="0" fillId="15" borderId="0" xfId="0" applyNumberFormat="1" applyFill="1">
      <alignment vertical="center"/>
    </xf>
    <xf numFmtId="9" fontId="24" fillId="15" borderId="0" xfId="3" applyFont="1" applyFill="1">
      <alignment vertical="center"/>
    </xf>
    <xf numFmtId="177" fontId="9" fillId="16" borderId="0" xfId="1" applyNumberFormat="1" applyFont="1" applyFill="1" applyAlignment="1">
      <alignment vertical="center" wrapText="1"/>
    </xf>
    <xf numFmtId="0" fontId="9" fillId="16" borderId="0" xfId="0" applyFont="1" applyFill="1" applyAlignment="1">
      <alignment vertical="center" wrapText="1"/>
    </xf>
    <xf numFmtId="0" fontId="3" fillId="0" borderId="0" xfId="0" applyFont="1" applyAlignment="1">
      <alignment horizontal="left" vertical="center"/>
    </xf>
    <xf numFmtId="0" fontId="0" fillId="0" borderId="0" xfId="0" applyAlignment="1">
      <alignment horizontal="left" vertical="top"/>
    </xf>
    <xf numFmtId="0" fontId="28" fillId="18" borderId="0" xfId="0" applyFont="1" applyFill="1" applyBorder="1">
      <alignment vertical="center"/>
    </xf>
    <xf numFmtId="0" fontId="28" fillId="18" borderId="0" xfId="0" applyFont="1" applyFill="1">
      <alignment vertical="center"/>
    </xf>
    <xf numFmtId="0" fontId="28" fillId="18" borderId="0" xfId="0" applyFont="1" applyFill="1" applyAlignment="1">
      <alignment horizontal="left" vertical="top"/>
    </xf>
    <xf numFmtId="0" fontId="0" fillId="4" borderId="37" xfId="0" applyFill="1" applyBorder="1">
      <alignment vertical="center"/>
    </xf>
    <xf numFmtId="0" fontId="0" fillId="4" borderId="0" xfId="0" applyFill="1" applyBorder="1">
      <alignment vertical="center"/>
    </xf>
    <xf numFmtId="0" fontId="0" fillId="4" borderId="0" xfId="0" applyFill="1">
      <alignment vertical="center"/>
    </xf>
    <xf numFmtId="0" fontId="29" fillId="19" borderId="3" xfId="0" applyFont="1" applyFill="1" applyBorder="1">
      <alignment vertical="center"/>
    </xf>
    <xf numFmtId="0" fontId="29" fillId="19" borderId="2" xfId="0" applyFont="1" applyFill="1" applyBorder="1" applyAlignment="1">
      <alignment horizontal="left" vertical="top"/>
    </xf>
    <xf numFmtId="0" fontId="10" fillId="4" borderId="37" xfId="0" applyFont="1" applyFill="1" applyBorder="1">
      <alignment vertical="center"/>
    </xf>
    <xf numFmtId="0" fontId="10" fillId="0" borderId="37" xfId="0" applyFont="1" applyFill="1" applyBorder="1">
      <alignment vertical="center"/>
    </xf>
    <xf numFmtId="0" fontId="0" fillId="0" borderId="0" xfId="0" applyFont="1" applyFill="1" applyBorder="1">
      <alignment vertical="center"/>
    </xf>
    <xf numFmtId="0" fontId="0" fillId="0" borderId="0" xfId="0" applyFill="1" applyBorder="1">
      <alignment vertical="center"/>
    </xf>
    <xf numFmtId="0" fontId="0" fillId="0" borderId="0" xfId="0" applyBorder="1">
      <alignment vertical="center"/>
    </xf>
    <xf numFmtId="49" fontId="0" fillId="0" borderId="0" xfId="0" applyNumberFormat="1" applyFill="1" applyBorder="1">
      <alignment vertical="center"/>
    </xf>
    <xf numFmtId="3" fontId="0" fillId="4" borderId="0" xfId="0" applyNumberFormat="1" applyFill="1">
      <alignment vertical="center"/>
    </xf>
    <xf numFmtId="0" fontId="0" fillId="4" borderId="0" xfId="0" applyFont="1" applyFill="1" applyBorder="1">
      <alignment vertical="center"/>
    </xf>
    <xf numFmtId="49" fontId="0" fillId="4" borderId="0" xfId="0" applyNumberFormat="1" applyFill="1" applyBorder="1">
      <alignment vertical="center"/>
    </xf>
    <xf numFmtId="0" fontId="13" fillId="0" borderId="37" xfId="0" applyFont="1" applyFill="1" applyBorder="1">
      <alignment vertical="center"/>
    </xf>
    <xf numFmtId="0" fontId="0" fillId="0" borderId="37" xfId="0" applyFill="1" applyBorder="1">
      <alignment vertical="center"/>
    </xf>
    <xf numFmtId="0" fontId="0" fillId="0" borderId="0" xfId="0" applyFill="1" applyBorder="1" applyAlignment="1">
      <alignment vertical="center" wrapText="1"/>
    </xf>
    <xf numFmtId="0" fontId="10" fillId="0" borderId="0" xfId="0" applyFont="1" applyFill="1" applyBorder="1" applyAlignment="1">
      <alignment horizontal="left" vertical="center"/>
    </xf>
    <xf numFmtId="0" fontId="10" fillId="4" borderId="0" xfId="0" applyFont="1" applyFill="1" applyBorder="1" applyAlignment="1">
      <alignment horizontal="left" vertical="center"/>
    </xf>
    <xf numFmtId="0" fontId="13" fillId="4" borderId="0" xfId="0" applyFont="1" applyFill="1" applyBorder="1">
      <alignment vertical="center"/>
    </xf>
    <xf numFmtId="0" fontId="13" fillId="4" borderId="0" xfId="0" applyFont="1" applyFill="1">
      <alignment vertical="center"/>
    </xf>
    <xf numFmtId="0" fontId="13" fillId="4" borderId="0" xfId="0" applyFont="1" applyFill="1" applyBorder="1" applyAlignment="1">
      <alignment horizontal="left" vertical="center"/>
    </xf>
    <xf numFmtId="0" fontId="0" fillId="0" borderId="0" xfId="0" quotePrefix="1" applyAlignment="1">
      <alignment vertical="top"/>
    </xf>
    <xf numFmtId="0" fontId="30" fillId="9" borderId="38" xfId="0" applyFont="1" applyFill="1" applyBorder="1">
      <alignment vertical="center"/>
    </xf>
    <xf numFmtId="0" fontId="31" fillId="20" borderId="38" xfId="0" applyFont="1" applyFill="1" applyBorder="1">
      <alignment vertical="center"/>
    </xf>
    <xf numFmtId="0" fontId="32" fillId="0" borderId="0" xfId="0" applyFont="1">
      <alignment vertical="center"/>
    </xf>
    <xf numFmtId="0" fontId="31" fillId="4" borderId="38" xfId="0" applyFont="1" applyFill="1" applyBorder="1">
      <alignment vertical="center"/>
    </xf>
    <xf numFmtId="0" fontId="33" fillId="21" borderId="3" xfId="0" applyFont="1" applyFill="1" applyBorder="1" applyAlignment="1">
      <alignment horizontal="center" vertical="center" wrapText="1"/>
    </xf>
    <xf numFmtId="0" fontId="33" fillId="21" borderId="3" xfId="0" applyFont="1" applyFill="1" applyBorder="1" applyAlignment="1">
      <alignment horizontal="center" vertical="center"/>
    </xf>
    <xf numFmtId="0" fontId="34" fillId="0" borderId="3" xfId="0" applyFont="1" applyFill="1" applyBorder="1" applyAlignment="1">
      <alignment vertical="center" wrapText="1"/>
    </xf>
    <xf numFmtId="0" fontId="34" fillId="2" borderId="3" xfId="0" applyFont="1" applyFill="1" applyBorder="1" applyAlignment="1">
      <alignment vertical="center" wrapText="1"/>
    </xf>
    <xf numFmtId="0" fontId="34" fillId="2" borderId="7" xfId="0" applyFont="1" applyFill="1" applyBorder="1" applyAlignment="1">
      <alignment horizontal="left" vertical="center" wrapText="1"/>
    </xf>
    <xf numFmtId="0" fontId="34" fillId="2" borderId="7" xfId="0" applyFont="1" applyFill="1" applyBorder="1" applyAlignment="1">
      <alignment horizontal="center" vertical="center" wrapText="1"/>
    </xf>
    <xf numFmtId="176" fontId="34" fillId="2" borderId="7" xfId="1" applyFont="1" applyFill="1" applyBorder="1" applyAlignment="1">
      <alignment horizontal="center" vertical="center" wrapText="1"/>
    </xf>
    <xf numFmtId="0" fontId="34" fillId="0" borderId="3" xfId="0" applyFont="1" applyBorder="1" applyAlignment="1">
      <alignment vertical="center" wrapText="1"/>
    </xf>
    <xf numFmtId="0" fontId="34" fillId="0" borderId="3" xfId="0" applyFont="1" applyFill="1" applyBorder="1" applyAlignment="1">
      <alignment horizontal="center" vertical="center" wrapText="1"/>
    </xf>
    <xf numFmtId="0" fontId="34" fillId="0" borderId="3" xfId="0" quotePrefix="1" applyFont="1" applyFill="1" applyBorder="1" applyAlignment="1">
      <alignment vertical="center" wrapText="1"/>
    </xf>
    <xf numFmtId="0" fontId="34" fillId="0" borderId="3" xfId="0" applyFont="1" applyBorder="1" applyAlignment="1">
      <alignment horizontal="center" vertical="center"/>
    </xf>
    <xf numFmtId="0" fontId="34" fillId="0" borderId="3" xfId="0" applyFont="1" applyBorder="1" applyAlignment="1">
      <alignment horizontal="center" vertical="center" wrapText="1"/>
    </xf>
    <xf numFmtId="0" fontId="6" fillId="0" borderId="3" xfId="0" applyFont="1" applyBorder="1" applyAlignment="1">
      <alignment horizontal="left" vertical="center" wrapText="1"/>
    </xf>
    <xf numFmtId="176" fontId="34" fillId="0" borderId="3" xfId="1" applyFont="1" applyBorder="1" applyAlignment="1">
      <alignment horizontal="center" vertical="center"/>
    </xf>
    <xf numFmtId="0" fontId="34" fillId="0" borderId="3" xfId="0" applyFont="1" applyFill="1" applyBorder="1" applyAlignment="1">
      <alignment horizontal="center" vertical="center"/>
    </xf>
    <xf numFmtId="0" fontId="34" fillId="0" borderId="3" xfId="0" applyFont="1" applyFill="1" applyBorder="1" applyAlignment="1">
      <alignment horizontal="left" vertical="center"/>
    </xf>
    <xf numFmtId="176" fontId="34" fillId="0" borderId="3" xfId="1" applyFont="1" applyFill="1" applyBorder="1" applyAlignment="1">
      <alignment horizontal="center" vertical="center"/>
    </xf>
    <xf numFmtId="14" fontId="34" fillId="0" borderId="3" xfId="0" applyNumberFormat="1" applyFont="1" applyFill="1" applyBorder="1" applyAlignment="1">
      <alignment horizontal="center" vertical="center"/>
    </xf>
    <xf numFmtId="0" fontId="36" fillId="0" borderId="0" xfId="0" applyFont="1" applyAlignment="1">
      <alignment horizontal="left" vertical="center"/>
    </xf>
    <xf numFmtId="0" fontId="16" fillId="4" borderId="39" xfId="0" applyFont="1" applyFill="1" applyBorder="1" applyAlignment="1">
      <alignment horizontal="center" vertical="center"/>
    </xf>
    <xf numFmtId="0" fontId="16" fillId="2" borderId="39" xfId="0" applyFont="1" applyFill="1" applyBorder="1" applyAlignment="1">
      <alignment horizontal="center" vertical="center"/>
    </xf>
    <xf numFmtId="0" fontId="35" fillId="4" borderId="39" xfId="0" applyFont="1" applyFill="1" applyBorder="1" applyAlignment="1">
      <alignment horizontal="center" vertical="center"/>
    </xf>
    <xf numFmtId="0" fontId="34" fillId="0" borderId="39" xfId="0" applyFont="1" applyFill="1" applyBorder="1" applyAlignment="1">
      <alignment horizontal="center" vertical="center"/>
    </xf>
    <xf numFmtId="0" fontId="15" fillId="0" borderId="39" xfId="0" applyFont="1" applyFill="1" applyBorder="1" applyAlignment="1">
      <alignment horizontal="center" vertical="center"/>
    </xf>
    <xf numFmtId="0" fontId="37" fillId="0" borderId="39" xfId="0" applyFont="1" applyFill="1" applyBorder="1" applyAlignment="1">
      <alignment horizontal="center" vertical="center"/>
    </xf>
    <xf numFmtId="0" fontId="15" fillId="0" borderId="39" xfId="0" applyFont="1" applyFill="1" applyBorder="1" applyAlignment="1">
      <alignment horizontal="center" vertical="center" wrapText="1"/>
    </xf>
    <xf numFmtId="0" fontId="39" fillId="0" borderId="39" xfId="0" applyFont="1" applyFill="1" applyBorder="1" applyAlignment="1">
      <alignment horizontal="center" vertical="center" wrapText="1"/>
    </xf>
    <xf numFmtId="14" fontId="39" fillId="0" borderId="39" xfId="0" applyNumberFormat="1" applyFont="1" applyFill="1" applyBorder="1" applyAlignment="1">
      <alignment horizontal="center" vertical="center" wrapText="1"/>
    </xf>
    <xf numFmtId="14" fontId="6" fillId="0" borderId="39" xfId="0" applyNumberFormat="1" applyFont="1" applyFill="1" applyBorder="1" applyAlignment="1">
      <alignment horizontal="center" vertical="center" wrapText="1"/>
    </xf>
    <xf numFmtId="0" fontId="4" fillId="0" borderId="39" xfId="0" applyFont="1" applyBorder="1" applyAlignment="1">
      <alignment horizontal="center" vertical="center"/>
    </xf>
    <xf numFmtId="0" fontId="37" fillId="2" borderId="39" xfId="0" applyFont="1" applyFill="1" applyBorder="1" applyAlignment="1">
      <alignment horizontal="center" vertical="center"/>
    </xf>
    <xf numFmtId="0" fontId="14" fillId="0" borderId="39" xfId="0" applyFont="1" applyFill="1" applyBorder="1" applyAlignment="1">
      <alignment horizontal="center" vertical="center" wrapText="1"/>
    </xf>
    <xf numFmtId="0" fontId="14" fillId="0" borderId="39" xfId="0" applyNumberFormat="1" applyFont="1" applyFill="1" applyBorder="1" applyAlignment="1">
      <alignment horizontal="center" vertical="center" wrapText="1"/>
    </xf>
    <xf numFmtId="0" fontId="15" fillId="0" borderId="39" xfId="0" applyFont="1" applyFill="1" applyBorder="1" applyAlignment="1">
      <alignment vertical="center" wrapText="1"/>
    </xf>
    <xf numFmtId="0" fontId="12" fillId="0" borderId="39" xfId="0" applyFont="1" applyBorder="1" applyAlignment="1">
      <alignment vertical="center" wrapText="1"/>
    </xf>
    <xf numFmtId="0" fontId="39" fillId="0" borderId="39" xfId="0" applyFont="1" applyFill="1" applyBorder="1" applyAlignment="1">
      <alignment vertical="center" wrapText="1"/>
    </xf>
    <xf numFmtId="0" fontId="6" fillId="0" borderId="39" xfId="0" applyFont="1" applyBorder="1" applyAlignment="1">
      <alignment horizontal="center" vertical="center" wrapText="1"/>
    </xf>
    <xf numFmtId="0" fontId="37" fillId="0" borderId="39" xfId="0" applyFont="1" applyFill="1" applyBorder="1" applyAlignment="1">
      <alignment horizontal="center" vertical="center" wrapText="1"/>
    </xf>
    <xf numFmtId="0" fontId="0" fillId="0" borderId="39" xfId="0" applyBorder="1" applyAlignment="1">
      <alignment vertical="center" wrapText="1"/>
    </xf>
    <xf numFmtId="0" fontId="12" fillId="0" borderId="39" xfId="0" applyFont="1" applyBorder="1" applyAlignment="1">
      <alignment horizontal="center" vertical="center" wrapText="1"/>
    </xf>
    <xf numFmtId="178" fontId="40" fillId="0" borderId="39" xfId="0" applyNumberFormat="1" applyFont="1" applyBorder="1" applyAlignment="1">
      <alignment horizontal="center" vertical="center" wrapText="1"/>
    </xf>
    <xf numFmtId="178" fontId="40" fillId="0" borderId="39" xfId="0" applyNumberFormat="1" applyFont="1" applyBorder="1" applyAlignment="1">
      <alignment horizontal="left" vertical="center" wrapText="1"/>
    </xf>
    <xf numFmtId="0" fontId="6" fillId="0" borderId="39" xfId="0" applyFont="1" applyFill="1" applyBorder="1" applyAlignment="1">
      <alignment horizontal="center" vertical="center" wrapText="1"/>
    </xf>
    <xf numFmtId="178" fontId="6" fillId="0" borderId="39" xfId="0" applyNumberFormat="1" applyFont="1" applyFill="1" applyBorder="1" applyAlignment="1">
      <alignment horizontal="center" vertical="center" wrapText="1"/>
    </xf>
    <xf numFmtId="0" fontId="39" fillId="0" borderId="40" xfId="0" applyFont="1" applyFill="1" applyBorder="1" applyAlignment="1">
      <alignment horizontal="center" vertical="center" wrapText="1"/>
    </xf>
    <xf numFmtId="14" fontId="39" fillId="0" borderId="40" xfId="0" applyNumberFormat="1" applyFont="1" applyFill="1" applyBorder="1" applyAlignment="1">
      <alignment horizontal="center" vertical="center" wrapText="1"/>
    </xf>
    <xf numFmtId="178" fontId="40" fillId="0" borderId="39" xfId="0" applyNumberFormat="1" applyFont="1" applyFill="1" applyBorder="1" applyAlignment="1">
      <alignment horizontal="center" vertical="center" wrapText="1"/>
    </xf>
    <xf numFmtId="14" fontId="6" fillId="0" borderId="41" xfId="0" applyNumberFormat="1" applyFont="1" applyFill="1" applyBorder="1" applyAlignment="1">
      <alignment horizontal="center" vertical="center" wrapText="1"/>
    </xf>
    <xf numFmtId="0" fontId="6" fillId="0" borderId="41" xfId="0" applyFont="1" applyBorder="1" applyAlignment="1">
      <alignment horizontal="center" vertical="center" wrapText="1"/>
    </xf>
    <xf numFmtId="0" fontId="37" fillId="0" borderId="39" xfId="0" applyFont="1" applyFill="1" applyBorder="1" applyAlignment="1">
      <alignment horizontal="center" vertical="center"/>
    </xf>
    <xf numFmtId="0" fontId="41" fillId="0" borderId="39" xfId="0" applyFont="1" applyFill="1" applyBorder="1" applyAlignment="1">
      <alignment horizontal="center" vertical="center" wrapText="1"/>
    </xf>
    <xf numFmtId="0" fontId="0" fillId="0" borderId="39" xfId="0" applyBorder="1" applyAlignment="1">
      <alignment horizontal="center" vertical="center" wrapText="1"/>
    </xf>
    <xf numFmtId="0" fontId="37" fillId="0" borderId="39" xfId="0" applyFont="1" applyFill="1" applyBorder="1">
      <alignment vertical="center"/>
    </xf>
    <xf numFmtId="0" fontId="16" fillId="0" borderId="39" xfId="0" applyFont="1" applyFill="1" applyBorder="1" applyAlignment="1">
      <alignment horizontal="center" vertical="center" wrapText="1"/>
    </xf>
    <xf numFmtId="0" fontId="37" fillId="0" borderId="39" xfId="0" applyFont="1" applyFill="1" applyBorder="1" applyAlignment="1">
      <alignment horizontal="left" vertical="center"/>
    </xf>
    <xf numFmtId="0" fontId="37" fillId="0" borderId="39" xfId="0" applyFont="1" applyFill="1" applyBorder="1" applyAlignment="1">
      <alignment horizontal="left" vertical="center" wrapText="1"/>
    </xf>
    <xf numFmtId="38" fontId="37" fillId="0" borderId="39" xfId="0" applyNumberFormat="1" applyFont="1" applyFill="1" applyBorder="1" applyAlignment="1">
      <alignment horizontal="center" vertical="center" wrapText="1"/>
    </xf>
    <xf numFmtId="0" fontId="15" fillId="0" borderId="39" xfId="0" applyFont="1" applyFill="1" applyBorder="1" applyAlignment="1">
      <alignment horizontal="left" vertical="center" wrapText="1"/>
    </xf>
    <xf numFmtId="178" fontId="6" fillId="0" borderId="39" xfId="0" applyNumberFormat="1" applyFont="1" applyFill="1" applyBorder="1" applyAlignment="1">
      <alignment horizontal="left" vertical="center" wrapText="1"/>
    </xf>
    <xf numFmtId="38" fontId="16" fillId="0" borderId="39" xfId="0" applyNumberFormat="1" applyFont="1" applyFill="1" applyBorder="1" applyAlignment="1">
      <alignment horizontal="center" vertical="center" wrapText="1"/>
    </xf>
    <xf numFmtId="0" fontId="9" fillId="0" borderId="39" xfId="0" applyFont="1" applyBorder="1" applyAlignment="1">
      <alignment horizontal="center" vertical="center" wrapText="1"/>
    </xf>
    <xf numFmtId="0" fontId="16" fillId="0" borderId="39" xfId="0" applyFont="1" applyFill="1" applyBorder="1" applyAlignment="1">
      <alignment horizontal="center" vertical="center"/>
    </xf>
    <xf numFmtId="38" fontId="34" fillId="0" borderId="39" xfId="0" applyNumberFormat="1" applyFont="1" applyFill="1" applyBorder="1" applyAlignment="1">
      <alignment horizontal="center" vertical="center"/>
    </xf>
    <xf numFmtId="38" fontId="6" fillId="0" borderId="39" xfId="0" applyNumberFormat="1" applyFont="1" applyFill="1" applyBorder="1" applyAlignment="1">
      <alignment horizontal="center" vertical="center"/>
    </xf>
    <xf numFmtId="0" fontId="42" fillId="4" borderId="39" xfId="0" applyFont="1" applyFill="1" applyBorder="1" applyAlignment="1">
      <alignment horizontal="center" vertical="center"/>
    </xf>
    <xf numFmtId="0" fontId="42" fillId="4" borderId="39" xfId="0" applyFont="1" applyFill="1" applyBorder="1" applyAlignment="1">
      <alignment horizontal="left" vertical="center" wrapText="1"/>
    </xf>
    <xf numFmtId="0" fontId="36" fillId="4" borderId="39" xfId="0" applyFont="1" applyFill="1" applyBorder="1" applyAlignment="1">
      <alignment horizontal="center" vertical="center"/>
    </xf>
    <xf numFmtId="0" fontId="6" fillId="4" borderId="39" xfId="0" applyFont="1" applyFill="1" applyBorder="1" applyAlignment="1">
      <alignment horizontal="center" vertical="center"/>
    </xf>
    <xf numFmtId="0" fontId="4" fillId="4" borderId="39" xfId="0" applyFont="1" applyFill="1" applyBorder="1" applyAlignment="1">
      <alignment horizontal="center" vertical="center"/>
    </xf>
    <xf numFmtId="0" fontId="16" fillId="0" borderId="39" xfId="0" applyFont="1" applyBorder="1" applyAlignment="1">
      <alignment horizontal="center" vertical="center"/>
    </xf>
    <xf numFmtId="0" fontId="15" fillId="0" borderId="39" xfId="0" applyFont="1" applyBorder="1" applyAlignment="1">
      <alignment horizontal="center" vertical="center"/>
    </xf>
    <xf numFmtId="0" fontId="15" fillId="0" borderId="39" xfId="0" applyFont="1" applyBorder="1" applyAlignment="1">
      <alignment vertical="center" wrapText="1"/>
    </xf>
    <xf numFmtId="0" fontId="35" fillId="0" borderId="39" xfId="0" applyFont="1" applyBorder="1" applyAlignment="1">
      <alignment horizontal="center" vertical="center"/>
    </xf>
    <xf numFmtId="0" fontId="6" fillId="0" borderId="39" xfId="0" applyFont="1" applyBorder="1" applyAlignment="1">
      <alignment horizontal="center" vertical="center"/>
    </xf>
    <xf numFmtId="0" fontId="4" fillId="0" borderId="39" xfId="0" applyFont="1" applyBorder="1">
      <alignment vertical="center"/>
    </xf>
    <xf numFmtId="0" fontId="43" fillId="0" borderId="0" xfId="0" applyFont="1" applyAlignment="1">
      <alignment horizontal="left" vertical="center"/>
    </xf>
    <xf numFmtId="0" fontId="15" fillId="0" borderId="0" xfId="0" applyFont="1">
      <alignment vertical="center"/>
    </xf>
    <xf numFmtId="0" fontId="4" fillId="0" borderId="39" xfId="0" applyFont="1" applyFill="1" applyBorder="1" applyAlignment="1">
      <alignment horizontal="center" vertical="center"/>
    </xf>
    <xf numFmtId="0" fontId="6" fillId="0" borderId="39" xfId="0" applyFont="1" applyFill="1" applyBorder="1" applyAlignment="1">
      <alignment horizontal="center" vertical="center"/>
    </xf>
    <xf numFmtId="0" fontId="44" fillId="0" borderId="39" xfId="2" applyFont="1" applyFill="1" applyBorder="1" applyAlignment="1">
      <alignment horizontal="center" vertical="center" wrapText="1"/>
    </xf>
    <xf numFmtId="0" fontId="39" fillId="0" borderId="39" xfId="2" applyFont="1" applyFill="1" applyBorder="1" applyAlignment="1">
      <alignment horizontal="center" vertical="center" wrapText="1"/>
    </xf>
    <xf numFmtId="14" fontId="39" fillId="0" borderId="39" xfId="2" applyNumberFormat="1" applyFont="1" applyFill="1" applyBorder="1" applyAlignment="1">
      <alignment horizontal="center" vertical="center" wrapText="1"/>
    </xf>
    <xf numFmtId="0" fontId="6" fillId="2" borderId="39" xfId="0" applyFont="1" applyFill="1" applyBorder="1" applyAlignment="1">
      <alignment horizontal="center" vertical="center"/>
    </xf>
    <xf numFmtId="0" fontId="14" fillId="0" borderId="39" xfId="2" applyFont="1" applyFill="1" applyBorder="1" applyAlignment="1">
      <alignment horizontal="center" vertical="center" wrapText="1"/>
    </xf>
    <xf numFmtId="0" fontId="14" fillId="0" borderId="39" xfId="2" applyNumberFormat="1" applyFont="1" applyFill="1" applyBorder="1" applyAlignment="1">
      <alignment horizontal="center" vertical="center" wrapText="1"/>
    </xf>
    <xf numFmtId="0" fontId="39" fillId="0" borderId="39" xfId="0" applyFont="1" applyBorder="1" applyAlignment="1">
      <alignment horizontal="center" vertical="center" wrapText="1"/>
    </xf>
    <xf numFmtId="0" fontId="15" fillId="0" borderId="39" xfId="0" applyFont="1" applyBorder="1" applyAlignment="1">
      <alignment horizontal="center" vertical="center" wrapText="1"/>
    </xf>
    <xf numFmtId="0" fontId="39" fillId="0" borderId="39" xfId="0" applyFont="1" applyFill="1" applyBorder="1" applyAlignment="1">
      <alignment horizontal="center" vertical="center"/>
    </xf>
    <xf numFmtId="0" fontId="15" fillId="0" borderId="39" xfId="0" applyFont="1" applyFill="1" applyBorder="1" applyAlignment="1">
      <alignment horizontal="left" vertical="center"/>
    </xf>
    <xf numFmtId="0" fontId="15" fillId="0" borderId="41" xfId="0" applyFont="1" applyBorder="1" applyAlignment="1">
      <alignment horizontal="center" vertical="center" wrapText="1"/>
    </xf>
    <xf numFmtId="0" fontId="36" fillId="0" borderId="39" xfId="0" applyFont="1" applyFill="1" applyBorder="1" applyAlignment="1">
      <alignment horizontal="center" vertical="center"/>
    </xf>
    <xf numFmtId="0" fontId="45" fillId="4" borderId="39" xfId="0" applyFont="1" applyFill="1" applyBorder="1" applyAlignment="1">
      <alignment horizontal="center" vertical="center"/>
    </xf>
    <xf numFmtId="0" fontId="46" fillId="4" borderId="39" xfId="0" applyFont="1" applyFill="1" applyBorder="1" applyAlignment="1">
      <alignment horizontal="left" vertical="center" wrapText="1"/>
    </xf>
    <xf numFmtId="0" fontId="37" fillId="4" borderId="39" xfId="0" applyFont="1" applyFill="1" applyBorder="1" applyAlignment="1">
      <alignment horizontal="center" vertical="center"/>
    </xf>
    <xf numFmtId="0" fontId="44" fillId="4" borderId="39" xfId="2" applyFont="1" applyFill="1" applyBorder="1" applyAlignment="1">
      <alignment horizontal="center" vertical="center" wrapText="1"/>
    </xf>
    <xf numFmtId="0" fontId="39" fillId="4" borderId="39" xfId="2" applyFont="1" applyFill="1" applyBorder="1" applyAlignment="1">
      <alignment horizontal="center" vertical="center" wrapText="1"/>
    </xf>
    <xf numFmtId="14" fontId="39" fillId="4" borderId="39" xfId="2" applyNumberFormat="1" applyFont="1" applyFill="1" applyBorder="1" applyAlignment="1">
      <alignment horizontal="center" vertical="center" wrapText="1"/>
    </xf>
    <xf numFmtId="0" fontId="37" fillId="4" borderId="39" xfId="0" applyFont="1" applyFill="1" applyBorder="1" applyAlignment="1">
      <alignment horizontal="center" vertical="center" wrapText="1"/>
    </xf>
    <xf numFmtId="0" fontId="7" fillId="0" borderId="0" xfId="0" applyFont="1">
      <alignment vertical="center"/>
    </xf>
    <xf numFmtId="0" fontId="9" fillId="4" borderId="39" xfId="0" applyFont="1" applyFill="1" applyBorder="1" applyAlignment="1">
      <alignment horizontal="center" vertical="center"/>
    </xf>
    <xf numFmtId="0" fontId="9" fillId="4" borderId="43" xfId="0" applyFont="1" applyFill="1" applyBorder="1" applyAlignment="1">
      <alignment horizontal="center" vertical="center"/>
    </xf>
    <xf numFmtId="0" fontId="9" fillId="6" borderId="39" xfId="0" applyFont="1" applyFill="1" applyBorder="1" applyAlignment="1">
      <alignment horizontal="center" vertical="center"/>
    </xf>
    <xf numFmtId="0" fontId="9" fillId="22" borderId="40" xfId="0" applyFont="1" applyFill="1" applyBorder="1" applyAlignment="1">
      <alignment horizontal="center" vertical="center" wrapText="1"/>
    </xf>
    <xf numFmtId="0" fontId="0" fillId="0" borderId="40" xfId="0" applyBorder="1" applyAlignment="1">
      <alignment horizontal="center" vertical="center"/>
    </xf>
    <xf numFmtId="0" fontId="0" fillId="0" borderId="39" xfId="0" applyBorder="1" applyAlignment="1">
      <alignment horizontal="center" vertical="center"/>
    </xf>
    <xf numFmtId="0" fontId="13" fillId="0" borderId="39" xfId="0" applyFont="1" applyFill="1" applyBorder="1" applyAlignment="1">
      <alignment horizontal="center" vertical="center"/>
    </xf>
    <xf numFmtId="0" fontId="0" fillId="0" borderId="0" xfId="0" applyBorder="1" applyAlignment="1">
      <alignment horizontal="center" vertical="center"/>
    </xf>
    <xf numFmtId="0" fontId="9" fillId="22" borderId="39" xfId="0" applyFont="1" applyFill="1" applyBorder="1" applyAlignment="1">
      <alignment horizontal="center" vertical="center"/>
    </xf>
    <xf numFmtId="0" fontId="0" fillId="0" borderId="39" xfId="0" applyFill="1" applyBorder="1" applyAlignment="1">
      <alignment horizontal="center" vertical="center"/>
    </xf>
    <xf numFmtId="0" fontId="9" fillId="4" borderId="40" xfId="0" applyFont="1" applyFill="1" applyBorder="1" applyAlignment="1">
      <alignment horizontal="center" vertical="center" wrapText="1"/>
    </xf>
    <xf numFmtId="0" fontId="31" fillId="0" borderId="0" xfId="0" applyFont="1">
      <alignment vertical="center"/>
    </xf>
    <xf numFmtId="0" fontId="34" fillId="4" borderId="39" xfId="0" applyFont="1" applyFill="1" applyBorder="1" applyAlignment="1">
      <alignment horizontal="center" vertical="center"/>
    </xf>
    <xf numFmtId="0" fontId="6" fillId="0" borderId="39" xfId="0" applyFont="1" applyFill="1" applyBorder="1" applyAlignment="1">
      <alignment vertical="center" wrapText="1"/>
    </xf>
    <xf numFmtId="0" fontId="6" fillId="0" borderId="39" xfId="0" applyFont="1" applyBorder="1" applyAlignment="1">
      <alignment horizontal="center" vertical="center" wrapText="1"/>
    </xf>
    <xf numFmtId="0" fontId="34" fillId="0" borderId="39" xfId="0" applyFont="1" applyBorder="1" applyAlignment="1">
      <alignment horizontal="center" vertical="center"/>
    </xf>
    <xf numFmtId="0" fontId="47" fillId="0" borderId="39" xfId="0" applyFont="1" applyFill="1" applyBorder="1" applyAlignment="1">
      <alignment vertical="center" wrapText="1"/>
    </xf>
    <xf numFmtId="0" fontId="37" fillId="0" borderId="39" xfId="0" applyFont="1" applyFill="1" applyBorder="1" applyAlignment="1">
      <alignment vertical="center" wrapText="1"/>
    </xf>
    <xf numFmtId="0" fontId="4" fillId="2" borderId="39" xfId="0" applyFont="1" applyFill="1" applyBorder="1" applyAlignment="1">
      <alignment horizontal="center" vertical="center"/>
    </xf>
    <xf numFmtId="0" fontId="5" fillId="0" borderId="39" xfId="0" applyFont="1" applyFill="1" applyBorder="1">
      <alignment vertical="center"/>
    </xf>
    <xf numFmtId="0" fontId="6" fillId="0" borderId="39" xfId="0" applyFont="1" applyFill="1" applyBorder="1">
      <alignment vertical="center"/>
    </xf>
    <xf numFmtId="0" fontId="5" fillId="0" borderId="39" xfId="0" applyFont="1" applyFill="1" applyBorder="1" applyAlignment="1">
      <alignment horizontal="center" vertical="center"/>
    </xf>
    <xf numFmtId="0" fontId="6" fillId="0" borderId="39" xfId="0" applyFont="1" applyFill="1" applyBorder="1" applyAlignment="1">
      <alignment vertical="center"/>
    </xf>
    <xf numFmtId="0" fontId="6" fillId="0" borderId="39" xfId="0" applyFont="1" applyFill="1" applyBorder="1" applyAlignment="1">
      <alignment horizontal="left" vertical="center" wrapText="1"/>
    </xf>
    <xf numFmtId="0" fontId="4" fillId="0" borderId="0" xfId="0" applyFont="1" applyFill="1">
      <alignment vertical="center"/>
    </xf>
    <xf numFmtId="0" fontId="34" fillId="0" borderId="0" xfId="0" applyFont="1">
      <alignment vertical="center"/>
    </xf>
    <xf numFmtId="0" fontId="38" fillId="4" borderId="39" xfId="0" applyFont="1" applyFill="1" applyBorder="1" applyAlignment="1">
      <alignment horizontal="center" vertical="center"/>
    </xf>
    <xf numFmtId="0" fontId="38" fillId="0" borderId="39" xfId="0" applyFont="1" applyBorder="1" applyAlignment="1">
      <alignment horizontal="center" vertical="center"/>
    </xf>
    <xf numFmtId="0" fontId="38" fillId="2" borderId="39" xfId="0" applyFont="1" applyFill="1" applyBorder="1">
      <alignment vertical="center"/>
    </xf>
    <xf numFmtId="0" fontId="37" fillId="0" borderId="39" xfId="0" applyFont="1" applyBorder="1" applyAlignment="1">
      <alignment horizontal="center" vertical="center"/>
    </xf>
    <xf numFmtId="0" fontId="49" fillId="0" borderId="39" xfId="0" applyFont="1" applyFill="1" applyBorder="1" applyAlignment="1">
      <alignment horizontal="center" vertical="center" wrapText="1"/>
    </xf>
    <xf numFmtId="0" fontId="37" fillId="0" borderId="39" xfId="0" applyFont="1" applyBorder="1" applyAlignment="1">
      <alignment vertical="center" wrapText="1"/>
    </xf>
    <xf numFmtId="0" fontId="37" fillId="0" borderId="39" xfId="0" applyFont="1" applyBorder="1">
      <alignment vertical="center"/>
    </xf>
    <xf numFmtId="0" fontId="4" fillId="0" borderId="0" xfId="0" applyFont="1" applyAlignment="1">
      <alignment vertical="center"/>
    </xf>
    <xf numFmtId="0" fontId="37" fillId="0" borderId="39" xfId="0" applyFont="1" applyBorder="1" applyAlignment="1">
      <alignment horizontal="center" vertical="center" wrapText="1"/>
    </xf>
    <xf numFmtId="0" fontId="49" fillId="0" borderId="42" xfId="0" applyFont="1" applyFill="1" applyBorder="1" applyAlignment="1">
      <alignment horizontal="center" vertical="center" wrapText="1"/>
    </xf>
    <xf numFmtId="0" fontId="37" fillId="0" borderId="41" xfId="0" applyFont="1" applyBorder="1" applyAlignment="1">
      <alignment vertical="center" wrapText="1"/>
    </xf>
    <xf numFmtId="0" fontId="37" fillId="0" borderId="41" xfId="0" applyFont="1" applyBorder="1" applyAlignment="1">
      <alignment horizontal="center" vertical="center" wrapText="1"/>
    </xf>
    <xf numFmtId="0" fontId="50" fillId="4" borderId="39" xfId="0" applyFont="1" applyFill="1" applyBorder="1">
      <alignment vertical="center"/>
    </xf>
    <xf numFmtId="0" fontId="51" fillId="4" borderId="39" xfId="0" applyFont="1" applyFill="1" applyBorder="1" applyAlignment="1">
      <alignment horizontal="center" vertical="center"/>
    </xf>
    <xf numFmtId="0" fontId="52" fillId="4" borderId="39" xfId="0" applyFont="1" applyFill="1" applyBorder="1" applyAlignment="1">
      <alignment horizontal="center" vertical="center" wrapText="1"/>
    </xf>
    <xf numFmtId="0" fontId="51" fillId="4" borderId="39" xfId="0" applyFont="1" applyFill="1" applyBorder="1" applyAlignment="1">
      <alignment vertical="center" wrapText="1"/>
    </xf>
    <xf numFmtId="0" fontId="53" fillId="0" borderId="41" xfId="0" applyFont="1" applyFill="1" applyBorder="1" applyAlignment="1">
      <alignment horizontal="left" vertical="center"/>
    </xf>
    <xf numFmtId="0" fontId="37" fillId="0" borderId="39" xfId="0" applyFont="1" applyBorder="1" applyAlignment="1">
      <alignment horizontal="left" vertical="center"/>
    </xf>
    <xf numFmtId="0" fontId="16" fillId="0" borderId="42" xfId="0" applyFont="1" applyBorder="1" applyAlignment="1">
      <alignment horizontal="center" vertical="center"/>
    </xf>
    <xf numFmtId="0" fontId="49" fillId="0" borderId="0" xfId="0" applyFont="1" applyAlignment="1">
      <alignment vertical="center"/>
    </xf>
    <xf numFmtId="0" fontId="27" fillId="0" borderId="0" xfId="0" applyFont="1" applyAlignment="1">
      <alignment vertical="center"/>
    </xf>
    <xf numFmtId="0" fontId="31" fillId="0" borderId="0" xfId="0" applyFont="1" applyFill="1" applyBorder="1" applyAlignment="1">
      <alignment horizontal="center" vertical="center"/>
    </xf>
    <xf numFmtId="0" fontId="31" fillId="0" borderId="0" xfId="0" applyFont="1" applyAlignment="1">
      <alignment horizontal="center" vertical="center"/>
    </xf>
    <xf numFmtId="0" fontId="27" fillId="0" borderId="0" xfId="0" applyFont="1" applyAlignment="1">
      <alignment horizontal="center" vertical="center"/>
    </xf>
    <xf numFmtId="176" fontId="53" fillId="0" borderId="0" xfId="1" quotePrefix="1" applyFont="1" applyAlignment="1">
      <alignment horizontal="center" vertical="center"/>
    </xf>
    <xf numFmtId="0" fontId="37" fillId="0" borderId="0" xfId="0" applyFont="1">
      <alignment vertical="center"/>
    </xf>
    <xf numFmtId="176" fontId="53" fillId="0" borderId="0" xfId="1" applyFont="1" applyAlignment="1">
      <alignment horizontal="center" vertical="center"/>
    </xf>
    <xf numFmtId="0" fontId="37" fillId="0" borderId="0" xfId="0" applyFont="1" applyAlignment="1">
      <alignment vertical="center"/>
    </xf>
    <xf numFmtId="0" fontId="37" fillId="0" borderId="0" xfId="0" quotePrefix="1" applyFont="1" applyAlignment="1">
      <alignment vertical="center"/>
    </xf>
    <xf numFmtId="176" fontId="31" fillId="0" borderId="0" xfId="1" applyFont="1" applyAlignment="1">
      <alignment horizontal="center" vertical="center"/>
    </xf>
    <xf numFmtId="0" fontId="27" fillId="0" borderId="39" xfId="0" applyFont="1" applyBorder="1" applyAlignment="1">
      <alignment horizontal="center" vertical="center"/>
    </xf>
    <xf numFmtId="176" fontId="49" fillId="0" borderId="39" xfId="1" quotePrefix="1" applyFont="1" applyBorder="1" applyAlignment="1">
      <alignment horizontal="center" vertical="center"/>
    </xf>
    <xf numFmtId="179" fontId="49" fillId="0" borderId="39" xfId="3" quotePrefix="1" applyNumberFormat="1" applyFont="1" applyBorder="1" applyAlignment="1">
      <alignment horizontal="center" vertical="center"/>
    </xf>
    <xf numFmtId="176" fontId="49" fillId="0" borderId="39" xfId="1" applyFont="1" applyBorder="1" applyAlignment="1">
      <alignment horizontal="center" vertical="center"/>
    </xf>
    <xf numFmtId="176" fontId="37" fillId="0" borderId="39" xfId="1" applyFont="1" applyBorder="1" applyAlignment="1">
      <alignment horizontal="center" vertical="center"/>
    </xf>
    <xf numFmtId="0" fontId="17" fillId="0" borderId="0" xfId="0" applyFont="1" applyAlignment="1">
      <alignment vertical="center"/>
    </xf>
    <xf numFmtId="176" fontId="17" fillId="0" borderId="0" xfId="0" applyNumberFormat="1" applyFont="1" applyAlignment="1">
      <alignment vertical="center"/>
    </xf>
    <xf numFmtId="0" fontId="54"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29" fillId="0" borderId="0" xfId="0" applyFont="1" applyFill="1" applyBorder="1" applyAlignment="1">
      <alignment horizontal="center" vertical="center" wrapText="1"/>
    </xf>
    <xf numFmtId="0" fontId="29" fillId="0" borderId="0" xfId="0" applyFont="1" applyFill="1" applyBorder="1" applyAlignment="1">
      <alignment horizontal="right" vertical="center" wrapText="1"/>
    </xf>
    <xf numFmtId="3" fontId="29" fillId="0" borderId="0" xfId="0" applyNumberFormat="1" applyFont="1" applyFill="1" applyBorder="1" applyAlignment="1">
      <alignment horizontal="right" vertical="center" wrapText="1"/>
    </xf>
    <xf numFmtId="0" fontId="55" fillId="0" borderId="0" xfId="0" applyFont="1" applyAlignment="1">
      <alignment vertical="center"/>
    </xf>
    <xf numFmtId="0" fontId="15" fillId="0" borderId="0" xfId="0" applyFont="1" applyAlignment="1">
      <alignment vertical="center"/>
    </xf>
    <xf numFmtId="0" fontId="15" fillId="0" borderId="0" xfId="0" applyFont="1" applyBorder="1">
      <alignment vertical="center"/>
    </xf>
    <xf numFmtId="0" fontId="16" fillId="0" borderId="39" xfId="0" applyFont="1" applyBorder="1">
      <alignment vertical="center"/>
    </xf>
    <xf numFmtId="0" fontId="29" fillId="0" borderId="39" xfId="0" applyFont="1" applyFill="1" applyBorder="1" applyAlignment="1">
      <alignment horizontal="center" vertical="center" wrapText="1"/>
    </xf>
    <xf numFmtId="0" fontId="15" fillId="0" borderId="39" xfId="0" applyFont="1" applyBorder="1">
      <alignment vertical="center"/>
    </xf>
    <xf numFmtId="0" fontId="31" fillId="0" borderId="39" xfId="0" applyFont="1" applyBorder="1" applyAlignment="1">
      <alignment vertical="center" wrapText="1"/>
    </xf>
    <xf numFmtId="0" fontId="31" fillId="0" borderId="39" xfId="0" applyFont="1" applyBorder="1" applyAlignment="1">
      <alignment horizontal="center" vertical="center" wrapText="1"/>
    </xf>
    <xf numFmtId="0" fontId="51" fillId="4" borderId="39" xfId="0" applyFont="1" applyFill="1" applyBorder="1">
      <alignment vertical="center"/>
    </xf>
    <xf numFmtId="0" fontId="37" fillId="0" borderId="39" xfId="0" applyFont="1" applyBorder="1" applyAlignment="1">
      <alignment horizontal="left" vertical="center" wrapText="1"/>
    </xf>
    <xf numFmtId="0" fontId="53" fillId="0" borderId="0" xfId="0" quotePrefix="1" applyFont="1" applyAlignment="1">
      <alignment horizontal="left" vertical="center" indent="6"/>
    </xf>
    <xf numFmtId="0" fontId="53" fillId="0" borderId="0" xfId="0" applyFont="1" applyAlignment="1">
      <alignment horizontal="left" vertical="center" indent="6"/>
    </xf>
    <xf numFmtId="0" fontId="15" fillId="8" borderId="46" xfId="0" applyFont="1" applyFill="1" applyBorder="1" applyAlignment="1">
      <alignment horizontal="center" vertical="center" wrapText="1"/>
    </xf>
    <xf numFmtId="0" fontId="38" fillId="8" borderId="47" xfId="0" applyFont="1" applyFill="1" applyBorder="1" applyAlignment="1">
      <alignment horizontal="center" vertical="center" wrapText="1"/>
    </xf>
    <xf numFmtId="0" fontId="57" fillId="0" borderId="0" xfId="2" applyFont="1" applyAlignment="1">
      <alignment horizontal="center" vertical="center"/>
    </xf>
    <xf numFmtId="0" fontId="15" fillId="0" borderId="48" xfId="0" applyFont="1" applyBorder="1" applyAlignment="1">
      <alignment horizontal="center" vertical="center" wrapText="1"/>
    </xf>
    <xf numFmtId="0" fontId="58" fillId="23" borderId="49" xfId="0" applyFont="1" applyFill="1" applyBorder="1" applyAlignment="1">
      <alignment horizontal="center" vertical="center" wrapText="1"/>
    </xf>
    <xf numFmtId="0" fontId="58" fillId="9" borderId="50" xfId="0" applyFont="1" applyFill="1" applyBorder="1" applyAlignment="1">
      <alignment horizontal="center" vertical="center"/>
    </xf>
    <xf numFmtId="0" fontId="37" fillId="0" borderId="49" xfId="0" applyFont="1" applyBorder="1" applyAlignment="1">
      <alignment horizontal="center" vertical="center" wrapText="1"/>
    </xf>
    <xf numFmtId="0" fontId="16" fillId="8" borderId="47" xfId="0" applyFont="1" applyFill="1" applyBorder="1" applyAlignment="1">
      <alignment horizontal="center" vertical="center" wrapText="1"/>
    </xf>
    <xf numFmtId="0" fontId="14" fillId="8" borderId="47" xfId="0" applyFont="1" applyFill="1" applyBorder="1" applyAlignment="1">
      <alignment horizontal="center" vertical="center" wrapText="1"/>
    </xf>
    <xf numFmtId="0" fontId="59" fillId="23" borderId="49" xfId="0" applyFont="1" applyFill="1" applyBorder="1" applyAlignment="1">
      <alignment horizontal="center" vertical="center" wrapText="1"/>
    </xf>
    <xf numFmtId="0" fontId="14" fillId="23" borderId="49" xfId="0" applyFont="1" applyFill="1" applyBorder="1" applyAlignment="1">
      <alignment horizontal="center" vertical="center" wrapText="1"/>
    </xf>
    <xf numFmtId="0" fontId="15" fillId="0" borderId="49" xfId="0" applyFont="1" applyBorder="1" applyAlignment="1">
      <alignment horizontal="center" vertical="center" wrapText="1"/>
    </xf>
    <xf numFmtId="0" fontId="39" fillId="0" borderId="49" xfId="0" applyFont="1" applyBorder="1" applyAlignment="1">
      <alignment horizontal="center" vertical="center" wrapText="1"/>
    </xf>
    <xf numFmtId="0" fontId="15" fillId="0" borderId="0" xfId="0" applyFont="1" applyBorder="1" applyAlignment="1">
      <alignment horizontal="center" vertical="center" wrapText="1"/>
    </xf>
    <xf numFmtId="0" fontId="38" fillId="0" borderId="0" xfId="0" applyFont="1" applyBorder="1" applyAlignment="1">
      <alignment horizontal="center" vertical="center" wrapText="1"/>
    </xf>
    <xf numFmtId="0" fontId="16" fillId="24" borderId="46" xfId="0" applyFont="1" applyFill="1" applyBorder="1" applyAlignment="1">
      <alignment horizontal="center" vertical="center" wrapText="1"/>
    </xf>
    <xf numFmtId="0" fontId="15" fillId="11" borderId="46" xfId="0" applyFont="1" applyFill="1" applyBorder="1" applyAlignment="1">
      <alignment horizontal="center" vertical="center" wrapText="1"/>
    </xf>
    <xf numFmtId="0" fontId="15" fillId="0" borderId="46" xfId="0" applyFont="1" applyFill="1" applyBorder="1" applyAlignment="1">
      <alignment horizontal="center" vertical="center" wrapText="1"/>
    </xf>
    <xf numFmtId="0" fontId="15" fillId="0" borderId="46" xfId="0" applyFont="1" applyBorder="1" applyAlignment="1">
      <alignment horizontal="center" vertical="center" wrapText="1"/>
    </xf>
    <xf numFmtId="0" fontId="16"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42" fillId="4" borderId="46" xfId="0" applyFont="1" applyFill="1" applyBorder="1" applyAlignment="1">
      <alignment horizontal="center" vertical="center" wrapText="1"/>
    </xf>
    <xf numFmtId="0" fontId="0" fillId="25" borderId="0" xfId="0" applyFill="1" applyBorder="1">
      <alignment vertical="center"/>
    </xf>
    <xf numFmtId="0" fontId="0" fillId="25" borderId="0" xfId="0" applyFill="1">
      <alignment vertical="center"/>
    </xf>
    <xf numFmtId="0" fontId="18" fillId="4" borderId="3" xfId="0" applyFont="1" applyFill="1" applyBorder="1" applyAlignment="1">
      <alignment horizontal="center" vertical="center"/>
    </xf>
    <xf numFmtId="0" fontId="37" fillId="0" borderId="26" xfId="0" applyFont="1" applyFill="1" applyBorder="1" applyAlignment="1">
      <alignment horizontal="right" vertical="center" wrapText="1"/>
    </xf>
    <xf numFmtId="0" fontId="37" fillId="0" borderId="26" xfId="0" applyFont="1" applyFill="1" applyBorder="1" applyAlignment="1">
      <alignment vertical="center" wrapText="1"/>
    </xf>
    <xf numFmtId="0" fontId="10" fillId="20" borderId="37" xfId="0" applyFont="1" applyFill="1" applyBorder="1">
      <alignment vertical="center"/>
    </xf>
    <xf numFmtId="0" fontId="13" fillId="0" borderId="0" xfId="0" applyFont="1" applyFill="1" applyBorder="1">
      <alignment vertical="center"/>
    </xf>
    <xf numFmtId="0" fontId="37" fillId="0" borderId="30" xfId="0" applyFont="1" applyFill="1" applyBorder="1" applyAlignment="1">
      <alignment vertical="center"/>
    </xf>
    <xf numFmtId="0" fontId="37" fillId="0" borderId="0" xfId="0" applyFont="1" applyFill="1" applyBorder="1" applyAlignment="1">
      <alignment vertical="center"/>
    </xf>
    <xf numFmtId="0" fontId="37" fillId="0" borderId="31" xfId="0" applyFont="1" applyFill="1" applyBorder="1" applyAlignment="1">
      <alignment vertical="center"/>
    </xf>
    <xf numFmtId="0" fontId="16" fillId="10" borderId="2" xfId="0" applyFont="1" applyFill="1" applyBorder="1" applyAlignment="1">
      <alignment vertical="center" wrapText="1"/>
    </xf>
    <xf numFmtId="0" fontId="49" fillId="19" borderId="3" xfId="0" applyFont="1" applyFill="1" applyBorder="1">
      <alignment vertical="center"/>
    </xf>
    <xf numFmtId="0" fontId="13" fillId="0" borderId="0" xfId="0" quotePrefix="1" applyFont="1" applyAlignment="1">
      <alignment vertical="top"/>
    </xf>
    <xf numFmtId="0" fontId="13" fillId="0" borderId="0" xfId="0" quotePrefix="1" applyFont="1" applyFill="1" applyBorder="1">
      <alignment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8" fillId="2" borderId="0" xfId="0" applyFont="1" applyFill="1">
      <alignment vertical="center"/>
    </xf>
    <xf numFmtId="177" fontId="18" fillId="4" borderId="1" xfId="1" applyNumberFormat="1" applyFont="1" applyFill="1" applyBorder="1" applyAlignment="1">
      <alignment horizontal="center" vertical="center"/>
    </xf>
    <xf numFmtId="0" fontId="18" fillId="4" borderId="2" xfId="0" applyFont="1" applyFill="1" applyBorder="1" applyAlignment="1">
      <alignment horizontal="center" vertical="center"/>
    </xf>
    <xf numFmtId="177" fontId="13" fillId="0" borderId="4" xfId="1" applyNumberFormat="1" applyFont="1" applyFill="1" applyBorder="1" applyAlignment="1">
      <alignment horizontal="center" vertical="center"/>
    </xf>
    <xf numFmtId="0" fontId="18" fillId="5" borderId="0" xfId="0" applyFont="1" applyFill="1" applyAlignment="1">
      <alignment horizontal="center" vertical="center"/>
    </xf>
    <xf numFmtId="0" fontId="18" fillId="5" borderId="0" xfId="0" applyFont="1" applyFill="1" applyAlignment="1">
      <alignment horizontal="center" vertical="center" wrapText="1"/>
    </xf>
    <xf numFmtId="0" fontId="13" fillId="0" borderId="0" xfId="0" applyFont="1" applyAlignment="1">
      <alignment horizontal="left" vertical="center"/>
    </xf>
    <xf numFmtId="177" fontId="13" fillId="0" borderId="5" xfId="1" applyNumberFormat="1" applyFont="1" applyFill="1" applyBorder="1" applyAlignment="1">
      <alignment horizontal="center" vertical="center"/>
    </xf>
    <xf numFmtId="177" fontId="13" fillId="0" borderId="0" xfId="1" applyNumberFormat="1" applyFont="1" applyFill="1" applyBorder="1" applyAlignment="1">
      <alignment horizontal="left" vertical="center"/>
    </xf>
    <xf numFmtId="177" fontId="18" fillId="4" borderId="3" xfId="1" applyNumberFormat="1" applyFont="1" applyFill="1" applyBorder="1" applyAlignment="1">
      <alignment horizontal="center" vertical="center"/>
    </xf>
    <xf numFmtId="177" fontId="60" fillId="0" borderId="0" xfId="1" quotePrefix="1" applyNumberFormat="1" applyFont="1" applyFill="1" applyBorder="1" applyAlignment="1">
      <alignment horizontal="left" vertical="center"/>
    </xf>
    <xf numFmtId="0" fontId="18" fillId="0" borderId="0" xfId="0" applyFont="1" applyFill="1" applyAlignment="1">
      <alignment horizontal="left" vertical="center"/>
    </xf>
    <xf numFmtId="0" fontId="60" fillId="0" borderId="0" xfId="0" applyFont="1" applyFill="1">
      <alignment vertical="center"/>
    </xf>
    <xf numFmtId="0" fontId="18" fillId="0" borderId="0" xfId="0" applyFont="1" applyFill="1">
      <alignment vertical="center"/>
    </xf>
    <xf numFmtId="0" fontId="18" fillId="5" borderId="14" xfId="0" applyFont="1" applyFill="1" applyBorder="1" applyAlignment="1">
      <alignment horizontal="center" vertical="center"/>
    </xf>
    <xf numFmtId="0" fontId="18" fillId="5" borderId="13"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18" fillId="4" borderId="15" xfId="0" applyFont="1" applyFill="1" applyBorder="1" applyAlignment="1">
      <alignment horizontal="center" vertical="center" wrapText="1"/>
    </xf>
    <xf numFmtId="0" fontId="18" fillId="7" borderId="14" xfId="0" applyFont="1" applyFill="1" applyBorder="1" applyAlignment="1">
      <alignment horizontal="center" vertical="center" wrapText="1"/>
    </xf>
    <xf numFmtId="0" fontId="18" fillId="7" borderId="13" xfId="0" applyFont="1" applyFill="1" applyBorder="1" applyAlignment="1">
      <alignment horizontal="center" vertical="center" wrapText="1"/>
    </xf>
    <xf numFmtId="0" fontId="18" fillId="7" borderId="10"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13" fillId="0" borderId="16" xfId="0" applyFont="1" applyFill="1" applyBorder="1" applyAlignment="1">
      <alignment horizontal="center" vertical="center"/>
    </xf>
    <xf numFmtId="0" fontId="13" fillId="0" borderId="18" xfId="0" applyFont="1" applyFill="1" applyBorder="1" applyAlignment="1">
      <alignment horizontal="center" vertical="center"/>
    </xf>
    <xf numFmtId="0" fontId="13" fillId="0" borderId="17" xfId="0" applyFont="1" applyFill="1" applyBorder="1" applyAlignment="1">
      <alignment horizontal="center" vertical="center"/>
    </xf>
    <xf numFmtId="0" fontId="13" fillId="0" borderId="19" xfId="0" applyFont="1" applyFill="1" applyBorder="1" applyAlignment="1">
      <alignment horizontal="center" vertical="center"/>
    </xf>
    <xf numFmtId="0" fontId="13" fillId="0" borderId="20" xfId="0" applyFont="1" applyBorder="1" applyAlignment="1">
      <alignment horizontal="center" vertical="center"/>
    </xf>
    <xf numFmtId="0" fontId="13" fillId="0" borderId="0" xfId="0" applyFont="1" applyBorder="1" applyAlignment="1">
      <alignment horizontal="center" vertical="center"/>
    </xf>
    <xf numFmtId="0" fontId="13" fillId="0" borderId="21" xfId="0" applyFont="1" applyFill="1" applyBorder="1" applyAlignment="1">
      <alignment horizontal="center" vertical="center"/>
    </xf>
    <xf numFmtId="0" fontId="13" fillId="0" borderId="20" xfId="0" applyFont="1" applyFill="1" applyBorder="1" applyAlignment="1">
      <alignment horizontal="center" vertical="center"/>
    </xf>
    <xf numFmtId="0" fontId="13" fillId="0" borderId="0" xfId="0" quotePrefix="1" applyFont="1" applyFill="1" applyBorder="1" applyAlignment="1">
      <alignment horizontal="center" vertical="center"/>
    </xf>
    <xf numFmtId="0" fontId="13" fillId="0" borderId="11" xfId="0" applyFont="1" applyFill="1" applyBorder="1" applyAlignment="1">
      <alignment horizontal="center" vertical="center"/>
    </xf>
    <xf numFmtId="177" fontId="18" fillId="0" borderId="3" xfId="1" applyNumberFormat="1" applyFont="1" applyFill="1" applyBorder="1" applyAlignment="1">
      <alignment horizontal="center" vertical="center"/>
    </xf>
    <xf numFmtId="0" fontId="13" fillId="0" borderId="0" xfId="0" applyFont="1" applyBorder="1" applyAlignment="1">
      <alignment vertical="center" wrapText="1"/>
    </xf>
    <xf numFmtId="0" fontId="18" fillId="5" borderId="27" xfId="0" applyFont="1" applyFill="1" applyBorder="1" applyAlignment="1">
      <alignment horizontal="center" vertical="center" wrapText="1"/>
    </xf>
    <xf numFmtId="0" fontId="18" fillId="5" borderId="28" xfId="0" applyFont="1" applyFill="1" applyBorder="1" applyAlignment="1">
      <alignment horizontal="center" vertical="center" wrapText="1"/>
    </xf>
    <xf numFmtId="0" fontId="18" fillId="5" borderId="34"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7" borderId="0" xfId="0" applyFont="1" applyFill="1" applyBorder="1" applyAlignment="1">
      <alignment horizontal="center" vertical="center" wrapText="1"/>
    </xf>
    <xf numFmtId="0" fontId="18" fillId="4" borderId="19" xfId="0" applyFont="1" applyFill="1" applyBorder="1" applyAlignment="1">
      <alignment horizontal="center" vertical="center"/>
    </xf>
    <xf numFmtId="0" fontId="18" fillId="4" borderId="0" xfId="0" applyFont="1" applyFill="1" applyAlignment="1">
      <alignment horizontal="center" vertical="center"/>
    </xf>
    <xf numFmtId="0" fontId="13" fillId="0" borderId="17" xfId="0" applyFont="1" applyBorder="1" applyAlignment="1">
      <alignment horizontal="center" vertical="center"/>
    </xf>
    <xf numFmtId="0" fontId="13" fillId="0" borderId="16" xfId="0" applyFont="1" applyBorder="1" applyAlignment="1">
      <alignment horizontal="center" vertical="center"/>
    </xf>
    <xf numFmtId="0" fontId="13" fillId="0" borderId="19" xfId="0" applyFont="1" applyBorder="1" applyAlignment="1">
      <alignment horizontal="center" vertical="center"/>
    </xf>
    <xf numFmtId="0" fontId="13" fillId="0" borderId="11" xfId="0" applyFont="1" applyBorder="1" applyAlignment="1">
      <alignment horizontal="center" vertical="center"/>
    </xf>
    <xf numFmtId="0" fontId="13" fillId="3" borderId="20" xfId="0" applyFont="1" applyFill="1" applyBorder="1" applyAlignment="1">
      <alignment horizontal="center" vertical="center"/>
    </xf>
    <xf numFmtId="0" fontId="13" fillId="0" borderId="23" xfId="0" applyFont="1" applyBorder="1" applyAlignment="1">
      <alignment horizontal="center" vertical="center"/>
    </xf>
    <xf numFmtId="0" fontId="17" fillId="0" borderId="0" xfId="0" applyFont="1">
      <alignment vertical="center"/>
    </xf>
    <xf numFmtId="0" fontId="37" fillId="0" borderId="39" xfId="0" applyFont="1" applyFill="1" applyBorder="1" applyAlignment="1">
      <alignment horizontal="center" vertical="center"/>
    </xf>
    <xf numFmtId="0" fontId="6" fillId="0" borderId="39" xfId="0" applyFont="1" applyFill="1" applyBorder="1" applyAlignment="1">
      <alignment horizontal="center" vertical="center"/>
    </xf>
    <xf numFmtId="0" fontId="13" fillId="0" borderId="39" xfId="0" applyFont="1" applyBorder="1" applyAlignment="1">
      <alignment horizontal="center" vertical="center"/>
    </xf>
    <xf numFmtId="0" fontId="9" fillId="6" borderId="39" xfId="0" applyFont="1" applyFill="1" applyBorder="1" applyAlignment="1">
      <alignment horizontal="center" vertical="center"/>
    </xf>
    <xf numFmtId="0" fontId="13" fillId="0" borderId="39" xfId="0" applyFont="1" applyFill="1" applyBorder="1" applyAlignment="1">
      <alignment horizontal="center" vertical="center"/>
    </xf>
    <xf numFmtId="0" fontId="6" fillId="0" borderId="39" xfId="0" applyFont="1" applyBorder="1" applyAlignment="1">
      <alignment horizontal="center" vertical="center" wrapText="1"/>
    </xf>
    <xf numFmtId="0" fontId="10" fillId="0" borderId="39" xfId="0" applyFont="1" applyBorder="1" applyAlignment="1">
      <alignment horizontal="center" vertical="center"/>
    </xf>
    <xf numFmtId="0" fontId="0" fillId="4" borderId="0" xfId="0" quotePrefix="1" applyFill="1" applyAlignment="1">
      <alignment vertical="top"/>
    </xf>
    <xf numFmtId="0" fontId="34" fillId="0" borderId="6" xfId="0" applyFont="1" applyFill="1" applyBorder="1" applyAlignment="1">
      <alignment horizontal="center" vertical="center" wrapText="1"/>
    </xf>
    <xf numFmtId="0" fontId="34" fillId="0" borderId="7" xfId="0" applyFont="1" applyFill="1" applyBorder="1" applyAlignment="1">
      <alignment horizontal="center" vertical="center" wrapText="1"/>
    </xf>
    <xf numFmtId="0" fontId="34" fillId="0" borderId="8" xfId="0" applyFont="1" applyFill="1" applyBorder="1" applyAlignment="1">
      <alignment horizontal="center" vertical="center" wrapText="1"/>
    </xf>
    <xf numFmtId="0" fontId="37" fillId="0" borderId="39" xfId="0" applyFont="1" applyFill="1" applyBorder="1" applyAlignment="1">
      <alignment horizontal="center" vertical="center"/>
    </xf>
    <xf numFmtId="0" fontId="6" fillId="0" borderId="39" xfId="0" applyFont="1" applyFill="1" applyBorder="1" applyAlignment="1">
      <alignment horizontal="center" vertical="center"/>
    </xf>
    <xf numFmtId="0" fontId="13" fillId="0" borderId="39" xfId="0" applyFont="1" applyBorder="1" applyAlignment="1">
      <alignment horizontal="center" vertical="center"/>
    </xf>
    <xf numFmtId="0" fontId="9" fillId="6" borderId="39" xfId="0" applyFont="1" applyFill="1" applyBorder="1" applyAlignment="1">
      <alignment horizontal="center" vertical="center"/>
    </xf>
    <xf numFmtId="0" fontId="6" fillId="0" borderId="39" xfId="0" applyFont="1" applyBorder="1" applyAlignment="1">
      <alignment horizontal="center" vertical="center" wrapText="1"/>
    </xf>
    <xf numFmtId="0" fontId="10" fillId="0" borderId="39" xfId="0" applyFont="1" applyBorder="1" applyAlignment="1">
      <alignment horizontal="center" vertical="center"/>
    </xf>
    <xf numFmtId="0" fontId="13" fillId="0" borderId="39" xfId="0" applyFont="1" applyFill="1" applyBorder="1" applyAlignment="1">
      <alignment horizontal="center" vertical="center"/>
    </xf>
    <xf numFmtId="0" fontId="35" fillId="0" borderId="0" xfId="0" applyFont="1" applyAlignment="1">
      <alignment horizontal="left" vertical="center"/>
    </xf>
    <xf numFmtId="0" fontId="65" fillId="0" borderId="39" xfId="0" applyFont="1" applyFill="1" applyBorder="1" applyAlignment="1">
      <alignment horizontal="center" vertical="center"/>
    </xf>
    <xf numFmtId="0" fontId="66" fillId="0" borderId="39" xfId="0" applyFont="1" applyFill="1" applyBorder="1" applyAlignment="1">
      <alignment horizontal="left" vertical="center" wrapText="1"/>
    </xf>
    <xf numFmtId="0" fontId="40" fillId="0" borderId="39" xfId="0" applyFont="1" applyFill="1" applyBorder="1" applyAlignment="1">
      <alignment horizontal="center" vertical="center"/>
    </xf>
    <xf numFmtId="0" fontId="39" fillId="0" borderId="39" xfId="0" applyFont="1" applyFill="1" applyBorder="1" applyAlignment="1">
      <alignment horizontal="left" vertical="center" wrapText="1"/>
    </xf>
    <xf numFmtId="0" fontId="12" fillId="0" borderId="39" xfId="0" applyFont="1" applyBorder="1" applyAlignment="1">
      <alignment horizontal="center" vertical="center"/>
    </xf>
    <xf numFmtId="177" fontId="13" fillId="0" borderId="3" xfId="1" applyNumberFormat="1" applyFont="1" applyFill="1" applyBorder="1" applyAlignment="1">
      <alignment horizontal="center" vertical="center" wrapText="1"/>
    </xf>
    <xf numFmtId="0" fontId="49" fillId="0" borderId="2" xfId="0" applyFont="1" applyBorder="1" applyAlignment="1">
      <alignment horizontal="center" vertical="center"/>
    </xf>
    <xf numFmtId="0" fontId="37" fillId="0" borderId="3" xfId="0" applyFont="1" applyBorder="1" applyAlignment="1">
      <alignment horizontal="center" vertical="center"/>
    </xf>
    <xf numFmtId="0" fontId="38" fillId="17" borderId="53" xfId="0" quotePrefix="1" applyFont="1" applyFill="1" applyBorder="1" applyAlignment="1">
      <alignment horizontal="center" vertical="center"/>
    </xf>
    <xf numFmtId="0" fontId="16" fillId="10" borderId="2" xfId="0" applyFont="1" applyFill="1" applyBorder="1" applyAlignment="1">
      <alignment horizontal="center" vertical="center" wrapText="1"/>
    </xf>
    <xf numFmtId="0" fontId="37" fillId="0" borderId="26" xfId="0" applyFont="1" applyFill="1" applyBorder="1" applyAlignment="1">
      <alignment horizontal="center" vertical="center" wrapText="1"/>
    </xf>
    <xf numFmtId="0" fontId="5" fillId="17" borderId="53" xfId="0" quotePrefix="1" applyFont="1" applyFill="1" applyBorder="1" applyAlignment="1">
      <alignment horizontal="center" vertical="center"/>
    </xf>
    <xf numFmtId="0" fontId="6" fillId="0" borderId="53" xfId="0" quotePrefix="1" applyFont="1" applyFill="1" applyBorder="1" applyAlignment="1">
      <alignment horizontal="center" vertical="center"/>
    </xf>
    <xf numFmtId="0" fontId="0" fillId="0" borderId="20" xfId="0" applyBorder="1">
      <alignment vertical="center"/>
    </xf>
    <xf numFmtId="0" fontId="35" fillId="4" borderId="3" xfId="0" applyFont="1" applyFill="1" applyBorder="1" applyAlignment="1">
      <alignment horizontal="center" vertical="center"/>
    </xf>
    <xf numFmtId="0" fontId="35" fillId="13" borderId="3" xfId="0" applyFont="1" applyFill="1" applyBorder="1" applyAlignment="1">
      <alignment horizontal="center" vertical="center" wrapText="1"/>
    </xf>
    <xf numFmtId="0" fontId="35" fillId="13" borderId="3" xfId="0" applyFont="1" applyFill="1" applyBorder="1" applyAlignment="1">
      <alignment horizontal="center" vertical="center"/>
    </xf>
    <xf numFmtId="0" fontId="34" fillId="0" borderId="0" xfId="0" applyFont="1" applyBorder="1" applyAlignment="1">
      <alignment horizontal="left" vertical="center"/>
    </xf>
    <xf numFmtId="0" fontId="0" fillId="0" borderId="21" xfId="0" applyBorder="1" applyAlignment="1">
      <alignment vertical="center"/>
    </xf>
    <xf numFmtId="0" fontId="6" fillId="19" borderId="3" xfId="0" quotePrefix="1" applyFont="1" applyFill="1" applyBorder="1" applyAlignment="1">
      <alignment horizontal="center" vertical="center"/>
    </xf>
    <xf numFmtId="0" fontId="34" fillId="19" borderId="3" xfId="0" applyFont="1" applyFill="1" applyBorder="1" applyAlignment="1">
      <alignment horizontal="center" vertical="center" wrapText="1"/>
    </xf>
    <xf numFmtId="0" fontId="34" fillId="19" borderId="3" xfId="0" applyFont="1" applyFill="1" applyBorder="1" applyAlignment="1">
      <alignment horizontal="center" vertical="center"/>
    </xf>
    <xf numFmtId="0" fontId="0" fillId="0" borderId="23" xfId="0" applyBorder="1">
      <alignment vertical="center"/>
    </xf>
    <xf numFmtId="0" fontId="6" fillId="19" borderId="57" xfId="0" quotePrefix="1" applyFont="1" applyFill="1" applyBorder="1" applyAlignment="1">
      <alignment horizontal="center" vertical="center"/>
    </xf>
    <xf numFmtId="0" fontId="34" fillId="19" borderId="57" xfId="0" applyFont="1" applyFill="1" applyBorder="1" applyAlignment="1">
      <alignment horizontal="center" vertical="center" wrapText="1"/>
    </xf>
    <xf numFmtId="0" fontId="34" fillId="19" borderId="57" xfId="0" applyFont="1" applyFill="1" applyBorder="1" applyAlignment="1">
      <alignment horizontal="center" vertical="center"/>
    </xf>
    <xf numFmtId="0" fontId="34" fillId="0" borderId="22" xfId="0" applyFont="1" applyBorder="1" applyAlignment="1">
      <alignment horizontal="left" vertical="center"/>
    </xf>
    <xf numFmtId="0" fontId="0" fillId="0" borderId="24" xfId="0" applyBorder="1" applyAlignment="1">
      <alignment vertical="center"/>
    </xf>
    <xf numFmtId="0" fontId="0" fillId="0" borderId="20" xfId="0" applyFill="1" applyBorder="1">
      <alignment vertical="center"/>
    </xf>
    <xf numFmtId="0" fontId="5" fillId="4" borderId="3" xfId="0" quotePrefix="1" applyFont="1" applyFill="1" applyBorder="1" applyAlignment="1">
      <alignment horizontal="center" vertical="center"/>
    </xf>
    <xf numFmtId="0" fontId="34" fillId="0" borderId="0" xfId="0" applyFont="1" applyFill="1" applyBorder="1" applyAlignment="1">
      <alignment horizontal="left" vertical="center"/>
    </xf>
    <xf numFmtId="0" fontId="0" fillId="0" borderId="21" xfId="0" applyFill="1" applyBorder="1" applyAlignment="1">
      <alignment vertical="center"/>
    </xf>
    <xf numFmtId="0" fontId="6" fillId="0" borderId="3" xfId="0" quotePrefix="1" applyFont="1" applyFill="1" applyBorder="1" applyAlignment="1">
      <alignment horizontal="center" vertical="center"/>
    </xf>
    <xf numFmtId="0" fontId="0" fillId="0" borderId="23" xfId="0" applyFill="1" applyBorder="1">
      <alignment vertical="center"/>
    </xf>
    <xf numFmtId="0" fontId="34" fillId="0" borderId="22" xfId="0" applyFont="1" applyFill="1" applyBorder="1" applyAlignment="1">
      <alignment horizontal="left" vertical="center"/>
    </xf>
    <xf numFmtId="0" fontId="0" fillId="0" borderId="24" xfId="0" applyFill="1" applyBorder="1" applyAlignment="1">
      <alignment vertical="center"/>
    </xf>
    <xf numFmtId="0" fontId="6" fillId="0" borderId="57" xfId="0" quotePrefix="1" applyFont="1" applyFill="1" applyBorder="1" applyAlignment="1">
      <alignment horizontal="center" vertical="center"/>
    </xf>
    <xf numFmtId="0" fontId="34" fillId="0" borderId="57" xfId="0" applyFont="1" applyFill="1" applyBorder="1" applyAlignment="1">
      <alignment horizontal="center" vertical="center" wrapText="1"/>
    </xf>
    <xf numFmtId="0" fontId="6" fillId="0" borderId="20" xfId="0" quotePrefix="1" applyFont="1" applyFill="1" applyBorder="1" applyAlignment="1">
      <alignment horizontal="center" vertical="center"/>
    </xf>
    <xf numFmtId="0" fontId="6" fillId="0" borderId="23" xfId="0" quotePrefix="1" applyFont="1" applyFill="1" applyBorder="1" applyAlignment="1">
      <alignment horizontal="center" vertical="center"/>
    </xf>
    <xf numFmtId="0" fontId="0" fillId="0" borderId="0" xfId="0" applyAlignment="1">
      <alignment vertical="center" wrapText="1"/>
    </xf>
    <xf numFmtId="0" fontId="34" fillId="0" borderId="57" xfId="0" applyFont="1" applyBorder="1" applyAlignment="1">
      <alignment horizontal="center" vertical="center"/>
    </xf>
    <xf numFmtId="0" fontId="6" fillId="0" borderId="59" xfId="0" quotePrefix="1" applyFont="1" applyFill="1" applyBorder="1" applyAlignment="1">
      <alignment horizontal="center" vertical="center"/>
    </xf>
    <xf numFmtId="0" fontId="68" fillId="0" borderId="20" xfId="0" quotePrefix="1" applyFont="1" applyFill="1" applyBorder="1" applyAlignment="1">
      <alignment horizontal="center" vertical="center"/>
    </xf>
    <xf numFmtId="0" fontId="16" fillId="4" borderId="3" xfId="0" applyFont="1" applyFill="1" applyBorder="1">
      <alignment vertical="center"/>
    </xf>
    <xf numFmtId="0" fontId="16" fillId="13" borderId="3" xfId="0" applyFont="1" applyFill="1" applyBorder="1">
      <alignment vertical="center"/>
    </xf>
    <xf numFmtId="0" fontId="34" fillId="0" borderId="0" xfId="0" applyFont="1" applyFill="1" applyBorder="1" applyAlignment="1">
      <alignment horizontal="left" vertical="center" wrapText="1"/>
    </xf>
    <xf numFmtId="0" fontId="34" fillId="0" borderId="21" xfId="0" applyFont="1" applyFill="1" applyBorder="1" applyAlignment="1">
      <alignment horizontal="left" vertical="center" wrapText="1"/>
    </xf>
    <xf numFmtId="0" fontId="15" fillId="0" borderId="3" xfId="0" applyFont="1" applyBorder="1">
      <alignment vertical="center"/>
    </xf>
    <xf numFmtId="0" fontId="15" fillId="13" borderId="3" xfId="0" applyFont="1" applyFill="1" applyBorder="1">
      <alignment vertical="center"/>
    </xf>
    <xf numFmtId="0" fontId="35" fillId="4" borderId="3" xfId="0" applyFont="1" applyFill="1" applyBorder="1" applyAlignment="1">
      <alignment horizontal="center" vertical="center" wrapText="1"/>
    </xf>
    <xf numFmtId="0" fontId="34"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21" xfId="0" applyFont="1" applyFill="1" applyBorder="1" applyAlignment="1">
      <alignment horizontal="center" vertical="center"/>
    </xf>
    <xf numFmtId="0" fontId="9" fillId="0" borderId="0" xfId="0" applyFont="1" applyAlignment="1">
      <alignment horizontal="center" vertical="center" wrapText="1"/>
    </xf>
    <xf numFmtId="0" fontId="0" fillId="0" borderId="20" xfId="0" applyFill="1" applyBorder="1" applyAlignment="1">
      <alignment horizontal="center" vertical="center"/>
    </xf>
    <xf numFmtId="0" fontId="6" fillId="0" borderId="17" xfId="0" quotePrefix="1" applyFont="1" applyFill="1" applyBorder="1" applyAlignment="1">
      <alignment horizontal="center" vertical="center"/>
    </xf>
    <xf numFmtId="0" fontId="34" fillId="19" borderId="63" xfId="0" applyFont="1" applyFill="1" applyBorder="1" applyAlignment="1">
      <alignment horizontal="center" vertical="center" wrapText="1"/>
    </xf>
    <xf numFmtId="0" fontId="10" fillId="0" borderId="21" xfId="0" applyFont="1" applyBorder="1" applyAlignment="1">
      <alignment vertical="center"/>
    </xf>
    <xf numFmtId="0" fontId="10" fillId="0" borderId="24" xfId="0" applyFont="1" applyBorder="1" applyAlignment="1">
      <alignment vertical="center"/>
    </xf>
    <xf numFmtId="0" fontId="69" fillId="0" borderId="10" xfId="0" applyFont="1" applyBorder="1" applyAlignment="1">
      <alignment horizontal="center" vertical="center"/>
    </xf>
    <xf numFmtId="0" fontId="70" fillId="0" borderId="64" xfId="0" quotePrefix="1" applyFont="1" applyFill="1" applyBorder="1" applyAlignment="1">
      <alignment horizontal="center" vertical="center"/>
    </xf>
    <xf numFmtId="0" fontId="6" fillId="0" borderId="67" xfId="0" quotePrefix="1" applyFont="1" applyFill="1" applyBorder="1" applyAlignment="1">
      <alignment horizontal="center" vertical="center"/>
    </xf>
    <xf numFmtId="0" fontId="0" fillId="0" borderId="21" xfId="0" applyBorder="1">
      <alignment vertical="center"/>
    </xf>
    <xf numFmtId="0" fontId="0" fillId="0" borderId="22" xfId="0" applyBorder="1">
      <alignment vertical="center"/>
    </xf>
    <xf numFmtId="0" fontId="0" fillId="0" borderId="24" xfId="0" applyBorder="1">
      <alignment vertical="center"/>
    </xf>
    <xf numFmtId="0" fontId="35" fillId="13" borderId="3" xfId="0" applyFont="1" applyFill="1" applyBorder="1" applyAlignment="1">
      <alignment vertical="center" wrapText="1"/>
    </xf>
    <xf numFmtId="3" fontId="34" fillId="0" borderId="3" xfId="0" applyNumberFormat="1" applyFont="1" applyBorder="1" applyAlignment="1">
      <alignment vertical="center" wrapText="1"/>
    </xf>
    <xf numFmtId="0" fontId="4" fillId="0" borderId="0" xfId="0" applyFont="1" applyFill="1" applyBorder="1" applyAlignment="1">
      <alignment horizontal="center" vertical="center"/>
    </xf>
    <xf numFmtId="0" fontId="0" fillId="0" borderId="0" xfId="0" applyAlignment="1">
      <alignment horizontal="center" vertical="center"/>
    </xf>
    <xf numFmtId="0" fontId="29" fillId="0" borderId="0" xfId="0" applyFont="1" applyAlignment="1">
      <alignment horizontal="left" vertical="center"/>
    </xf>
    <xf numFmtId="0" fontId="73" fillId="0" borderId="0" xfId="0" applyFont="1">
      <alignment vertical="center"/>
    </xf>
    <xf numFmtId="0" fontId="54" fillId="0" borderId="58" xfId="0" applyFont="1" applyBorder="1" applyAlignment="1">
      <alignment horizontal="center" vertical="center"/>
    </xf>
    <xf numFmtId="0" fontId="27" fillId="0" borderId="0" xfId="0" applyFont="1">
      <alignment vertical="center"/>
    </xf>
    <xf numFmtId="0" fontId="27" fillId="0" borderId="0" xfId="0" applyFont="1" applyAlignment="1">
      <alignment horizontal="left" vertical="center"/>
    </xf>
    <xf numFmtId="0" fontId="38" fillId="0" borderId="0" xfId="0" applyFont="1">
      <alignment vertical="center"/>
    </xf>
    <xf numFmtId="0" fontId="37" fillId="0" borderId="0" xfId="0" applyFont="1" applyAlignment="1">
      <alignment horizontal="center" vertical="center"/>
    </xf>
    <xf numFmtId="0" fontId="9" fillId="19" borderId="3" xfId="0" applyFont="1" applyFill="1" applyBorder="1">
      <alignment vertical="center"/>
    </xf>
    <xf numFmtId="0" fontId="9" fillId="0" borderId="3" xfId="0" applyFont="1" applyBorder="1" applyAlignment="1">
      <alignment horizontal="center" vertical="center" wrapText="1"/>
    </xf>
    <xf numFmtId="0" fontId="0" fillId="0" borderId="3" xfId="0" applyBorder="1">
      <alignment vertical="center"/>
    </xf>
    <xf numFmtId="0" fontId="74" fillId="0" borderId="0" xfId="0" applyFont="1">
      <alignment vertical="center"/>
    </xf>
    <xf numFmtId="0" fontId="35" fillId="2" borderId="3" xfId="0" applyFont="1" applyFill="1" applyBorder="1">
      <alignment vertical="center"/>
    </xf>
    <xf numFmtId="0" fontId="34" fillId="0" borderId="3" xfId="0" applyFont="1" applyBorder="1">
      <alignment vertical="center"/>
    </xf>
    <xf numFmtId="0" fontId="16" fillId="0" borderId="0" xfId="0" applyFont="1">
      <alignment vertical="center"/>
    </xf>
    <xf numFmtId="0" fontId="35" fillId="0" borderId="0" xfId="0" applyFont="1">
      <alignment vertical="center"/>
    </xf>
    <xf numFmtId="0" fontId="35" fillId="0" borderId="0" xfId="0" applyFont="1" applyAlignment="1">
      <alignment vertical="center" wrapText="1"/>
    </xf>
    <xf numFmtId="0" fontId="35" fillId="0" borderId="3" xfId="0" applyFont="1" applyBorder="1" applyAlignment="1">
      <alignment horizontal="center" vertical="center" wrapText="1"/>
    </xf>
    <xf numFmtId="0" fontId="35" fillId="2" borderId="3" xfId="0" applyFont="1" applyFill="1" applyBorder="1" applyAlignment="1">
      <alignment horizontal="center" vertical="center" wrapText="1"/>
    </xf>
    <xf numFmtId="0" fontId="75" fillId="0" borderId="0" xfId="0" applyFont="1">
      <alignment vertical="center"/>
    </xf>
    <xf numFmtId="0" fontId="49" fillId="0" borderId="0" xfId="0" applyFont="1" applyAlignment="1">
      <alignment horizontal="left" vertical="center"/>
    </xf>
    <xf numFmtId="0" fontId="49" fillId="0" borderId="0" xfId="0" applyFont="1" applyAlignment="1">
      <alignment horizontal="center" vertical="center"/>
    </xf>
    <xf numFmtId="0" fontId="15" fillId="0" borderId="0" xfId="0" applyFont="1" applyFill="1" applyBorder="1" applyAlignment="1">
      <alignment vertical="center"/>
    </xf>
    <xf numFmtId="0" fontId="15" fillId="0" borderId="30" xfId="0" applyFont="1" applyFill="1" applyBorder="1" applyAlignment="1">
      <alignment vertical="center"/>
    </xf>
    <xf numFmtId="0" fontId="49" fillId="0" borderId="26" xfId="0" applyFont="1" applyBorder="1" applyAlignment="1">
      <alignment horizontal="center" vertical="center"/>
    </xf>
    <xf numFmtId="0" fontId="37" fillId="0" borderId="7" xfId="0" applyFont="1" applyBorder="1" applyAlignment="1">
      <alignment horizontal="center" vertical="center"/>
    </xf>
    <xf numFmtId="0" fontId="37" fillId="0" borderId="0" xfId="0" applyFont="1" applyBorder="1" applyAlignment="1">
      <alignment horizontal="center" vertical="center"/>
    </xf>
    <xf numFmtId="0" fontId="37" fillId="0" borderId="56" xfId="0" applyFont="1" applyBorder="1" applyAlignment="1">
      <alignment horizontal="center" vertical="center"/>
    </xf>
    <xf numFmtId="0" fontId="37" fillId="0" borderId="57" xfId="0" applyFont="1" applyBorder="1" applyAlignment="1">
      <alignment horizontal="center" vertical="center"/>
    </xf>
    <xf numFmtId="0" fontId="37" fillId="0" borderId="22" xfId="0" applyFont="1" applyBorder="1" applyAlignment="1">
      <alignment horizontal="center" vertical="center"/>
    </xf>
    <xf numFmtId="49" fontId="13" fillId="0" borderId="0" xfId="0" applyNumberFormat="1" applyFont="1" applyFill="1" applyBorder="1">
      <alignment vertical="center"/>
    </xf>
    <xf numFmtId="0" fontId="13" fillId="0" borderId="0" xfId="0" applyFont="1" applyFill="1" applyBorder="1" applyAlignment="1">
      <alignment horizontal="left" vertical="center"/>
    </xf>
    <xf numFmtId="0" fontId="49" fillId="19" borderId="2" xfId="0" applyFont="1" applyFill="1" applyBorder="1" applyAlignment="1">
      <alignment horizontal="left" vertical="top"/>
    </xf>
    <xf numFmtId="0" fontId="13" fillId="0" borderId="0" xfId="0" applyFont="1" applyBorder="1">
      <alignment vertical="center"/>
    </xf>
    <xf numFmtId="0" fontId="3" fillId="0" borderId="0" xfId="0" applyFont="1" applyAlignment="1">
      <alignment vertical="center"/>
    </xf>
    <xf numFmtId="0" fontId="0" fillId="0" borderId="0" xfId="0" applyAlignment="1">
      <alignment vertical="center"/>
    </xf>
    <xf numFmtId="0" fontId="10" fillId="4" borderId="37" xfId="0" applyFont="1" applyFill="1" applyBorder="1" applyAlignment="1">
      <alignment vertical="center"/>
    </xf>
    <xf numFmtId="0" fontId="0" fillId="4" borderId="37" xfId="0" applyFill="1" applyBorder="1" applyAlignment="1">
      <alignment vertical="center"/>
    </xf>
    <xf numFmtId="0" fontId="10" fillId="0" borderId="37" xfId="0" applyFont="1" applyFill="1" applyBorder="1" applyAlignment="1">
      <alignment vertical="center"/>
    </xf>
    <xf numFmtId="0" fontId="0" fillId="0" borderId="37" xfId="0" applyFill="1" applyBorder="1" applyAlignment="1">
      <alignment vertical="center"/>
    </xf>
    <xf numFmtId="177" fontId="12" fillId="0" borderId="2" xfId="1" applyNumberFormat="1" applyFont="1" applyFill="1" applyBorder="1" applyAlignment="1">
      <alignment horizontal="center" vertical="center"/>
    </xf>
    <xf numFmtId="177" fontId="12" fillId="0" borderId="3" xfId="1" applyNumberFormat="1" applyFont="1" applyFill="1" applyBorder="1" applyAlignment="1">
      <alignment horizontal="center" vertical="center"/>
    </xf>
    <xf numFmtId="0" fontId="24" fillId="0" borderId="0" xfId="0" applyFont="1" applyAlignment="1">
      <alignment horizontal="center" vertical="center"/>
    </xf>
    <xf numFmtId="0" fontId="78" fillId="0" borderId="0" xfId="0" applyFont="1" applyFill="1" applyBorder="1">
      <alignment vertical="center"/>
    </xf>
    <xf numFmtId="0" fontId="13" fillId="4" borderId="0" xfId="0" quotePrefix="1" applyFont="1" applyFill="1" applyBorder="1">
      <alignment vertical="center"/>
    </xf>
    <xf numFmtId="0" fontId="54" fillId="8" borderId="26" xfId="0" applyFont="1" applyFill="1" applyBorder="1" applyAlignment="1">
      <alignment horizontal="right" vertical="center" wrapText="1"/>
    </xf>
    <xf numFmtId="0" fontId="29" fillId="26" borderId="7" xfId="0" applyFont="1" applyFill="1" applyBorder="1" applyAlignment="1">
      <alignment vertical="center" wrapText="1"/>
    </xf>
    <xf numFmtId="0" fontId="29" fillId="26" borderId="26" xfId="0" applyFont="1" applyFill="1" applyBorder="1" applyAlignment="1">
      <alignment vertical="center" wrapText="1"/>
    </xf>
    <xf numFmtId="0" fontId="29" fillId="26" borderId="26" xfId="0" applyFont="1" applyFill="1" applyBorder="1" applyAlignment="1">
      <alignment horizontal="right" vertical="center" wrapText="1"/>
    </xf>
    <xf numFmtId="0" fontId="29" fillId="0" borderId="7" xfId="0" applyFont="1" applyBorder="1" applyAlignment="1">
      <alignment vertical="center" wrapText="1"/>
    </xf>
    <xf numFmtId="0" fontId="29" fillId="0" borderId="26" xfId="0" applyFont="1" applyBorder="1" applyAlignment="1">
      <alignment vertical="center" wrapText="1"/>
    </xf>
    <xf numFmtId="0" fontId="29" fillId="0" borderId="26" xfId="0" applyFont="1" applyBorder="1" applyAlignment="1">
      <alignment horizontal="right" vertical="center" wrapText="1"/>
    </xf>
    <xf numFmtId="0" fontId="53" fillId="0" borderId="7" xfId="0" applyFont="1" applyBorder="1" applyAlignment="1">
      <alignment vertical="center" wrapText="1"/>
    </xf>
    <xf numFmtId="0" fontId="53" fillId="0" borderId="26" xfId="0" applyFont="1" applyBorder="1" applyAlignment="1">
      <alignment vertical="center" wrapText="1"/>
    </xf>
    <xf numFmtId="0" fontId="53" fillId="0" borderId="26" xfId="0" applyFont="1" applyBorder="1" applyAlignment="1">
      <alignment horizontal="right" vertical="center" wrapText="1"/>
    </xf>
    <xf numFmtId="49" fontId="10" fillId="0" borderId="0" xfId="0" applyNumberFormat="1" applyFont="1" applyFill="1" applyBorder="1">
      <alignment vertical="center"/>
    </xf>
    <xf numFmtId="0" fontId="10" fillId="0" borderId="0" xfId="0" applyFont="1" applyFill="1" applyBorder="1">
      <alignment vertical="center"/>
    </xf>
    <xf numFmtId="0" fontId="29" fillId="4" borderId="3" xfId="0" applyFont="1" applyFill="1" applyBorder="1">
      <alignment vertical="center"/>
    </xf>
    <xf numFmtId="0" fontId="29" fillId="4" borderId="2" xfId="0" applyFont="1" applyFill="1" applyBorder="1" applyAlignment="1">
      <alignment horizontal="left" vertical="top"/>
    </xf>
    <xf numFmtId="0" fontId="10" fillId="4" borderId="0" xfId="0" applyFont="1" applyFill="1">
      <alignment vertical="center"/>
    </xf>
    <xf numFmtId="0" fontId="78" fillId="4" borderId="0" xfId="0" applyFont="1" applyFill="1">
      <alignment vertical="center"/>
    </xf>
    <xf numFmtId="0" fontId="29" fillId="4" borderId="8" xfId="0" applyFont="1" applyFill="1" applyBorder="1">
      <alignment vertical="center"/>
    </xf>
    <xf numFmtId="0" fontId="13" fillId="4" borderId="0" xfId="0" quotePrefix="1" applyFont="1" applyFill="1" applyAlignment="1">
      <alignment vertical="top"/>
    </xf>
    <xf numFmtId="0" fontId="49" fillId="4" borderId="3" xfId="0" applyFont="1" applyFill="1" applyBorder="1">
      <alignment vertical="center"/>
    </xf>
    <xf numFmtId="0" fontId="0" fillId="4" borderId="0" xfId="0" quotePrefix="1" applyFill="1" applyBorder="1">
      <alignment vertical="center"/>
    </xf>
    <xf numFmtId="0" fontId="49" fillId="4" borderId="2" xfId="0" applyFont="1" applyFill="1" applyBorder="1" applyAlignment="1">
      <alignment horizontal="left" vertical="top"/>
    </xf>
    <xf numFmtId="0" fontId="12" fillId="4" borderId="0" xfId="0" applyFont="1" applyFill="1">
      <alignment vertical="center"/>
    </xf>
    <xf numFmtId="0" fontId="12" fillId="2" borderId="0" xfId="0" applyFont="1" applyFill="1">
      <alignment vertical="center"/>
    </xf>
    <xf numFmtId="0" fontId="12" fillId="2" borderId="37" xfId="0" applyFont="1" applyFill="1" applyBorder="1" applyAlignment="1">
      <alignment vertical="center"/>
    </xf>
    <xf numFmtId="0" fontId="12" fillId="2" borderId="0" xfId="0" quotePrefix="1" applyFont="1" applyFill="1" applyBorder="1">
      <alignment vertical="center"/>
    </xf>
    <xf numFmtId="0" fontId="12" fillId="2" borderId="0" xfId="0" applyFont="1" applyFill="1" applyBorder="1">
      <alignment vertical="center"/>
    </xf>
    <xf numFmtId="0" fontId="53" fillId="2" borderId="3" xfId="0" applyFont="1" applyFill="1" applyBorder="1">
      <alignment vertical="center"/>
    </xf>
    <xf numFmtId="0" fontId="53" fillId="2" borderId="2" xfId="0" applyFont="1" applyFill="1" applyBorder="1" applyAlignment="1">
      <alignment horizontal="left" vertical="top"/>
    </xf>
    <xf numFmtId="0" fontId="79" fillId="0" borderId="2" xfId="0" applyFont="1" applyBorder="1" applyAlignment="1">
      <alignment horizontal="center" vertical="center"/>
    </xf>
    <xf numFmtId="0" fontId="79" fillId="0" borderId="3" xfId="0" applyFont="1" applyBorder="1" applyAlignment="1">
      <alignment horizontal="center" vertical="center"/>
    </xf>
    <xf numFmtId="0" fontId="37" fillId="0" borderId="0" xfId="0" applyFont="1" applyBorder="1">
      <alignment vertical="center"/>
    </xf>
    <xf numFmtId="0" fontId="37" fillId="0" borderId="21" xfId="0" applyFont="1" applyBorder="1">
      <alignment vertical="center"/>
    </xf>
    <xf numFmtId="0" fontId="37" fillId="0" borderId="2" xfId="0" applyFont="1" applyBorder="1" applyAlignment="1">
      <alignment horizontal="center" vertical="center"/>
    </xf>
    <xf numFmtId="0" fontId="37" fillId="0" borderId="22" xfId="0" applyFont="1" applyBorder="1">
      <alignment vertical="center"/>
    </xf>
    <xf numFmtId="0" fontId="37" fillId="0" borderId="24" xfId="0" applyFont="1" applyBorder="1">
      <alignment vertical="center"/>
    </xf>
    <xf numFmtId="0" fontId="79" fillId="0" borderId="58" xfId="0" applyFont="1" applyBorder="1" applyAlignment="1">
      <alignment horizontal="center" vertical="center"/>
    </xf>
    <xf numFmtId="0" fontId="37" fillId="0" borderId="16" xfId="0" applyFont="1" applyBorder="1">
      <alignment vertical="center"/>
    </xf>
    <xf numFmtId="0" fontId="37" fillId="0" borderId="18" xfId="0" applyFont="1" applyBorder="1">
      <alignment vertical="center"/>
    </xf>
    <xf numFmtId="0" fontId="78" fillId="0" borderId="0" xfId="0" applyFont="1" applyAlignment="1">
      <alignment horizontal="center" vertical="center"/>
    </xf>
    <xf numFmtId="0" fontId="78" fillId="0" borderId="0" xfId="0" applyFont="1">
      <alignment vertical="center"/>
    </xf>
    <xf numFmtId="0" fontId="80" fillId="0" borderId="0" xfId="0" applyFont="1">
      <alignment vertical="center"/>
    </xf>
    <xf numFmtId="0" fontId="80" fillId="0" borderId="0" xfId="0" applyFont="1" applyAlignment="1">
      <alignment horizontal="center" vertical="center"/>
    </xf>
    <xf numFmtId="0" fontId="53" fillId="0" borderId="26" xfId="0" applyFont="1" applyBorder="1" applyAlignment="1">
      <alignment horizontal="center" vertical="center"/>
    </xf>
    <xf numFmtId="0" fontId="39" fillId="0" borderId="7" xfId="0" applyFont="1" applyBorder="1" applyAlignment="1">
      <alignment horizontal="center" vertical="center"/>
    </xf>
    <xf numFmtId="0" fontId="39" fillId="0" borderId="0" xfId="0" applyFont="1" applyBorder="1" applyAlignment="1">
      <alignment horizontal="center" vertical="center"/>
    </xf>
    <xf numFmtId="0" fontId="12" fillId="0" borderId="0" xfId="0" applyFont="1" applyAlignment="1">
      <alignment horizontal="center" vertical="center"/>
    </xf>
    <xf numFmtId="0" fontId="9" fillId="17" borderId="37" xfId="0" applyFont="1" applyFill="1" applyBorder="1" applyAlignment="1">
      <alignment vertical="center" wrapText="1"/>
    </xf>
    <xf numFmtId="0" fontId="9" fillId="17" borderId="37" xfId="0" applyFont="1" applyFill="1" applyBorder="1" applyAlignment="1">
      <alignment horizontal="center" vertical="center"/>
    </xf>
    <xf numFmtId="0" fontId="37" fillId="0" borderId="19" xfId="0" applyFont="1" applyBorder="1" applyAlignment="1">
      <alignment horizontal="center" vertical="center"/>
    </xf>
    <xf numFmtId="0" fontId="37" fillId="0" borderId="12" xfId="0" applyFont="1" applyBorder="1" applyAlignment="1">
      <alignment horizontal="center" vertical="center"/>
    </xf>
    <xf numFmtId="0" fontId="38" fillId="17" borderId="54" xfId="0" applyFont="1" applyFill="1" applyBorder="1" applyAlignment="1">
      <alignment horizontal="center" vertical="center"/>
    </xf>
    <xf numFmtId="0" fontId="38" fillId="17" borderId="55" xfId="0" applyFont="1" applyFill="1" applyBorder="1" applyAlignment="1">
      <alignment vertical="center"/>
    </xf>
    <xf numFmtId="0" fontId="37" fillId="0" borderId="17" xfId="0" applyFont="1" applyBorder="1" applyAlignment="1">
      <alignment horizontal="center" vertical="center"/>
    </xf>
    <xf numFmtId="0" fontId="37" fillId="0" borderId="20" xfId="0" applyFont="1" applyBorder="1" applyAlignment="1">
      <alignment horizontal="center" vertical="center"/>
    </xf>
    <xf numFmtId="0" fontId="37" fillId="0" borderId="23" xfId="0" applyFont="1" applyBorder="1" applyAlignment="1">
      <alignment horizontal="center" vertical="center"/>
    </xf>
    <xf numFmtId="0" fontId="37" fillId="0" borderId="11" xfId="0" applyFont="1" applyBorder="1" applyAlignment="1">
      <alignment horizontal="center" vertical="center"/>
    </xf>
    <xf numFmtId="0" fontId="37" fillId="0" borderId="16" xfId="0" applyFont="1" applyBorder="1" applyAlignment="1">
      <alignment horizontal="left" vertical="center"/>
    </xf>
    <xf numFmtId="0" fontId="37" fillId="0" borderId="18" xfId="0" applyFont="1" applyBorder="1" applyAlignment="1">
      <alignment horizontal="left" vertical="center"/>
    </xf>
    <xf numFmtId="0" fontId="37" fillId="0" borderId="9" xfId="0" applyFont="1" applyFill="1" applyBorder="1" applyAlignment="1">
      <alignment vertical="center"/>
    </xf>
    <xf numFmtId="0" fontId="37" fillId="0" borderId="25" xfId="0" applyFont="1" applyFill="1" applyBorder="1" applyAlignment="1">
      <alignment vertical="center"/>
    </xf>
    <xf numFmtId="0" fontId="37" fillId="0" borderId="2" xfId="0" applyFont="1" applyFill="1" applyBorder="1" applyAlignment="1">
      <alignment vertical="center"/>
    </xf>
    <xf numFmtId="0" fontId="37" fillId="0" borderId="27" xfId="0" applyFont="1" applyFill="1" applyBorder="1" applyAlignment="1">
      <alignment vertical="center"/>
    </xf>
    <xf numFmtId="0" fontId="37" fillId="0" borderId="28" xfId="0" applyFont="1" applyFill="1" applyBorder="1" applyAlignment="1">
      <alignment vertical="center"/>
    </xf>
    <xf numFmtId="0" fontId="37" fillId="0" borderId="29" xfId="0" applyFont="1" applyFill="1" applyBorder="1" applyAlignment="1">
      <alignment vertical="center"/>
    </xf>
    <xf numFmtId="0" fontId="37" fillId="0" borderId="6" xfId="0" applyFont="1" applyFill="1" applyBorder="1" applyAlignment="1">
      <alignment horizontal="right" vertical="center" wrapText="1"/>
    </xf>
    <xf numFmtId="0" fontId="37" fillId="0" borderId="8" xfId="0" applyFont="1" applyFill="1" applyBorder="1" applyAlignment="1">
      <alignment horizontal="right" vertical="center" wrapText="1"/>
    </xf>
    <xf numFmtId="0" fontId="37" fillId="0" borderId="7" xfId="0" applyFont="1" applyFill="1" applyBorder="1" applyAlignment="1">
      <alignment horizontal="right" vertical="center" wrapText="1"/>
    </xf>
    <xf numFmtId="0" fontId="37" fillId="0" borderId="6" xfId="0" applyFont="1" applyFill="1" applyBorder="1" applyAlignment="1">
      <alignment vertical="center" wrapText="1"/>
    </xf>
    <xf numFmtId="0" fontId="37" fillId="0" borderId="8" xfId="0" applyFont="1" applyFill="1" applyBorder="1" applyAlignment="1">
      <alignment vertical="center" wrapText="1"/>
    </xf>
    <xf numFmtId="0" fontId="37" fillId="0" borderId="7" xfId="0" applyFont="1" applyFill="1" applyBorder="1" applyAlignment="1">
      <alignment vertical="center" wrapText="1"/>
    </xf>
    <xf numFmtId="0" fontId="37" fillId="0" borderId="32" xfId="0" applyFont="1" applyFill="1" applyBorder="1" applyAlignment="1">
      <alignment vertical="center"/>
    </xf>
    <xf numFmtId="0" fontId="37" fillId="0" borderId="33" xfId="0" applyFont="1" applyFill="1" applyBorder="1" applyAlignment="1">
      <alignment vertical="center"/>
    </xf>
    <xf numFmtId="0" fontId="37" fillId="0" borderId="26" xfId="0" applyFont="1" applyFill="1" applyBorder="1" applyAlignment="1">
      <alignment vertical="center"/>
    </xf>
    <xf numFmtId="0" fontId="37" fillId="0" borderId="30" xfId="0" applyFont="1" applyFill="1" applyBorder="1" applyAlignment="1">
      <alignment vertical="center"/>
    </xf>
    <xf numFmtId="0" fontId="37" fillId="0" borderId="0" xfId="0" applyFont="1" applyFill="1" applyBorder="1" applyAlignment="1">
      <alignment vertical="center"/>
    </xf>
    <xf numFmtId="0" fontId="37" fillId="0" borderId="31" xfId="0" applyFont="1" applyFill="1" applyBorder="1" applyAlignment="1">
      <alignment vertical="center"/>
    </xf>
    <xf numFmtId="0" fontId="37" fillId="0" borderId="27" xfId="0" applyFont="1" applyFill="1" applyBorder="1" applyAlignment="1">
      <alignment vertical="center" wrapText="1"/>
    </xf>
    <xf numFmtId="0" fontId="37" fillId="0" borderId="52" xfId="0" applyFont="1" applyFill="1" applyBorder="1" applyAlignment="1">
      <alignment vertical="center"/>
    </xf>
    <xf numFmtId="0" fontId="16" fillId="10" borderId="9" xfId="0" applyFont="1" applyFill="1" applyBorder="1" applyAlignment="1">
      <alignment vertical="center" wrapText="1"/>
    </xf>
    <xf numFmtId="0" fontId="16" fillId="10" borderId="25" xfId="0" applyFont="1" applyFill="1" applyBorder="1" applyAlignment="1">
      <alignment vertical="center" wrapText="1"/>
    </xf>
    <xf numFmtId="0" fontId="16" fillId="10" borderId="2" xfId="0" applyFont="1" applyFill="1" applyBorder="1" applyAlignment="1">
      <alignment vertical="center" wrapText="1"/>
    </xf>
    <xf numFmtId="0" fontId="15" fillId="0" borderId="9" xfId="0" applyFont="1" applyFill="1" applyBorder="1" applyAlignment="1">
      <alignment vertical="center"/>
    </xf>
    <xf numFmtId="0" fontId="15" fillId="0" borderId="25" xfId="0" applyFont="1" applyFill="1" applyBorder="1" applyAlignment="1">
      <alignment vertical="center"/>
    </xf>
    <xf numFmtId="0" fontId="15" fillId="0" borderId="2" xfId="0" applyFont="1" applyFill="1" applyBorder="1" applyAlignment="1">
      <alignment vertical="center"/>
    </xf>
    <xf numFmtId="0" fontId="37" fillId="0" borderId="6" xfId="0" applyFont="1" applyFill="1" applyBorder="1" applyAlignment="1">
      <alignment horizontal="center" vertical="center" wrapText="1"/>
    </xf>
    <xf numFmtId="0" fontId="37" fillId="0" borderId="8" xfId="0" applyFont="1" applyFill="1" applyBorder="1" applyAlignment="1">
      <alignment horizontal="center" vertical="center" wrapText="1"/>
    </xf>
    <xf numFmtId="0" fontId="37" fillId="0" borderId="7" xfId="0" applyFont="1" applyFill="1" applyBorder="1" applyAlignment="1">
      <alignment horizontal="center" vertical="center" wrapText="1"/>
    </xf>
    <xf numFmtId="0" fontId="15" fillId="0" borderId="27" xfId="0" applyFont="1" applyFill="1" applyBorder="1" applyAlignment="1">
      <alignment vertical="center"/>
    </xf>
    <xf numFmtId="0" fontId="15" fillId="0" borderId="28" xfId="0" applyFont="1" applyFill="1" applyBorder="1" applyAlignment="1">
      <alignment vertical="center"/>
    </xf>
    <xf numFmtId="0" fontId="15" fillId="0" borderId="29" xfId="0" applyFont="1" applyFill="1" applyBorder="1" applyAlignment="1">
      <alignment vertical="center"/>
    </xf>
    <xf numFmtId="0" fontId="15" fillId="0" borderId="32" xfId="0" applyFont="1" applyFill="1" applyBorder="1" applyAlignment="1">
      <alignment vertical="center"/>
    </xf>
    <xf numFmtId="0" fontId="15" fillId="0" borderId="33" xfId="0" applyFont="1" applyFill="1" applyBorder="1" applyAlignment="1">
      <alignment vertical="center"/>
    </xf>
    <xf numFmtId="0" fontId="15" fillId="0" borderId="26" xfId="0" applyFont="1" applyFill="1" applyBorder="1" applyAlignment="1">
      <alignment vertical="center"/>
    </xf>
    <xf numFmtId="0" fontId="15" fillId="0" borderId="30" xfId="0" applyFont="1" applyFill="1" applyBorder="1" applyAlignment="1">
      <alignment vertical="center"/>
    </xf>
    <xf numFmtId="0" fontId="15" fillId="0" borderId="0" xfId="0" applyFont="1" applyFill="1" applyBorder="1" applyAlignment="1">
      <alignment vertical="center"/>
    </xf>
    <xf numFmtId="0" fontId="15" fillId="0" borderId="31" xfId="0" applyFont="1" applyFill="1" applyBorder="1" applyAlignment="1">
      <alignment vertical="center"/>
    </xf>
    <xf numFmtId="0" fontId="15" fillId="0" borderId="27" xfId="0" applyFont="1" applyFill="1" applyBorder="1" applyAlignment="1">
      <alignment vertical="center" wrapText="1"/>
    </xf>
    <xf numFmtId="0" fontId="35" fillId="2" borderId="3" xfId="0" applyFont="1" applyFill="1" applyBorder="1" applyAlignment="1">
      <alignment horizontal="center" vertical="center" wrapText="1"/>
    </xf>
    <xf numFmtId="0" fontId="15" fillId="0" borderId="40" xfId="0" applyFont="1" applyFill="1" applyBorder="1" applyAlignment="1">
      <alignment horizontal="center" vertical="center" wrapText="1"/>
    </xf>
    <xf numFmtId="0" fontId="15" fillId="0" borderId="41" xfId="0" applyFont="1" applyFill="1" applyBorder="1" applyAlignment="1">
      <alignment horizontal="center" vertical="center" wrapText="1"/>
    </xf>
    <xf numFmtId="0" fontId="0" fillId="0" borderId="42" xfId="0" applyBorder="1" applyAlignment="1">
      <alignment horizontal="center" vertical="center" wrapText="1"/>
    </xf>
    <xf numFmtId="0" fontId="0" fillId="0" borderId="41" xfId="0" applyBorder="1" applyAlignment="1">
      <alignment horizontal="center" vertical="center"/>
    </xf>
    <xf numFmtId="0" fontId="0" fillId="0" borderId="42" xfId="0" applyBorder="1" applyAlignment="1">
      <alignment horizontal="center" vertical="center"/>
    </xf>
    <xf numFmtId="0" fontId="16" fillId="0" borderId="40" xfId="0" applyFont="1" applyFill="1" applyBorder="1" applyAlignment="1">
      <alignment horizontal="center" vertical="center"/>
    </xf>
    <xf numFmtId="0" fontId="16" fillId="0" borderId="41" xfId="0" applyFont="1" applyFill="1" applyBorder="1" applyAlignment="1">
      <alignment horizontal="center" vertical="center"/>
    </xf>
    <xf numFmtId="0" fontId="16" fillId="0" borderId="40" xfId="0" applyFont="1" applyBorder="1" applyAlignment="1">
      <alignment horizontal="center" vertical="center" wrapText="1"/>
    </xf>
    <xf numFmtId="0" fontId="16" fillId="0" borderId="41" xfId="0" applyFont="1" applyBorder="1" applyAlignment="1">
      <alignment horizontal="center" vertical="center" wrapText="1"/>
    </xf>
    <xf numFmtId="0" fontId="16" fillId="0" borderId="41" xfId="0" applyFont="1" applyBorder="1" applyAlignment="1">
      <alignment horizontal="center" vertical="center"/>
    </xf>
    <xf numFmtId="0" fontId="16" fillId="0" borderId="40" xfId="0" applyFont="1" applyBorder="1" applyAlignment="1">
      <alignment horizontal="center" vertical="center"/>
    </xf>
    <xf numFmtId="0" fontId="15" fillId="0" borderId="40" xfId="0" applyFont="1" applyFill="1" applyBorder="1" applyAlignment="1">
      <alignment horizontal="left" vertical="center" wrapText="1"/>
    </xf>
    <xf numFmtId="0" fontId="15" fillId="0" borderId="41" xfId="0" applyFont="1" applyFill="1" applyBorder="1" applyAlignment="1">
      <alignment horizontal="left" vertical="center" wrapText="1"/>
    </xf>
    <xf numFmtId="0" fontId="10" fillId="0" borderId="42" xfId="0" applyFont="1" applyBorder="1" applyAlignment="1">
      <alignment horizontal="left" vertical="center" wrapText="1"/>
    </xf>
    <xf numFmtId="0" fontId="4" fillId="0" borderId="40" xfId="0" applyFont="1" applyBorder="1" applyAlignment="1">
      <alignment horizontal="center" vertical="center"/>
    </xf>
    <xf numFmtId="0" fontId="34" fillId="0" borderId="41" xfId="0" applyFont="1" applyBorder="1" applyAlignment="1">
      <alignment horizontal="center" vertical="center"/>
    </xf>
    <xf numFmtId="0" fontId="34" fillId="0" borderId="40" xfId="0" applyFont="1" applyFill="1" applyBorder="1" applyAlignment="1">
      <alignment horizontal="center" vertical="center"/>
    </xf>
    <xf numFmtId="0" fontId="37" fillId="0" borderId="40" xfId="0" applyFont="1" applyBorder="1" applyAlignment="1">
      <alignment horizontal="center" vertical="center"/>
    </xf>
    <xf numFmtId="0" fontId="15" fillId="0" borderId="41" xfId="0" applyFont="1" applyBorder="1" applyAlignment="1">
      <alignment horizontal="center" vertical="center"/>
    </xf>
    <xf numFmtId="0" fontId="15" fillId="0" borderId="42" xfId="0" applyFont="1" applyBorder="1" applyAlignment="1">
      <alignment horizontal="center" vertical="center"/>
    </xf>
    <xf numFmtId="0" fontId="15" fillId="0" borderId="41" xfId="0" applyFont="1" applyBorder="1" applyAlignment="1">
      <alignment horizontal="center" vertical="center" wrapText="1"/>
    </xf>
    <xf numFmtId="0" fontId="15" fillId="0" borderId="42" xfId="0" applyFont="1" applyBorder="1" applyAlignment="1">
      <alignment horizontal="center" vertical="center" wrapText="1"/>
    </xf>
    <xf numFmtId="0" fontId="40" fillId="0" borderId="40" xfId="0" applyFont="1" applyFill="1" applyBorder="1" applyAlignment="1">
      <alignment horizontal="center" vertical="center" wrapText="1"/>
    </xf>
    <xf numFmtId="0" fontId="40" fillId="0" borderId="41" xfId="0" applyFont="1" applyFill="1" applyBorder="1" applyAlignment="1">
      <alignment horizontal="center" vertical="center"/>
    </xf>
    <xf numFmtId="0" fontId="40" fillId="0" borderId="42" xfId="0" applyFont="1" applyFill="1" applyBorder="1" applyAlignment="1">
      <alignment horizontal="center" vertical="center"/>
    </xf>
    <xf numFmtId="0" fontId="39" fillId="0" borderId="39" xfId="0" applyFont="1" applyFill="1" applyBorder="1" applyAlignment="1">
      <alignment horizontal="center" vertical="center" wrapText="1"/>
    </xf>
    <xf numFmtId="0" fontId="39" fillId="0" borderId="39" xfId="0" applyFont="1" applyBorder="1" applyAlignment="1">
      <alignment horizontal="center" vertical="center"/>
    </xf>
    <xf numFmtId="0" fontId="40" fillId="0" borderId="40" xfId="0" applyFont="1" applyBorder="1" applyAlignment="1">
      <alignment horizontal="center" vertical="center" wrapText="1"/>
    </xf>
    <xf numFmtId="0" fontId="40" fillId="0" borderId="42" xfId="0" applyFont="1" applyBorder="1" applyAlignment="1">
      <alignment horizontal="center" vertical="center"/>
    </xf>
    <xf numFmtId="0" fontId="39" fillId="0" borderId="40" xfId="0" applyFont="1" applyBorder="1" applyAlignment="1">
      <alignment horizontal="center" vertical="center"/>
    </xf>
    <xf numFmtId="0" fontId="39" fillId="0" borderId="42" xfId="0" applyFont="1" applyBorder="1" applyAlignment="1">
      <alignment horizontal="center" vertical="center"/>
    </xf>
    <xf numFmtId="0" fontId="6" fillId="0" borderId="40" xfId="0" applyFont="1" applyFill="1" applyBorder="1" applyAlignment="1">
      <alignment horizontal="center" vertical="center"/>
    </xf>
    <xf numFmtId="0" fontId="37" fillId="0" borderId="40" xfId="0" applyFont="1" applyFill="1" applyBorder="1" applyAlignment="1">
      <alignment horizontal="center" vertical="center" wrapText="1"/>
    </xf>
    <xf numFmtId="0" fontId="13" fillId="0" borderId="39" xfId="0" applyFont="1" applyBorder="1" applyAlignment="1">
      <alignment horizontal="center" vertical="center" wrapText="1"/>
    </xf>
    <xf numFmtId="0" fontId="13" fillId="0" borderId="39" xfId="0" applyFont="1" applyBorder="1" applyAlignment="1">
      <alignment horizontal="center" vertical="center"/>
    </xf>
    <xf numFmtId="0" fontId="9" fillId="4" borderId="43" xfId="0" applyFont="1" applyFill="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9" fillId="6" borderId="39" xfId="0" applyFont="1" applyFill="1" applyBorder="1" applyAlignment="1">
      <alignment horizontal="center" vertical="center"/>
    </xf>
    <xf numFmtId="0" fontId="0" fillId="0" borderId="39" xfId="0" applyBorder="1" applyAlignment="1">
      <alignment horizontal="center" vertical="center"/>
    </xf>
    <xf numFmtId="0" fontId="0" fillId="0" borderId="39" xfId="0" applyBorder="1" applyAlignment="1">
      <alignment vertical="center"/>
    </xf>
    <xf numFmtId="0" fontId="0" fillId="0" borderId="19" xfId="0"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34" fillId="0" borderId="54" xfId="0" applyFont="1" applyFill="1" applyBorder="1" applyAlignment="1">
      <alignment horizontal="left" vertical="center" wrapText="1"/>
    </xf>
    <xf numFmtId="0" fontId="34" fillId="0" borderId="54" xfId="0" applyFont="1" applyFill="1" applyBorder="1" applyAlignment="1">
      <alignment horizontal="left" vertical="center"/>
    </xf>
    <xf numFmtId="0" fontId="0" fillId="0" borderId="55" xfId="0" applyFill="1" applyBorder="1" applyAlignment="1">
      <alignment vertical="center"/>
    </xf>
    <xf numFmtId="0" fontId="35" fillId="17" borderId="54" xfId="0" applyFont="1" applyFill="1" applyBorder="1" applyAlignment="1">
      <alignment horizontal="center" vertical="center"/>
    </xf>
    <xf numFmtId="0" fontId="9" fillId="17" borderId="55" xfId="0" applyFont="1" applyFill="1" applyBorder="1" applyAlignment="1">
      <alignment vertical="center"/>
    </xf>
    <xf numFmtId="0" fontId="0" fillId="2" borderId="19"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34" fillId="0" borderId="54" xfId="0" quotePrefix="1" applyFont="1" applyFill="1" applyBorder="1" applyAlignment="1">
      <alignment horizontal="left" vertical="center" wrapText="1"/>
    </xf>
    <xf numFmtId="0" fontId="0" fillId="0" borderId="1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34" fillId="0" borderId="68" xfId="0" quotePrefix="1" applyFont="1" applyFill="1" applyBorder="1" applyAlignment="1">
      <alignment horizontal="left" vertical="center" wrapText="1"/>
    </xf>
    <xf numFmtId="0" fontId="34" fillId="0" borderId="68" xfId="0" applyFont="1" applyBorder="1" applyAlignment="1">
      <alignment horizontal="left" vertical="center"/>
    </xf>
    <xf numFmtId="0" fontId="0" fillId="0" borderId="69" xfId="0" applyBorder="1" applyAlignment="1">
      <alignment vertical="center"/>
    </xf>
    <xf numFmtId="0" fontId="34" fillId="0" borderId="60" xfId="0" applyFont="1" applyFill="1" applyBorder="1" applyAlignment="1">
      <alignment horizontal="left" vertical="center" wrapText="1"/>
    </xf>
    <xf numFmtId="0" fontId="34" fillId="0" borderId="16" xfId="0" applyFont="1" applyFill="1" applyBorder="1" applyAlignment="1">
      <alignment horizontal="left" vertical="center" wrapText="1"/>
    </xf>
    <xf numFmtId="0" fontId="34" fillId="0" borderId="18" xfId="0" applyFont="1" applyFill="1" applyBorder="1" applyAlignment="1">
      <alignment horizontal="left" vertical="center" wrapText="1"/>
    </xf>
    <xf numFmtId="0" fontId="40" fillId="0" borderId="60" xfId="0" applyFont="1" applyFill="1" applyBorder="1" applyAlignment="1">
      <alignment horizontal="left" vertical="center" wrapText="1"/>
    </xf>
    <xf numFmtId="0" fontId="34" fillId="0" borderId="61" xfId="0" applyFont="1" applyFill="1" applyBorder="1" applyAlignment="1">
      <alignment horizontal="left" vertical="center" wrapText="1"/>
    </xf>
    <xf numFmtId="0" fontId="34" fillId="0" borderId="61" xfId="0" applyFont="1" applyBorder="1" applyAlignment="1">
      <alignment horizontal="left" vertical="center"/>
    </xf>
    <xf numFmtId="0" fontId="0" fillId="0" borderId="62" xfId="0" applyBorder="1" applyAlignment="1">
      <alignment vertical="center"/>
    </xf>
    <xf numFmtId="0" fontId="10" fillId="0" borderId="62" xfId="0" applyFont="1" applyBorder="1" applyAlignment="1">
      <alignment vertical="center"/>
    </xf>
    <xf numFmtId="0" fontId="71" fillId="0" borderId="65" xfId="0" applyFont="1" applyFill="1" applyBorder="1" applyAlignment="1">
      <alignment horizontal="left" vertical="center" wrapText="1"/>
    </xf>
    <xf numFmtId="0" fontId="71" fillId="0" borderId="65" xfId="0" applyFont="1" applyBorder="1" applyAlignment="1">
      <alignment horizontal="left" vertical="center"/>
    </xf>
    <xf numFmtId="0" fontId="72" fillId="0" borderId="66" xfId="0" applyFont="1" applyBorder="1" applyAlignment="1">
      <alignment vertical="center"/>
    </xf>
    <xf numFmtId="0" fontId="54" fillId="8" borderId="9" xfId="0" applyFont="1" applyFill="1" applyBorder="1" applyAlignment="1">
      <alignment vertical="center" wrapText="1"/>
    </xf>
    <xf numFmtId="0" fontId="54" fillId="8" borderId="25" xfId="0" applyFont="1" applyFill="1" applyBorder="1" applyAlignment="1">
      <alignment vertical="center" wrapText="1"/>
    </xf>
    <xf numFmtId="0" fontId="54" fillId="8" borderId="2" xfId="0" applyFont="1" applyFill="1" applyBorder="1" applyAlignment="1">
      <alignment vertical="center" wrapText="1"/>
    </xf>
    <xf numFmtId="0" fontId="54" fillId="8" borderId="6" xfId="0" applyFont="1" applyFill="1" applyBorder="1" applyAlignment="1">
      <alignment vertical="center" wrapText="1"/>
    </xf>
    <xf numFmtId="0" fontId="54" fillId="8" borderId="70" xfId="0" applyFont="1" applyFill="1" applyBorder="1" applyAlignment="1">
      <alignment vertical="center" wrapText="1"/>
    </xf>
    <xf numFmtId="0" fontId="54" fillId="8" borderId="6" xfId="0" applyFont="1" applyFill="1" applyBorder="1" applyAlignment="1">
      <alignment horizontal="center" vertical="center" wrapText="1"/>
    </xf>
    <xf numFmtId="0" fontId="54" fillId="8" borderId="8" xfId="0" applyFont="1" applyFill="1" applyBorder="1" applyAlignment="1">
      <alignment horizontal="center" vertical="center" wrapText="1"/>
    </xf>
    <xf numFmtId="0" fontId="34" fillId="0" borderId="6" xfId="0" applyFont="1" applyBorder="1" applyAlignment="1">
      <alignment horizontal="center" vertical="center" wrapText="1"/>
    </xf>
    <xf numFmtId="0" fontId="34" fillId="0" borderId="8" xfId="0" applyFont="1" applyBorder="1" applyAlignment="1">
      <alignment horizontal="center" vertical="center" wrapText="1"/>
    </xf>
    <xf numFmtId="0" fontId="34" fillId="0" borderId="7" xfId="0" applyFont="1" applyBorder="1" applyAlignment="1">
      <alignment horizontal="center" vertical="center" wrapText="1"/>
    </xf>
    <xf numFmtId="0" fontId="34" fillId="0" borderId="6" xfId="0" applyFont="1" applyFill="1" applyBorder="1" applyAlignment="1">
      <alignment horizontal="center" vertical="center" wrapText="1"/>
    </xf>
    <xf numFmtId="0" fontId="34" fillId="0" borderId="8" xfId="0" applyFont="1" applyFill="1" applyBorder="1" applyAlignment="1">
      <alignment horizontal="center" vertical="center" wrapText="1"/>
    </xf>
    <xf numFmtId="0" fontId="34" fillId="0" borderId="7" xfId="0" applyFont="1" applyFill="1" applyBorder="1" applyAlignment="1">
      <alignment horizontal="center" vertical="center" wrapText="1"/>
    </xf>
    <xf numFmtId="176" fontId="34" fillId="0" borderId="6" xfId="1" applyFont="1" applyFill="1" applyBorder="1" applyAlignment="1">
      <alignment horizontal="center" vertical="center" wrapText="1"/>
    </xf>
    <xf numFmtId="176" fontId="34" fillId="0" borderId="7" xfId="1" applyFont="1" applyFill="1" applyBorder="1" applyAlignment="1">
      <alignment horizontal="center" vertical="center" wrapText="1"/>
    </xf>
    <xf numFmtId="0" fontId="34" fillId="0" borderId="6" xfId="0" applyFont="1" applyFill="1" applyBorder="1" applyAlignment="1">
      <alignment horizontal="left" vertical="center" wrapText="1"/>
    </xf>
    <xf numFmtId="0" fontId="34" fillId="0" borderId="7" xfId="0" applyFont="1" applyFill="1" applyBorder="1" applyAlignment="1">
      <alignment horizontal="left" vertical="center" wrapText="1"/>
    </xf>
    <xf numFmtId="0" fontId="38" fillId="0" borderId="40" xfId="0" applyFont="1" applyFill="1" applyBorder="1" applyAlignment="1">
      <alignment horizontal="left" vertical="center"/>
    </xf>
    <xf numFmtId="0" fontId="0" fillId="0" borderId="41" xfId="0" applyBorder="1" applyAlignment="1">
      <alignment horizontal="left" vertical="center"/>
    </xf>
    <xf numFmtId="0" fontId="0" fillId="0" borderId="41" xfId="0" applyBorder="1" applyAlignment="1">
      <alignment vertical="center"/>
    </xf>
    <xf numFmtId="0" fontId="0" fillId="0" borderId="42" xfId="0" applyBorder="1" applyAlignment="1">
      <alignment vertical="center"/>
    </xf>
    <xf numFmtId="0" fontId="37" fillId="0" borderId="40" xfId="0" applyFont="1" applyFill="1" applyBorder="1" applyAlignment="1">
      <alignment horizontal="center" vertical="center"/>
    </xf>
    <xf numFmtId="0" fontId="16" fillId="0" borderId="39" xfId="0" applyFont="1" applyFill="1" applyBorder="1" applyAlignment="1">
      <alignment horizontal="center" vertical="center"/>
    </xf>
    <xf numFmtId="0" fontId="15" fillId="0" borderId="39" xfId="0" applyFont="1" applyBorder="1" applyAlignment="1">
      <alignment horizontal="center" vertical="center"/>
    </xf>
    <xf numFmtId="178" fontId="6" fillId="0" borderId="40" xfId="0" applyNumberFormat="1" applyFont="1" applyBorder="1" applyAlignment="1">
      <alignment horizontal="center" vertical="center" wrapText="1"/>
    </xf>
    <xf numFmtId="0" fontId="0" fillId="0" borderId="41" xfId="0" applyBorder="1" applyAlignment="1">
      <alignment horizontal="center" vertical="center" wrapText="1"/>
    </xf>
    <xf numFmtId="0" fontId="37" fillId="0" borderId="40" xfId="0" applyFont="1" applyFill="1" applyBorder="1" applyAlignment="1">
      <alignment vertical="center" wrapText="1"/>
    </xf>
    <xf numFmtId="0" fontId="0" fillId="0" borderId="42" xfId="0" applyFill="1" applyBorder="1" applyAlignment="1">
      <alignment vertical="center"/>
    </xf>
    <xf numFmtId="0" fontId="31" fillId="0" borderId="39" xfId="0" quotePrefix="1" applyFont="1" applyFill="1" applyBorder="1" applyAlignment="1">
      <alignment horizontal="center" vertical="center" wrapText="1"/>
    </xf>
    <xf numFmtId="0" fontId="15" fillId="0" borderId="39" xfId="0" applyFont="1" applyFill="1" applyBorder="1" applyAlignment="1">
      <alignment horizontal="center" vertical="center" wrapText="1"/>
    </xf>
    <xf numFmtId="0" fontId="37" fillId="0" borderId="39" xfId="0" applyFont="1" applyFill="1" applyBorder="1" applyAlignment="1">
      <alignment horizontal="center" vertical="center"/>
    </xf>
    <xf numFmtId="0" fontId="0" fillId="0" borderId="42" xfId="0" applyFill="1" applyBorder="1" applyAlignment="1">
      <alignment horizontal="left" vertical="center"/>
    </xf>
    <xf numFmtId="0" fontId="6" fillId="0" borderId="39" xfId="0" applyFont="1" applyFill="1" applyBorder="1" applyAlignment="1">
      <alignment horizontal="center" vertical="center"/>
    </xf>
    <xf numFmtId="0" fontId="34" fillId="0" borderId="39" xfId="0" applyFont="1" applyBorder="1" applyAlignment="1">
      <alignment horizontal="center" vertical="center"/>
    </xf>
    <xf numFmtId="0" fontId="37" fillId="0" borderId="39" xfId="0" applyFont="1" applyFill="1" applyBorder="1" applyAlignment="1">
      <alignment horizontal="center" vertical="center" wrapText="1"/>
    </xf>
    <xf numFmtId="0" fontId="34" fillId="0" borderId="41" xfId="0" applyFont="1" applyFill="1" applyBorder="1" applyAlignment="1">
      <alignment horizontal="center" vertical="center"/>
    </xf>
    <xf numFmtId="0" fontId="37" fillId="0" borderId="41" xfId="0" applyFont="1" applyFill="1" applyBorder="1" applyAlignment="1">
      <alignment horizontal="center" vertical="center"/>
    </xf>
    <xf numFmtId="0" fontId="37" fillId="0" borderId="41" xfId="0" applyFont="1" applyBorder="1" applyAlignment="1">
      <alignment horizontal="center" vertical="center"/>
    </xf>
    <xf numFmtId="0" fontId="0" fillId="0" borderId="40" xfId="0" applyBorder="1" applyAlignment="1">
      <alignment horizontal="center" vertical="center" wrapText="1"/>
    </xf>
    <xf numFmtId="0" fontId="0" fillId="0" borderId="40" xfId="0" applyBorder="1" applyAlignment="1">
      <alignment horizontal="center" vertical="center"/>
    </xf>
    <xf numFmtId="0" fontId="9" fillId="6" borderId="43" xfId="0" applyFont="1" applyFill="1" applyBorder="1" applyAlignment="1">
      <alignment horizontal="center" vertical="center"/>
    </xf>
    <xf numFmtId="0" fontId="9" fillId="6" borderId="44" xfId="0" applyFont="1" applyFill="1" applyBorder="1" applyAlignment="1">
      <alignment horizontal="center" vertical="center"/>
    </xf>
    <xf numFmtId="0" fontId="6" fillId="0" borderId="39" xfId="0" applyFont="1" applyBorder="1" applyAlignment="1">
      <alignment horizontal="center" vertical="center"/>
    </xf>
    <xf numFmtId="0" fontId="13" fillId="0" borderId="39" xfId="0" applyFont="1" applyFill="1" applyBorder="1" applyAlignment="1">
      <alignment horizontal="center" vertical="center"/>
    </xf>
    <xf numFmtId="0" fontId="5" fillId="0" borderId="39" xfId="0" applyFont="1" applyFill="1" applyBorder="1" applyAlignment="1">
      <alignment vertical="center" wrapText="1"/>
    </xf>
    <xf numFmtId="0" fontId="6" fillId="0" borderId="39" xfId="0" applyFont="1" applyFill="1" applyBorder="1" applyAlignment="1">
      <alignment vertical="center"/>
    </xf>
    <xf numFmtId="0" fontId="6" fillId="0" borderId="39" xfId="0" applyFont="1" applyFill="1" applyBorder="1" applyAlignment="1">
      <alignment horizontal="center" vertical="center" wrapText="1"/>
    </xf>
    <xf numFmtId="0" fontId="6" fillId="0" borderId="39" xfId="0" applyFont="1" applyBorder="1" applyAlignment="1">
      <alignment horizontal="center" vertical="center" wrapText="1"/>
    </xf>
    <xf numFmtId="0" fontId="40" fillId="0" borderId="39" xfId="0" applyFont="1" applyFill="1" applyBorder="1" applyAlignment="1">
      <alignment horizontal="center" vertical="center" wrapText="1"/>
    </xf>
    <xf numFmtId="0" fontId="12" fillId="0" borderId="39" xfId="0" applyFont="1" applyFill="1" applyBorder="1" applyAlignment="1">
      <alignment horizontal="center" vertical="center"/>
    </xf>
    <xf numFmtId="0" fontId="10" fillId="0" borderId="39" xfId="0" applyFont="1" applyBorder="1" applyAlignment="1">
      <alignment horizontal="center" vertical="center"/>
    </xf>
    <xf numFmtId="0" fontId="34" fillId="0" borderId="39" xfId="0" applyFont="1" applyBorder="1" applyAlignment="1">
      <alignment horizontal="center" vertical="center" wrapText="1"/>
    </xf>
    <xf numFmtId="0" fontId="34" fillId="0" borderId="39" xfId="0" applyFont="1" applyFill="1" applyBorder="1" applyAlignment="1">
      <alignment vertical="center" wrapText="1"/>
    </xf>
    <xf numFmtId="0" fontId="34" fillId="0" borderId="39" xfId="0" applyFont="1" applyFill="1" applyBorder="1" applyAlignment="1">
      <alignment vertical="center"/>
    </xf>
    <xf numFmtId="0" fontId="38" fillId="0" borderId="39" xfId="0" applyFont="1" applyBorder="1" applyAlignment="1">
      <alignment horizontal="center" vertical="center"/>
    </xf>
    <xf numFmtId="0" fontId="37" fillId="0" borderId="40" xfId="0" applyFont="1" applyBorder="1" applyAlignment="1">
      <alignment vertical="center" wrapText="1"/>
    </xf>
    <xf numFmtId="0" fontId="13" fillId="0" borderId="42" xfId="0" applyFont="1" applyBorder="1" applyAlignment="1">
      <alignment vertical="center" wrapText="1"/>
    </xf>
    <xf numFmtId="0" fontId="37" fillId="0" borderId="40" xfId="0" applyFont="1" applyBorder="1" applyAlignment="1">
      <alignment horizontal="left" vertical="center" wrapText="1"/>
    </xf>
    <xf numFmtId="0" fontId="13" fillId="0" borderId="42" xfId="0" applyFont="1" applyBorder="1" applyAlignment="1">
      <alignment horizontal="left" vertical="center" wrapText="1"/>
    </xf>
    <xf numFmtId="0" fontId="38" fillId="0" borderId="40" xfId="0" applyFont="1" applyBorder="1" applyAlignment="1">
      <alignment horizontal="center" vertical="center"/>
    </xf>
    <xf numFmtId="0" fontId="13" fillId="0" borderId="41" xfId="0" applyFont="1" applyBorder="1" applyAlignment="1">
      <alignment vertical="center" wrapText="1"/>
    </xf>
    <xf numFmtId="0" fontId="37" fillId="0" borderId="40" xfId="0" applyFont="1" applyBorder="1" applyAlignment="1">
      <alignment horizontal="center" vertical="center" wrapText="1"/>
    </xf>
    <xf numFmtId="0" fontId="13" fillId="0" borderId="41" xfId="0" applyFont="1" applyBorder="1" applyAlignment="1">
      <alignment horizontal="center" vertical="center" wrapText="1"/>
    </xf>
    <xf numFmtId="0" fontId="13" fillId="0" borderId="42" xfId="0" applyFont="1" applyBorder="1" applyAlignment="1">
      <alignment horizontal="center" vertical="center" wrapText="1"/>
    </xf>
    <xf numFmtId="0" fontId="38" fillId="4" borderId="40" xfId="0" applyFont="1" applyFill="1" applyBorder="1" applyAlignment="1">
      <alignment horizontal="center" vertical="center"/>
    </xf>
    <xf numFmtId="0" fontId="13" fillId="0" borderId="42" xfId="0" applyFont="1" applyBorder="1" applyAlignment="1">
      <alignment horizontal="center" vertical="center"/>
    </xf>
    <xf numFmtId="0" fontId="37" fillId="0" borderId="41" xfId="0" applyFont="1" applyBorder="1" applyAlignment="1">
      <alignment vertical="center" wrapText="1"/>
    </xf>
    <xf numFmtId="0" fontId="37" fillId="0" borderId="42" xfId="0" applyFont="1" applyBorder="1" applyAlignment="1">
      <alignment vertical="center" wrapText="1"/>
    </xf>
    <xf numFmtId="0" fontId="13" fillId="0" borderId="41" xfId="0" applyFont="1" applyBorder="1" applyAlignment="1">
      <alignment horizontal="left" vertical="center" wrapText="1"/>
    </xf>
    <xf numFmtId="0" fontId="16" fillId="4" borderId="40" xfId="0" applyFont="1" applyFill="1" applyBorder="1" applyAlignment="1">
      <alignment horizontal="center" vertical="center"/>
    </xf>
    <xf numFmtId="0" fontId="38" fillId="4" borderId="43" xfId="0" applyFont="1" applyFill="1" applyBorder="1" applyAlignment="1">
      <alignment horizontal="center" vertical="center"/>
    </xf>
    <xf numFmtId="0" fontId="13" fillId="0" borderId="45" xfId="0" applyFont="1" applyBorder="1" applyAlignment="1">
      <alignment horizontal="center" vertical="center"/>
    </xf>
    <xf numFmtId="0" fontId="15" fillId="0" borderId="40" xfId="0" applyFont="1" applyBorder="1" applyAlignment="1">
      <alignment horizontal="left" vertical="center" wrapText="1"/>
    </xf>
    <xf numFmtId="0" fontId="0" fillId="0" borderId="42" xfId="0" applyBorder="1" applyAlignment="1">
      <alignment horizontal="left" vertical="center" wrapText="1"/>
    </xf>
    <xf numFmtId="0" fontId="16" fillId="0" borderId="39" xfId="0" applyFont="1" applyBorder="1" applyAlignment="1">
      <alignment horizontal="center" vertical="center"/>
    </xf>
    <xf numFmtId="0" fontId="15" fillId="0" borderId="39" xfId="0" applyFont="1" applyBorder="1" applyAlignment="1">
      <alignment vertical="center" wrapText="1"/>
    </xf>
    <xf numFmtId="0" fontId="0" fillId="0" borderId="39" xfId="0" applyBorder="1" applyAlignment="1">
      <alignment vertical="center" wrapText="1"/>
    </xf>
    <xf numFmtId="0" fontId="15" fillId="0" borderId="39" xfId="0" applyFont="1" applyBorder="1" applyAlignment="1">
      <alignment horizontal="center" vertical="center" wrapText="1"/>
    </xf>
    <xf numFmtId="0" fontId="0" fillId="0" borderId="39" xfId="0" applyBorder="1" applyAlignment="1">
      <alignment horizontal="center" vertical="center" wrapText="1"/>
    </xf>
    <xf numFmtId="0" fontId="15" fillId="0" borderId="40" xfId="0" applyFont="1" applyBorder="1" applyAlignment="1">
      <alignment vertical="center" wrapText="1"/>
    </xf>
    <xf numFmtId="0" fontId="15" fillId="0" borderId="41" xfId="0" applyFont="1" applyBorder="1" applyAlignment="1">
      <alignment vertical="center" wrapText="1"/>
    </xf>
    <xf numFmtId="0" fontId="15" fillId="0" borderId="42" xfId="0" applyFont="1" applyBorder="1" applyAlignment="1">
      <alignment vertical="center" wrapText="1"/>
    </xf>
    <xf numFmtId="0" fontId="0" fillId="0" borderId="41" xfId="0" applyBorder="1" applyAlignment="1">
      <alignment horizontal="left" vertical="center" wrapText="1"/>
    </xf>
    <xf numFmtId="0" fontId="0" fillId="0" borderId="41" xfId="0" applyBorder="1" applyAlignment="1">
      <alignment vertical="center" wrapText="1"/>
    </xf>
    <xf numFmtId="0" fontId="0" fillId="0" borderId="42" xfId="0" applyBorder="1" applyAlignment="1">
      <alignment vertical="center" wrapText="1"/>
    </xf>
    <xf numFmtId="0" fontId="16" fillId="24" borderId="46" xfId="0" applyFont="1" applyFill="1" applyBorder="1" applyAlignment="1">
      <alignment horizontal="center" vertical="center" wrapText="1"/>
    </xf>
    <xf numFmtId="0" fontId="0" fillId="0" borderId="46" xfId="0" applyBorder="1" applyAlignment="1">
      <alignment horizontal="center" vertical="center" wrapText="1"/>
    </xf>
    <xf numFmtId="0" fontId="37" fillId="11" borderId="46" xfId="0" applyFont="1" applyFill="1" applyBorder="1" applyAlignment="1">
      <alignment horizontal="center" vertical="center" wrapText="1"/>
    </xf>
    <xf numFmtId="0" fontId="16" fillId="24" borderId="51" xfId="0" applyFont="1" applyFill="1" applyBorder="1" applyAlignment="1">
      <alignment horizontal="center" vertical="center" wrapText="1"/>
    </xf>
    <xf numFmtId="0" fontId="0" fillId="0" borderId="48" xfId="0" applyBorder="1" applyAlignment="1">
      <alignment horizontal="center" vertical="center" wrapText="1"/>
    </xf>
    <xf numFmtId="0" fontId="25" fillId="14" borderId="18" xfId="0" applyFont="1" applyFill="1" applyBorder="1" applyAlignment="1">
      <alignment horizontal="center" vertical="center" wrapText="1"/>
    </xf>
    <xf numFmtId="0" fontId="25" fillId="14" borderId="21" xfId="0" applyFont="1" applyFill="1" applyBorder="1" applyAlignment="1">
      <alignment horizontal="center" vertical="center" wrapText="1"/>
    </xf>
    <xf numFmtId="0" fontId="25" fillId="14" borderId="24" xfId="0" applyFont="1" applyFill="1" applyBorder="1" applyAlignment="1">
      <alignment horizontal="center" vertical="center" wrapText="1"/>
    </xf>
    <xf numFmtId="0" fontId="25" fillId="8" borderId="16" xfId="0" applyFont="1" applyFill="1" applyBorder="1" applyAlignment="1">
      <alignment horizontal="center" vertical="center" wrapText="1"/>
    </xf>
    <xf numFmtId="0" fontId="25" fillId="8" borderId="18" xfId="0" applyFont="1" applyFill="1" applyBorder="1" applyAlignment="1">
      <alignment horizontal="center" vertical="center" wrapText="1"/>
    </xf>
    <xf numFmtId="0" fontId="25" fillId="8" borderId="22" xfId="0" applyFont="1" applyFill="1" applyBorder="1" applyAlignment="1">
      <alignment horizontal="center" vertical="center" wrapText="1"/>
    </xf>
    <xf numFmtId="0" fontId="25" fillId="8" borderId="24" xfId="0" applyFont="1" applyFill="1" applyBorder="1" applyAlignment="1">
      <alignment horizontal="center" vertical="center" wrapText="1"/>
    </xf>
    <xf numFmtId="0" fontId="25" fillId="8" borderId="14" xfId="0" applyFont="1" applyFill="1" applyBorder="1" applyAlignment="1">
      <alignment horizontal="center" vertical="center" wrapText="1"/>
    </xf>
    <xf numFmtId="0" fontId="25" fillId="8" borderId="13" xfId="0" applyFont="1" applyFill="1" applyBorder="1" applyAlignment="1">
      <alignment horizontal="center" vertical="center" wrapText="1"/>
    </xf>
  </cellXfs>
  <cellStyles count="4">
    <cellStyle name="백분율" xfId="3" builtinId="5"/>
    <cellStyle name="쉼표 [0]" xfId="1" builtinId="6"/>
    <cellStyle name="표준" xfId="0" builtinId="0"/>
    <cellStyle name="하이퍼링크" xfId="2" builtinId="8"/>
  </cellStyles>
  <dxfs count="15">
    <dxf>
      <numFmt numFmtId="177" formatCode="_-* #,##0.0_-;\-* #,##0.0_-;_-* &quot;-&quot;_-;_-@_-"/>
    </dxf>
    <dxf>
      <numFmt numFmtId="177" formatCode="_-* #,##0.0_-;\-* #,##0.0_-;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77" formatCode="_-* #,##0.0_-;\-* #,##0.0_-;_-* &quot;-&quot;_-;_-@_-"/>
    </dxf>
    <dxf>
      <numFmt numFmtId="177" formatCode="_-* #,##0.0_-;\-* #,##0.0_-;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77" formatCode="_-* #,##0.0_-;\-* #,##0.0_-;_-* &quot;-&quot;_-;_-@_-"/>
    </dxf>
    <dxf>
      <numFmt numFmtId="177" formatCode="_-* #,##0.0_-;\-* #,##0.0_-;_-* &quot;-&quot;_-;_-@_-"/>
    </dxf>
    <dxf>
      <numFmt numFmtId="177" formatCode="_-* #,##0.0_-;\-* #,##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pivotCacheDefinition" Target="pivotCache/pivotCacheDefinition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3.xml"/><Relationship Id="rId38"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5875" cap="rnd">
              <a:solidFill>
                <a:schemeClr val="tx1"/>
              </a:solidFill>
              <a:prstDash val="solid"/>
              <a:round/>
            </a:ln>
            <a:effectLst/>
          </c:spPr>
          <c:marker>
            <c:symbol val="none"/>
          </c:marker>
          <c:cat>
            <c:strRef>
              <c:f>arpu참고!$F$34:$F$40</c:f>
              <c:strCache>
                <c:ptCount val="7"/>
                <c:pt idx="0">
                  <c:v>18세이하</c:v>
                </c:pt>
                <c:pt idx="1">
                  <c:v>19~25세미만</c:v>
                </c:pt>
                <c:pt idx="2">
                  <c:v>25~30세미만</c:v>
                </c:pt>
                <c:pt idx="3">
                  <c:v>30~40세미만</c:v>
                </c:pt>
                <c:pt idx="4">
                  <c:v>40~50세미만</c:v>
                </c:pt>
                <c:pt idx="5">
                  <c:v>50~65세미만</c:v>
                </c:pt>
                <c:pt idx="6">
                  <c:v>65세이상</c:v>
                </c:pt>
              </c:strCache>
            </c:strRef>
          </c:cat>
          <c:val>
            <c:numRef>
              <c:f>arpu참고!$G$34:$G$40</c:f>
              <c:numCache>
                <c:formatCode>_-* #,##0.0_-;\-* #,##0.0_-;_-* "-"_-;_-@_-</c:formatCode>
                <c:ptCount val="7"/>
                <c:pt idx="0">
                  <c:v>1.8</c:v>
                </c:pt>
                <c:pt idx="1">
                  <c:v>6.9</c:v>
                </c:pt>
                <c:pt idx="2">
                  <c:v>4.9000000000000004</c:v>
                </c:pt>
                <c:pt idx="3">
                  <c:v>3.6</c:v>
                </c:pt>
                <c:pt idx="4">
                  <c:v>2.6</c:v>
                </c:pt>
                <c:pt idx="5">
                  <c:v>1.1000000000000001</c:v>
                </c:pt>
                <c:pt idx="6">
                  <c:v>0.8</c:v>
                </c:pt>
              </c:numCache>
            </c:numRef>
          </c:val>
          <c:smooth val="1"/>
          <c:extLst>
            <c:ext xmlns:c16="http://schemas.microsoft.com/office/drawing/2014/chart" uri="{C3380CC4-5D6E-409C-BE32-E72D297353CC}">
              <c16:uniqueId val="{00000000-C0BC-47E3-B743-3B6C85EA098D}"/>
            </c:ext>
          </c:extLst>
        </c:ser>
        <c:dLbls>
          <c:showLegendKey val="0"/>
          <c:showVal val="0"/>
          <c:showCatName val="0"/>
          <c:showSerName val="0"/>
          <c:showPercent val="0"/>
          <c:showBubbleSize val="0"/>
        </c:dLbls>
        <c:smooth val="0"/>
        <c:axId val="370901008"/>
        <c:axId val="438057584"/>
      </c:lineChart>
      <c:catAx>
        <c:axId val="370901008"/>
        <c:scaling>
          <c:orientation val="minMax"/>
        </c:scaling>
        <c:delete val="0"/>
        <c:axPos val="b"/>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ore-KR"/>
          </a:p>
        </c:txPr>
        <c:crossAx val="438057584"/>
        <c:crosses val="autoZero"/>
        <c:auto val="1"/>
        <c:lblAlgn val="ctr"/>
        <c:lblOffset val="100"/>
        <c:noMultiLvlLbl val="0"/>
      </c:catAx>
      <c:valAx>
        <c:axId val="438057584"/>
        <c:scaling>
          <c:orientation val="minMax"/>
        </c:scaling>
        <c:delete val="0"/>
        <c:axPos val="l"/>
        <c:majorGridlines>
          <c:spPr>
            <a:ln w="9525" cap="flat" cmpd="sng" algn="ctr">
              <a:noFill/>
              <a:round/>
            </a:ln>
            <a:effectLst/>
          </c:spPr>
        </c:majorGridlines>
        <c:numFmt formatCode="_-* #,##0.0_-;\-* #,##0.0_-;_-* &quot;-&quot;_-;_-@_-" sourceLinked="1"/>
        <c:majorTickMark val="none"/>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ko-Kore-KR"/>
          </a:p>
        </c:txPr>
        <c:crossAx val="370901008"/>
        <c:crosses val="autoZero"/>
        <c:crossBetween val="between"/>
        <c:min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50"/>
      </a:pPr>
      <a:endParaRPr lang="ko-Kore-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5875" cap="rnd">
              <a:solidFill>
                <a:schemeClr val="tx1"/>
              </a:solidFill>
              <a:round/>
            </a:ln>
            <a:effectLst/>
          </c:spPr>
          <c:marker>
            <c:symbol val="none"/>
          </c:marker>
          <c:cat>
            <c:numRef>
              <c:f>arpu참고!$Y$31:$AB$31</c:f>
              <c:numCache>
                <c:formatCode>General</c:formatCode>
                <c:ptCount val="4"/>
              </c:numCache>
            </c:numRef>
          </c:cat>
          <c:val>
            <c:numRef>
              <c:f>arpu참고!$Y$32:$AB$32</c:f>
              <c:numCache>
                <c:formatCode>_-* #,##0.0_-;\-* #,##0.0_-;_-* "-"_-;_-@_-</c:formatCode>
                <c:ptCount val="4"/>
                <c:pt idx="0">
                  <c:v>6</c:v>
                </c:pt>
                <c:pt idx="1">
                  <c:v>4.6800283221979448</c:v>
                </c:pt>
                <c:pt idx="2">
                  <c:v>1.8176807466522067</c:v>
                </c:pt>
                <c:pt idx="3">
                  <c:v>0.97802892965891686</c:v>
                </c:pt>
              </c:numCache>
            </c:numRef>
          </c:val>
          <c:smooth val="1"/>
          <c:extLst>
            <c:ext xmlns:c16="http://schemas.microsoft.com/office/drawing/2014/chart" uri="{C3380CC4-5D6E-409C-BE32-E72D297353CC}">
              <c16:uniqueId val="{00000000-3FC7-4F9C-93C3-44DAE0A81482}"/>
            </c:ext>
          </c:extLst>
        </c:ser>
        <c:dLbls>
          <c:showLegendKey val="0"/>
          <c:showVal val="0"/>
          <c:showCatName val="0"/>
          <c:showSerName val="0"/>
          <c:showPercent val="0"/>
          <c:showBubbleSize val="0"/>
        </c:dLbls>
        <c:smooth val="0"/>
        <c:axId val="428737520"/>
        <c:axId val="370379024"/>
      </c:lineChart>
      <c:catAx>
        <c:axId val="428737520"/>
        <c:scaling>
          <c:orientation val="minMax"/>
        </c:scaling>
        <c:delete val="0"/>
        <c:axPos val="b"/>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ore-KR"/>
          </a:p>
        </c:txPr>
        <c:crossAx val="370379024"/>
        <c:crosses val="autoZero"/>
        <c:auto val="1"/>
        <c:lblAlgn val="ctr"/>
        <c:lblOffset val="100"/>
        <c:noMultiLvlLbl val="0"/>
      </c:catAx>
      <c:valAx>
        <c:axId val="370379024"/>
        <c:scaling>
          <c:orientation val="minMax"/>
        </c:scaling>
        <c:delete val="0"/>
        <c:axPos val="l"/>
        <c:numFmt formatCode="_-* #,##0.0_-;\-* #,##0.0_-;_-* &quot;-&quot;_-;_-@_-" sourceLinked="1"/>
        <c:majorTickMark val="none"/>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ko-Kore-KR"/>
          </a:p>
        </c:txPr>
        <c:crossAx val="428737520"/>
        <c:crosses val="autoZero"/>
        <c:crossBetween val="between"/>
        <c:majorUnit val="2"/>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ko-Kore-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cid:image001.png@01D480BA.581572A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480BA.581572A0" TargetMode="External"/><Relationship Id="rId2" Type="http://schemas.openxmlformats.org/officeDocument/2006/relationships/image" Target="../media/image1.png"/><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28</xdr:row>
      <xdr:rowOff>0</xdr:rowOff>
    </xdr:from>
    <xdr:to>
      <xdr:col>6</xdr:col>
      <xdr:colOff>981075</xdr:colOff>
      <xdr:row>39</xdr:row>
      <xdr:rowOff>190500</xdr:rowOff>
    </xdr:to>
    <xdr:pic>
      <xdr:nvPicPr>
        <xdr:cNvPr id="2" name="그림 1" descr="cid:image001.png@01D480BA.581572A0">
          <a:extLst>
            <a:ext uri="{FF2B5EF4-FFF2-40B4-BE49-F238E27FC236}">
              <a16:creationId xmlns:a16="http://schemas.microsoft.com/office/drawing/2014/main" id="{79891F47-0E1C-4004-8D50-C3311AF090C7}"/>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10475"/>
          <a:ext cx="8248650" cy="2495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xdr:row>
      <xdr:rowOff>0</xdr:rowOff>
    </xdr:from>
    <xdr:to>
      <xdr:col>14</xdr:col>
      <xdr:colOff>266700</xdr:colOff>
      <xdr:row>32</xdr:row>
      <xdr:rowOff>9525</xdr:rowOff>
    </xdr:to>
    <xdr:pic>
      <xdr:nvPicPr>
        <xdr:cNvPr id="3" name="그림 2">
          <a:extLst>
            <a:ext uri="{FF2B5EF4-FFF2-40B4-BE49-F238E27FC236}">
              <a16:creationId xmlns:a16="http://schemas.microsoft.com/office/drawing/2014/main" id="{082A3201-C8A4-4021-8ACA-2737200D2C9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29675" y="7610475"/>
          <a:ext cx="11725275" cy="84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28</xdr:row>
      <xdr:rowOff>0</xdr:rowOff>
    </xdr:from>
    <xdr:to>
      <xdr:col>21</xdr:col>
      <xdr:colOff>85725</xdr:colOff>
      <xdr:row>32</xdr:row>
      <xdr:rowOff>9525</xdr:rowOff>
    </xdr:to>
    <xdr:pic>
      <xdr:nvPicPr>
        <xdr:cNvPr id="2" name="그림 1">
          <a:extLst>
            <a:ext uri="{FF2B5EF4-FFF2-40B4-BE49-F238E27FC236}">
              <a16:creationId xmlns:a16="http://schemas.microsoft.com/office/drawing/2014/main" id="{956F7583-810C-4412-819C-DBED1C5B08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9525" y="9886950"/>
          <a:ext cx="11725275" cy="84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28</xdr:row>
      <xdr:rowOff>0</xdr:rowOff>
    </xdr:from>
    <xdr:to>
      <xdr:col>5</xdr:col>
      <xdr:colOff>1809750</xdr:colOff>
      <xdr:row>39</xdr:row>
      <xdr:rowOff>190500</xdr:rowOff>
    </xdr:to>
    <xdr:pic>
      <xdr:nvPicPr>
        <xdr:cNvPr id="3" name="그림 2" descr="cid:image001.png@01D480BA.581572A0">
          <a:extLst>
            <a:ext uri="{FF2B5EF4-FFF2-40B4-BE49-F238E27FC236}">
              <a16:creationId xmlns:a16="http://schemas.microsoft.com/office/drawing/2014/main" id="{01CD0589-E2E9-457A-97F3-9B1CDDA18C31}"/>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0" y="9886950"/>
          <a:ext cx="8248650" cy="2495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319086</xdr:colOff>
      <xdr:row>42</xdr:row>
      <xdr:rowOff>142875</xdr:rowOff>
    </xdr:from>
    <xdr:to>
      <xdr:col>17</xdr:col>
      <xdr:colOff>38100</xdr:colOff>
      <xdr:row>53</xdr:row>
      <xdr:rowOff>76200</xdr:rowOff>
    </xdr:to>
    <xdr:graphicFrame macro="">
      <xdr:nvGraphicFramePr>
        <xdr:cNvPr id="2" name="차트 1">
          <a:extLst>
            <a:ext uri="{FF2B5EF4-FFF2-40B4-BE49-F238E27FC236}">
              <a16:creationId xmlns:a16="http://schemas.microsoft.com/office/drawing/2014/main" id="{568C7B28-C1BA-4D38-B2A9-0DBCBE761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287275</xdr:colOff>
      <xdr:row>51</xdr:row>
      <xdr:rowOff>34344</xdr:rowOff>
    </xdr:from>
    <xdr:to>
      <xdr:col>20</xdr:col>
      <xdr:colOff>133350</xdr:colOff>
      <xdr:row>52</xdr:row>
      <xdr:rowOff>190501</xdr:rowOff>
    </xdr:to>
    <xdr:sp macro="" textlink="">
      <xdr:nvSpPr>
        <xdr:cNvPr id="3" name="TextBox 2">
          <a:extLst>
            <a:ext uri="{FF2B5EF4-FFF2-40B4-BE49-F238E27FC236}">
              <a16:creationId xmlns:a16="http://schemas.microsoft.com/office/drawing/2014/main" id="{4551E6DA-0217-41ED-96D9-C990CB096A26}"/>
            </a:ext>
          </a:extLst>
        </xdr:cNvPr>
        <xdr:cNvSpPr txBox="1"/>
      </xdr:nvSpPr>
      <xdr:spPr>
        <a:xfrm>
          <a:off x="14879575" y="10721394"/>
          <a:ext cx="1903475" cy="3657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050" b="1"/>
            <a:t>고객 연령별</a:t>
          </a:r>
          <a:r>
            <a:rPr lang="en-US" altLang="ko-KR" sz="1050" b="1" baseline="0"/>
            <a:t> </a:t>
          </a:r>
          <a:r>
            <a:rPr lang="ko-KR" altLang="en-US" sz="1050" b="1"/>
            <a:t>사용량 증분 </a:t>
          </a:r>
          <a:r>
            <a:rPr lang="en-US" altLang="ko-KR" sz="1050" b="1"/>
            <a:t>(GB)</a:t>
          </a:r>
          <a:endParaRPr lang="ko-KR" altLang="en-US" sz="1050" b="1"/>
        </a:p>
      </xdr:txBody>
    </xdr:sp>
    <xdr:clientData/>
  </xdr:twoCellAnchor>
  <xdr:twoCellAnchor>
    <xdr:from>
      <xdr:col>13</xdr:col>
      <xdr:colOff>323850</xdr:colOff>
      <xdr:row>54</xdr:row>
      <xdr:rowOff>114299</xdr:rowOff>
    </xdr:from>
    <xdr:to>
      <xdr:col>17</xdr:col>
      <xdr:colOff>9525</xdr:colOff>
      <xdr:row>63</xdr:row>
      <xdr:rowOff>171450</xdr:rowOff>
    </xdr:to>
    <xdr:graphicFrame macro="">
      <xdr:nvGraphicFramePr>
        <xdr:cNvPr id="5" name="차트 4">
          <a:extLst>
            <a:ext uri="{FF2B5EF4-FFF2-40B4-BE49-F238E27FC236}">
              <a16:creationId xmlns:a16="http://schemas.microsoft.com/office/drawing/2014/main" id="{4E69EDD7-BB81-48E4-8966-54FE722F43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357186</xdr:colOff>
      <xdr:row>60</xdr:row>
      <xdr:rowOff>1</xdr:rowOff>
    </xdr:from>
    <xdr:to>
      <xdr:col>20</xdr:col>
      <xdr:colOff>990600</xdr:colOff>
      <xdr:row>61</xdr:row>
      <xdr:rowOff>152401</xdr:rowOff>
    </xdr:to>
    <xdr:sp macro="" textlink="">
      <xdr:nvSpPr>
        <xdr:cNvPr id="7" name="TextBox 6">
          <a:extLst>
            <a:ext uri="{FF2B5EF4-FFF2-40B4-BE49-F238E27FC236}">
              <a16:creationId xmlns:a16="http://schemas.microsoft.com/office/drawing/2014/main" id="{2D6A7469-0475-425A-A964-ABA062353BB7}"/>
            </a:ext>
          </a:extLst>
        </xdr:cNvPr>
        <xdr:cNvSpPr txBox="1"/>
      </xdr:nvSpPr>
      <xdr:spPr>
        <a:xfrm>
          <a:off x="14949486" y="12573001"/>
          <a:ext cx="2690814"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050" b="1"/>
            <a:t>저가 단말→기변후 단말별 사용량 증분 </a:t>
          </a:r>
          <a:r>
            <a:rPr lang="en-US" altLang="ko-KR" sz="1050" b="1"/>
            <a:t>(GB)</a:t>
          </a:r>
          <a:endParaRPr lang="ko-KR" altLang="en-US" sz="1050" b="1"/>
        </a:p>
      </xdr:txBody>
    </xdr:sp>
    <xdr:clientData/>
  </xdr:twoCellAnchor>
</xdr:wsDr>
</file>

<file path=xl/persons/person.xml><?xml version="1.0" encoding="utf-8"?>
<personList xmlns="http://schemas.microsoft.com/office/spreadsheetml/2018/threadedcomments" xmlns:x="http://schemas.openxmlformats.org/spreadsheetml/2006/main">
  <person displayName="황대웅님/Digital PI Cell" id="{754CC2F5-6470-43F2-B50D-F2BE7B690F60}" userId="S::1109698@sktelecom.com::7046e6d3-56ec-43a5-9582-87a788c4956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남보영님/마케팅Intelligence Cell" refreshedDate="43472.842122800925" createdVersion="6" refreshedVersion="6" minRefreshableVersion="3" recordCount="672" xr:uid="{7283D1AC-DCD6-4531-8331-7D6ECFCB16F1}">
  <cacheSource type="worksheet">
    <worksheetSource ref="B19:C691" sheet="arpu참고"/>
  </cacheSource>
  <cacheFields count="2">
    <cacheField name="연령 (만)" numFmtId="0">
      <sharedItems count="7">
        <s v="01.25~30세미만"/>
        <s v="02.30~40세미만"/>
        <s v="03.40~50세미만"/>
        <s v="04.50~65세미만"/>
        <s v="05.19~25세미만"/>
        <s v="06.19세미만"/>
        <s v="07.65세이상"/>
      </sharedItems>
    </cacheField>
    <cacheField name="기변전후 증감" numFmtId="0">
      <sharedItems containsSemiMixedTypes="0" containsString="0" containsNumber="1" minValue="-19.221947193145752" maxValue="26.47914254665374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남보영님/마케팅Intelligence Cell" refreshedDate="43472.84370532407" createdVersion="6" refreshedVersion="6" minRefreshableVersion="3" recordCount="672" xr:uid="{649B906E-6EFD-4FCE-A9ED-D95D203CFF06}">
  <cacheSource type="worksheet">
    <worksheetSource ref="J19:L691" sheet="arpu참고"/>
  </cacheSource>
  <cacheFields count="3">
    <cacheField name="기변전 단말" numFmtId="0">
      <sharedItems count="4">
        <s v="01.아이코닉"/>
        <s v="02.고가"/>
        <s v="03.중가"/>
        <s v="04.저가"/>
      </sharedItems>
    </cacheField>
    <cacheField name="기변후 단말" numFmtId="0">
      <sharedItems count="4">
        <s v="01.아이코닉"/>
        <s v="02.고가"/>
        <s v="03.중가"/>
        <s v="04.저가"/>
      </sharedItems>
    </cacheField>
    <cacheField name="기변전후 증감" numFmtId="0">
      <sharedItems containsSemiMixedTypes="0" containsString="0" containsNumber="1" minValue="-19.221947193145752" maxValue="26.47914254665374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남보영님/마케팅Intelligence Cell" refreshedDate="43472.85506840278" createdVersion="6" refreshedVersion="6" minRefreshableVersion="3" recordCount="672" xr:uid="{A4A01873-AF41-4C16-82A4-934EB6BACFB8}">
  <cacheSource type="worksheet">
    <worksheetSource ref="J19:M691" sheet="arpu참고"/>
  </cacheSource>
  <cacheFields count="4">
    <cacheField name="기변전 단말" numFmtId="0">
      <sharedItems count="4">
        <s v="01.아이코닉"/>
        <s v="02.고가"/>
        <s v="03.중가"/>
        <s v="04.저가"/>
      </sharedItems>
    </cacheField>
    <cacheField name="기변후 단말" numFmtId="0">
      <sharedItems count="4">
        <s v="01.아이코닉"/>
        <s v="02.고가"/>
        <s v="03.중가"/>
        <s v="04.저가"/>
      </sharedItems>
    </cacheField>
    <cacheField name="기변전후 증감" numFmtId="0">
      <sharedItems containsSemiMixedTypes="0" containsString="0" containsNumber="1" minValue="-19.221947193145752" maxValue="26.479142546653748"/>
    </cacheField>
    <cacheField name="기변후 3개월 Max_x000a_데이터 사용량 (GB)" numFmtId="0">
      <sharedItems containsString="0" containsBlank="1" containsNumber="1" minValue="3.532111644744873E-2" maxValue="47.33127214003653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남보영님/마케팅Intelligence Cell" refreshedDate="43474.623990277774" createdVersion="6" refreshedVersion="6" minRefreshableVersion="3" recordCount="768" xr:uid="{9E1826CC-43B1-4F26-8F57-42E58B31E813}">
  <cacheSource type="worksheet">
    <worksheetSource ref="AE1:AK769" sheet="arpu참고"/>
  </cacheSource>
  <cacheFields count="7">
    <cacheField name="기변전 단말" numFmtId="0">
      <sharedItems count="4">
        <s v="01.아이코닉"/>
        <s v="02.고가"/>
        <s v="03.중가"/>
        <s v="04.저가"/>
      </sharedItems>
    </cacheField>
    <cacheField name="연령 (만)" numFmtId="0">
      <sharedItems count="8">
        <s v="01.25~30세미만"/>
        <s v="02.30~40세미만"/>
        <s v="03.40~50세미만"/>
        <s v="04.50~65세미만"/>
        <s v="05.19~25세미만"/>
        <s v="06.13~19세미만"/>
        <s v="08.13세미만"/>
        <s v="07.65세이상"/>
      </sharedItems>
    </cacheField>
    <cacheField name="기변전 3개월 Max_x000a_데이터 사용량 (구간)" numFmtId="0">
      <sharedItems/>
    </cacheField>
    <cacheField name="기변후 단말" numFmtId="0">
      <sharedItems count="4">
        <s v="01.아이코닉"/>
        <s v="02.고가"/>
        <s v="03.중가"/>
        <s v="04.저가"/>
      </sharedItems>
    </cacheField>
    <cacheField name="기변전 3개월 Max_x000a_데이터 사용량 (GB)" numFmtId="0">
      <sharedItems containsString="0" containsBlank="1" containsNumber="1" minValue="0" maxValue="43.384027439615004"/>
    </cacheField>
    <cacheField name="기변후 3개월 Max_x000a_데이터 사용량 (GB)" numFmtId="0">
      <sharedItems containsString="0" containsBlank="1" containsNumber="1" minValue="0" maxValue="47.331272140036532"/>
    </cacheField>
    <cacheField name="기변전후 증감" numFmtId="0">
      <sharedItems containsSemiMixedTypes="0" containsString="0" containsNumber="1" minValue="-19.221947193145752" maxValue="26.47914254665374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2">
  <r>
    <x v="0"/>
    <n v="12.111606504501552"/>
  </r>
  <r>
    <x v="0"/>
    <n v="9.9888134797414132"/>
  </r>
  <r>
    <x v="0"/>
    <n v="6.6224695444107056"/>
  </r>
  <r>
    <x v="0"/>
    <n v="0.67199714978535974"/>
  </r>
  <r>
    <x v="0"/>
    <n v="3.2897250587289983"/>
  </r>
  <r>
    <x v="0"/>
    <n v="5.8283056020736694"/>
  </r>
  <r>
    <x v="0"/>
    <n v="0.99017000198364258"/>
  </r>
  <r>
    <x v="0"/>
    <n v="1.5206012725830078"/>
  </r>
  <r>
    <x v="0"/>
    <n v="5.5708008806304168"/>
  </r>
  <r>
    <x v="0"/>
    <n v="6.0609840665544779"/>
  </r>
  <r>
    <x v="0"/>
    <n v="-1.0556597709655762"/>
  </r>
  <r>
    <x v="0"/>
    <n v="0.71594500541687012"/>
  </r>
  <r>
    <x v="0"/>
    <n v="7.6560769356141876"/>
  </r>
  <r>
    <x v="0"/>
    <n v="5.2870744069417306"/>
  </r>
  <r>
    <x v="0"/>
    <n v="-0.35800504684448242"/>
  </r>
  <r>
    <x v="0"/>
    <n v="3.1406060854593911"/>
  </r>
  <r>
    <x v="0"/>
    <n v="6.6105339829852481"/>
  </r>
  <r>
    <x v="0"/>
    <n v="19.662710726261139"/>
  </r>
  <r>
    <x v="0"/>
    <n v="-0.76595163345336914"/>
  </r>
  <r>
    <x v="0"/>
    <n v="-1.4981600761413576"/>
  </r>
  <r>
    <x v="0"/>
    <n v="8.0116840221638199"/>
  </r>
  <r>
    <x v="0"/>
    <n v="12.716582459254852"/>
  </r>
  <r>
    <x v="0"/>
    <n v="-11.043104316877283"/>
  </r>
  <r>
    <x v="0"/>
    <n v="-1.2320915802201213"/>
  </r>
  <r>
    <x v="1"/>
    <n v="9.3544934381681575"/>
  </r>
  <r>
    <x v="1"/>
    <n v="2.792178574730368"/>
  </r>
  <r>
    <x v="1"/>
    <n v="9.1391959190368652"/>
  </r>
  <r>
    <x v="1"/>
    <n v="6.2146305583772206"/>
  </r>
  <r>
    <x v="1"/>
    <n v="4.4301995808106884"/>
  </r>
  <r>
    <x v="1"/>
    <n v="14.263673850468226"/>
  </r>
  <r>
    <x v="1"/>
    <n v="0.78477525711059559"/>
  </r>
  <r>
    <x v="1"/>
    <n v="0.29315249125162757"/>
  </r>
  <r>
    <x v="1"/>
    <n v="3.3421619378790561"/>
  </r>
  <r>
    <x v="1"/>
    <n v="10.550286412239075"/>
  </r>
  <r>
    <x v="1"/>
    <n v="0.35196693420410163"/>
  </r>
  <r>
    <x v="1"/>
    <n v="0.10439998573727061"/>
  </r>
  <r>
    <x v="1"/>
    <n v="6.0760969021103595"/>
  </r>
  <r>
    <x v="1"/>
    <n v="7.1067123664052856"/>
  </r>
  <r>
    <x v="1"/>
    <n v="-0.3251399331622653"/>
  </r>
  <r>
    <x v="1"/>
    <n v="8.3158676407553944"/>
  </r>
  <r>
    <x v="1"/>
    <n v="6.6346557764260154"/>
  </r>
  <r>
    <x v="1"/>
    <n v="2.2291996102584033"/>
  </r>
  <r>
    <x v="1"/>
    <n v="0"/>
  </r>
  <r>
    <x v="1"/>
    <n v="1.8458757996559143"/>
  </r>
  <r>
    <x v="1"/>
    <n v="7.9021760846764337"/>
  </r>
  <r>
    <x v="1"/>
    <n v="6.0402303546416647"/>
  </r>
  <r>
    <x v="1"/>
    <n v="3.0063631676011155"/>
  </r>
  <r>
    <x v="1"/>
    <n v="-4.6470567300357928"/>
  </r>
  <r>
    <x v="2"/>
    <n v="4.4928515955899107"/>
  </r>
  <r>
    <x v="2"/>
    <n v="6.5478566631674768"/>
  </r>
  <r>
    <x v="2"/>
    <n v="0.46723564267158513"/>
  </r>
  <r>
    <x v="2"/>
    <n v="6.6105145541104395"/>
  </r>
  <r>
    <x v="2"/>
    <n v="2.538328490590779"/>
  </r>
  <r>
    <x v="2"/>
    <n v="6.3726858562893334"/>
  </r>
  <r>
    <x v="2"/>
    <n v="5.4840980768203735"/>
  </r>
  <r>
    <x v="2"/>
    <n v="1.165186882019043"/>
  </r>
  <r>
    <x v="2"/>
    <n v="3.7129260878239654"/>
  </r>
  <r>
    <x v="2"/>
    <n v="4.9078625765713779"/>
  </r>
  <r>
    <x v="2"/>
    <n v="0.90708894729614231"/>
  </r>
  <r>
    <x v="2"/>
    <n v="2.6489560306072235"/>
  </r>
  <r>
    <x v="2"/>
    <n v="4.8258985297684189"/>
  </r>
  <r>
    <x v="2"/>
    <n v="2.4929302533467608"/>
  </r>
  <r>
    <x v="2"/>
    <n v="1.3844088713328042"/>
  </r>
  <r>
    <x v="2"/>
    <n v="2.6363760921690198"/>
  </r>
  <r>
    <x v="2"/>
    <n v="5.6402284673954313"/>
  </r>
  <r>
    <x v="2"/>
    <n v="2.2806300799051922"/>
  </r>
  <r>
    <x v="2"/>
    <n v="2.6410571336746216"/>
  </r>
  <r>
    <x v="2"/>
    <n v="4.0463151477632069"/>
  </r>
  <r>
    <x v="2"/>
    <n v="7.3045334253728136"/>
  </r>
  <r>
    <x v="2"/>
    <n v="3.8578683691024764"/>
  </r>
  <r>
    <x v="2"/>
    <n v="-6.6822658046599344"/>
  </r>
  <r>
    <x v="2"/>
    <n v="-2.0477232616488692"/>
  </r>
  <r>
    <x v="3"/>
    <n v="3.1854080110317433"/>
  </r>
  <r>
    <x v="3"/>
    <n v="3.8846889409151948"/>
  </r>
  <r>
    <x v="3"/>
    <n v="0.18507787159511019"/>
  </r>
  <r>
    <x v="3"/>
    <n v="10.512874580919743"/>
  </r>
  <r>
    <x v="3"/>
    <n v="1.3188308085194071"/>
  </r>
  <r>
    <x v="3"/>
    <n v="1.2545932989854078"/>
  </r>
  <r>
    <x v="3"/>
    <n v="-0.81652021408081055"/>
  </r>
  <r>
    <x v="3"/>
    <n v="3.8996441534587314"/>
  </r>
  <r>
    <x v="3"/>
    <n v="2.2888601604094148"/>
  </r>
  <r>
    <x v="3"/>
    <n v="0.10155425752912262"/>
  </r>
  <r>
    <x v="3"/>
    <n v="0.68037664890289307"/>
  </r>
  <r>
    <x v="3"/>
    <n v="0.61982635498046856"/>
  </r>
  <r>
    <x v="3"/>
    <n v="3.2310098187579097"/>
  </r>
  <r>
    <x v="3"/>
    <n v="3.0907988025591919"/>
  </r>
  <r>
    <x v="3"/>
    <n v="0.44446897506713867"/>
  </r>
  <r>
    <x v="3"/>
    <n v="1.1222819295422783"/>
  </r>
  <r>
    <x v="3"/>
    <n v="4.5655325979249097"/>
  </r>
  <r>
    <x v="3"/>
    <n v="1.196411474127518"/>
  </r>
  <r>
    <x v="3"/>
    <n v="-1.9005839029947915"/>
  </r>
  <r>
    <x v="3"/>
    <n v="-0.33877343601650622"/>
  </r>
  <r>
    <x v="3"/>
    <n v="3.8588702743380026"/>
  </r>
  <r>
    <x v="3"/>
    <n v="-1.5269011259078979"/>
  </r>
  <r>
    <x v="3"/>
    <n v="-5.3497737996718442"/>
  </r>
  <r>
    <x v="3"/>
    <n v="-8.4126084354561801"/>
  </r>
  <r>
    <x v="4"/>
    <n v="17.441844803722283"/>
  </r>
  <r>
    <x v="4"/>
    <n v="14.230468670527141"/>
  </r>
  <r>
    <x v="4"/>
    <n v="23.530157407124836"/>
  </r>
  <r>
    <x v="4"/>
    <n v="10.914531789976975"/>
  </r>
  <r>
    <x v="4"/>
    <n v="6.8074582837662607"/>
  </r>
  <r>
    <x v="4"/>
    <n v="0.33178216218948364"/>
  </r>
  <r>
    <x v="4"/>
    <n v="15.451665878295898"/>
  </r>
  <r>
    <x v="4"/>
    <n v="2.3642192840576168"/>
  </r>
  <r>
    <x v="4"/>
    <n v="6.0464127855480845"/>
  </r>
  <r>
    <x v="4"/>
    <n v="5.0571758548418684"/>
  </r>
  <r>
    <x v="4"/>
    <n v="-0.55877065658569336"/>
  </r>
  <r>
    <x v="4"/>
    <n v="9.5644386529922496"/>
  </r>
  <r>
    <x v="4"/>
    <n v="7.1651772823239783"/>
  </r>
  <r>
    <x v="4"/>
    <n v="24.678005131085715"/>
  </r>
  <r>
    <x v="4"/>
    <n v="2.647132714589437"/>
  </r>
  <r>
    <x v="4"/>
    <n v="9.2678172713831835"/>
  </r>
  <r>
    <x v="4"/>
    <n v="8.6271241565336254"/>
  </r>
  <r>
    <x v="4"/>
    <n v="26.479142546653748"/>
  </r>
  <r>
    <x v="4"/>
    <n v="-0.58769440650939941"/>
  </r>
  <r>
    <x v="4"/>
    <n v="2.8631285031636553"/>
  </r>
  <r>
    <x v="4"/>
    <n v="6.8084087320521576"/>
  </r>
  <r>
    <x v="4"/>
    <n v="5.2415520717512933"/>
  </r>
  <r>
    <x v="4"/>
    <n v="7.497628955841062"/>
  </r>
  <r>
    <x v="4"/>
    <n v="-10.213215889249529"/>
  </r>
  <r>
    <x v="5"/>
    <n v="4.0831409136454271"/>
  </r>
  <r>
    <x v="5"/>
    <n v="6.5149312615394592"/>
  </r>
  <r>
    <x v="5"/>
    <n v="4.3762493133544922"/>
  </r>
  <r>
    <x v="5"/>
    <n v="1.1388947313482112"/>
  </r>
  <r>
    <x v="5"/>
    <n v="2.0987096705087804"/>
  </r>
  <r>
    <x v="5"/>
    <n v="1.162689140864781"/>
  </r>
  <r>
    <x v="5"/>
    <n v="7.4683961868286133"/>
  </r>
  <r>
    <x v="5"/>
    <n v="-0.16425744124821251"/>
  </r>
  <r>
    <x v="5"/>
    <n v="1.9831453844904898"/>
  </r>
  <r>
    <x v="5"/>
    <n v="0.42013812065124512"/>
  </r>
  <r>
    <x v="5"/>
    <n v="0.5447840690612793"/>
  </r>
  <r>
    <x v="5"/>
    <n v="-0.17306005037747907"/>
  </r>
  <r>
    <x v="5"/>
    <n v="2.3244496826614656"/>
  </r>
  <r>
    <x v="5"/>
    <n v="2.394935894012451"/>
  </r>
  <r>
    <x v="5"/>
    <n v="1.1795440912246704"/>
  </r>
  <r>
    <x v="5"/>
    <n v="-1.2640899608009739"/>
  </r>
  <r>
    <x v="5"/>
    <n v="1.4680123214538279"/>
  </r>
  <r>
    <x v="5"/>
    <n v="5.7727341651916513"/>
  </r>
  <r>
    <x v="5"/>
    <n v="0"/>
  </r>
  <r>
    <x v="5"/>
    <n v="-2.9672226412542932"/>
  </r>
  <r>
    <x v="5"/>
    <n v="2.5175478389019545"/>
  </r>
  <r>
    <x v="5"/>
    <n v="10.18552725655692"/>
  </r>
  <r>
    <x v="5"/>
    <n v="-2.4353578090667725"/>
  </r>
  <r>
    <x v="5"/>
    <n v="-12.936480689467047"/>
  </r>
  <r>
    <x v="6"/>
    <n v="1.4514121569119967"/>
  </r>
  <r>
    <x v="6"/>
    <n v="0.62876486778259277"/>
  </r>
  <r>
    <x v="6"/>
    <n v="-1.7148494720458984E-2"/>
  </r>
  <r>
    <x v="6"/>
    <n v="2.616230699751112"/>
  </r>
  <r>
    <x v="6"/>
    <n v="1.4526666641235351"/>
  </r>
  <r>
    <x v="6"/>
    <n v="13.018663883209229"/>
  </r>
  <r>
    <x v="6"/>
    <n v="0.24119281768798828"/>
  </r>
  <r>
    <x v="6"/>
    <n v="-0.48785388469696045"/>
  </r>
  <r>
    <x v="6"/>
    <n v="1.2363359952213788"/>
  </r>
  <r>
    <x v="6"/>
    <n v="-0.58853006362915039"/>
  </r>
  <r>
    <x v="6"/>
    <n v="0"/>
  </r>
  <r>
    <x v="6"/>
    <n v="-0.8360105355580647"/>
  </r>
  <r>
    <x v="6"/>
    <n v="2.9856930465199221"/>
  </r>
  <r>
    <x v="6"/>
    <n v="-1.0824100971221924"/>
  </r>
  <r>
    <x v="6"/>
    <n v="11.515913486480713"/>
  </r>
  <r>
    <x v="6"/>
    <n v="-0.53298807144165039"/>
  </r>
  <r>
    <x v="6"/>
    <n v="3.8001567509214755"/>
  </r>
  <r>
    <x v="6"/>
    <n v="3.8051426410675049"/>
  </r>
  <r>
    <x v="6"/>
    <n v="0"/>
  </r>
  <r>
    <x v="6"/>
    <n v="4.317405104637146"/>
  </r>
  <r>
    <x v="6"/>
    <n v="3.5939930744385435"/>
  </r>
  <r>
    <x v="6"/>
    <n v="-6.2289222081502302"/>
  </r>
  <r>
    <x v="6"/>
    <n v="-19.221947193145752"/>
  </r>
  <r>
    <x v="6"/>
    <n v="-15.110142771402993"/>
  </r>
  <r>
    <x v="0"/>
    <n v="12.128344811290271"/>
  </r>
  <r>
    <x v="0"/>
    <n v="7.8882274923453464"/>
  </r>
  <r>
    <x v="0"/>
    <n v="2.5910203021925851"/>
  </r>
  <r>
    <x v="0"/>
    <n v="4.120137007303641"/>
  </r>
  <r>
    <x v="0"/>
    <n v="6.973260002916188"/>
  </r>
  <r>
    <x v="0"/>
    <n v="6.4845502388018827"/>
  </r>
  <r>
    <x v="0"/>
    <n v="1.8034560458604678"/>
  </r>
  <r>
    <x v="0"/>
    <n v="2.1050550830820223"/>
  </r>
  <r>
    <x v="0"/>
    <n v="7.8580204868595951"/>
  </r>
  <r>
    <x v="0"/>
    <n v="7.8911742995182674"/>
  </r>
  <r>
    <x v="0"/>
    <n v="2.7981834695452736"/>
  </r>
  <r>
    <x v="0"/>
    <n v="0.5388961521692055"/>
  </r>
  <r>
    <x v="0"/>
    <n v="8.9046507765437912"/>
  </r>
  <r>
    <x v="0"/>
    <n v="8.7400718900577097"/>
  </r>
  <r>
    <x v="0"/>
    <n v="2.9270201157397175"/>
  </r>
  <r>
    <x v="0"/>
    <n v="1.9142688858893613"/>
  </r>
  <r>
    <x v="0"/>
    <n v="9.9384340716912867"/>
  </r>
  <r>
    <x v="0"/>
    <n v="6.4613697694801955"/>
  </r>
  <r>
    <x v="0"/>
    <n v="3.4560110288858414"/>
  </r>
  <r>
    <x v="0"/>
    <n v="2.9198329099019364"/>
  </r>
  <r>
    <x v="0"/>
    <n v="6.9746254640393666"/>
  </r>
  <r>
    <x v="0"/>
    <n v="3.7821679056215558"/>
  </r>
  <r>
    <x v="0"/>
    <n v="-0.42408985834753921"/>
  </r>
  <r>
    <x v="0"/>
    <n v="-3.4550658224648849"/>
  </r>
  <r>
    <x v="1"/>
    <n v="6.3364758736348001"/>
  </r>
  <r>
    <x v="1"/>
    <n v="4.6866511420821908"/>
  </r>
  <r>
    <x v="1"/>
    <n v="2.2097447542473674"/>
  </r>
  <r>
    <x v="1"/>
    <n v="1.1135136119834272"/>
  </r>
  <r>
    <x v="1"/>
    <n v="4.5543367912804475"/>
  </r>
  <r>
    <x v="1"/>
    <n v="3.6858319545459279"/>
  </r>
  <r>
    <x v="1"/>
    <n v="1.1292965538674893"/>
  </r>
  <r>
    <x v="1"/>
    <n v="0.75569858002936707"/>
  </r>
  <r>
    <x v="1"/>
    <n v="4.7928276946142958"/>
  </r>
  <r>
    <x v="1"/>
    <n v="4.1441499190226212"/>
  </r>
  <r>
    <x v="1"/>
    <n v="1.7418190434827645"/>
  </r>
  <r>
    <x v="1"/>
    <n v="1.1209565525868266"/>
  </r>
  <r>
    <x v="1"/>
    <n v="6.0101027489484089"/>
  </r>
  <r>
    <x v="1"/>
    <n v="4.3909137193342858"/>
  </r>
  <r>
    <x v="1"/>
    <n v="1.4773672885244546"/>
  </r>
  <r>
    <x v="1"/>
    <n v="1.4818000168932808"/>
  </r>
  <r>
    <x v="1"/>
    <n v="7.0694096608490886"/>
  </r>
  <r>
    <x v="1"/>
    <n v="5.0962324624756974"/>
  </r>
  <r>
    <x v="1"/>
    <n v="2.3877326757889099"/>
  </r>
  <r>
    <x v="1"/>
    <n v="2.1365967360734945"/>
  </r>
  <r>
    <x v="1"/>
    <n v="6.0646465663681539"/>
  </r>
  <r>
    <x v="1"/>
    <n v="3.7060402707981446"/>
  </r>
  <r>
    <x v="1"/>
    <n v="0.14478869784231918"/>
  </r>
  <r>
    <x v="1"/>
    <n v="-0.869252616704415"/>
  </r>
  <r>
    <x v="2"/>
    <n v="3.8780566052478287"/>
  </r>
  <r>
    <x v="2"/>
    <n v="3.0057878831997793"/>
  </r>
  <r>
    <x v="2"/>
    <n v="0.78920446560270152"/>
  </r>
  <r>
    <x v="2"/>
    <n v="0.91368734288343145"/>
  </r>
  <r>
    <x v="2"/>
    <n v="2.9364609912369692"/>
  </r>
  <r>
    <x v="2"/>
    <n v="2.3688881582587573"/>
  </r>
  <r>
    <x v="2"/>
    <n v="1.0511728947579693"/>
  </r>
  <r>
    <x v="2"/>
    <n v="0.49364480691052404"/>
  </r>
  <r>
    <x v="2"/>
    <n v="3.4803104130585059"/>
  </r>
  <r>
    <x v="2"/>
    <n v="2.77028739996239"/>
  </r>
  <r>
    <x v="2"/>
    <n v="1.0676385052331534"/>
  </r>
  <r>
    <x v="2"/>
    <n v="0.67004546079290916"/>
  </r>
  <r>
    <x v="2"/>
    <n v="4.3784633242219044"/>
  </r>
  <r>
    <x v="2"/>
    <n v="3.2761804036152213"/>
  </r>
  <r>
    <x v="2"/>
    <n v="1.4687641315687743"/>
  </r>
  <r>
    <x v="2"/>
    <n v="1.3321654275037158"/>
  </r>
  <r>
    <x v="2"/>
    <n v="5.7419287013029399"/>
  </r>
  <r>
    <x v="2"/>
    <n v="4.3860988026497365"/>
  </r>
  <r>
    <x v="2"/>
    <n v="2.0223812551681801"/>
  </r>
  <r>
    <x v="2"/>
    <n v="1.3313036175760731"/>
  </r>
  <r>
    <x v="2"/>
    <n v="5.5007047045214925"/>
  </r>
  <r>
    <x v="2"/>
    <n v="2.8827269333895025"/>
  </r>
  <r>
    <x v="2"/>
    <n v="-8.5703459106589719E-3"/>
  </r>
  <r>
    <x v="2"/>
    <n v="-2.1055976802682963"/>
  </r>
  <r>
    <x v="3"/>
    <n v="2.0745228825695725"/>
  </r>
  <r>
    <x v="3"/>
    <n v="1.4531219360067158"/>
  </r>
  <r>
    <x v="3"/>
    <n v="0.56437647576972483"/>
  </r>
  <r>
    <x v="3"/>
    <n v="0.49084401957949753"/>
  </r>
  <r>
    <x v="3"/>
    <n v="1.639213846268496"/>
  </r>
  <r>
    <x v="3"/>
    <n v="1.217619499692999"/>
  </r>
  <r>
    <x v="3"/>
    <n v="0.55699861882854695"/>
  </r>
  <r>
    <x v="3"/>
    <n v="0.2880723093090386"/>
  </r>
  <r>
    <x v="3"/>
    <n v="1.9859290274463699"/>
  </r>
  <r>
    <x v="3"/>
    <n v="1.1747883533004682"/>
  </r>
  <r>
    <x v="3"/>
    <n v="0.71046502415193347"/>
  </r>
  <r>
    <x v="3"/>
    <n v="0.21958282738924018"/>
  </r>
  <r>
    <x v="3"/>
    <n v="2.5012407447179306"/>
  </r>
  <r>
    <x v="3"/>
    <n v="1.6959132039988485"/>
  </r>
  <r>
    <x v="3"/>
    <n v="0.80878865872329886"/>
  </r>
  <r>
    <x v="3"/>
    <n v="0.40303853929067346"/>
  </r>
  <r>
    <x v="3"/>
    <n v="3.2636467833301523"/>
  </r>
  <r>
    <x v="3"/>
    <n v="2.1798456629098233"/>
  </r>
  <r>
    <x v="3"/>
    <n v="1.0266095353411391"/>
  </r>
  <r>
    <x v="3"/>
    <n v="0.56920854930097775"/>
  </r>
  <r>
    <x v="3"/>
    <n v="2.1553922378749562"/>
  </r>
  <r>
    <x v="3"/>
    <n v="0.50702616216651819"/>
  </r>
  <r>
    <x v="3"/>
    <n v="-0.78918115436371039"/>
  </r>
  <r>
    <x v="3"/>
    <n v="-3.0049505529207039"/>
  </r>
  <r>
    <x v="4"/>
    <n v="14.271888043957709"/>
  </r>
  <r>
    <x v="4"/>
    <n v="9.2205030741872669"/>
  </r>
  <r>
    <x v="4"/>
    <n v="7.9776813035661522"/>
  </r>
  <r>
    <x v="4"/>
    <n v="4.4877609737714135"/>
  </r>
  <r>
    <x v="4"/>
    <n v="9.0404622745954235"/>
  </r>
  <r>
    <x v="4"/>
    <n v="7.257639502677919"/>
  </r>
  <r>
    <x v="4"/>
    <n v="2.4841946205047711"/>
  </r>
  <r>
    <x v="4"/>
    <n v="2.4442246653550974"/>
  </r>
  <r>
    <x v="4"/>
    <n v="9.6944853120591343"/>
  </r>
  <r>
    <x v="4"/>
    <n v="8.2724688211960959"/>
  </r>
  <r>
    <x v="4"/>
    <n v="4.684567373626086"/>
  </r>
  <r>
    <x v="4"/>
    <n v="4.4842665321645683"/>
  </r>
  <r>
    <x v="4"/>
    <n v="10.66902536607345"/>
  </r>
  <r>
    <x v="4"/>
    <n v="7.2566748194782438"/>
  </r>
  <r>
    <x v="4"/>
    <n v="4.5308533572646041"/>
  </r>
  <r>
    <x v="4"/>
    <n v="4.27312663580242"/>
  </r>
  <r>
    <x v="4"/>
    <n v="12.341264599574931"/>
  </r>
  <r>
    <x v="4"/>
    <n v="11.133951284618753"/>
  </r>
  <r>
    <x v="4"/>
    <n v="6.6444116234779358"/>
  </r>
  <r>
    <x v="4"/>
    <n v="3.5259833761623929"/>
  </r>
  <r>
    <x v="4"/>
    <n v="8.634650474054947"/>
  </r>
  <r>
    <x v="4"/>
    <n v="4.8014145715687206"/>
  </r>
  <r>
    <x v="4"/>
    <n v="0.33884538781528661"/>
  </r>
  <r>
    <x v="4"/>
    <n v="-3.1455085624671106"/>
  </r>
  <r>
    <x v="5"/>
    <n v="3.8735713560228318"/>
  </r>
  <r>
    <x v="5"/>
    <n v="2.7061839014623428"/>
  </r>
  <r>
    <x v="5"/>
    <n v="1.4961683742913157"/>
  </r>
  <r>
    <x v="5"/>
    <n v="0.76049170808620892"/>
  </r>
  <r>
    <x v="5"/>
    <n v="3.4397797099014449"/>
  </r>
  <r>
    <x v="5"/>
    <n v="2.2243097940209418"/>
  </r>
  <r>
    <x v="5"/>
    <n v="0.99862281596315938"/>
  </r>
  <r>
    <x v="5"/>
    <n v="0.60718405650110618"/>
  </r>
  <r>
    <x v="5"/>
    <n v="3.9967559674962372"/>
  </r>
  <r>
    <x v="5"/>
    <n v="3.0305834054138696"/>
  </r>
  <r>
    <x v="5"/>
    <n v="1.4334672059396374"/>
  </r>
  <r>
    <x v="5"/>
    <n v="0.76478403977611453"/>
  </r>
  <r>
    <x v="5"/>
    <n v="3.7741116654071267"/>
  </r>
  <r>
    <x v="5"/>
    <n v="2.6868526670034969"/>
  </r>
  <r>
    <x v="5"/>
    <n v="1.6716925985861142"/>
  </r>
  <r>
    <x v="5"/>
    <n v="0.46547350167036905"/>
  </r>
  <r>
    <x v="5"/>
    <n v="4.1549596060884184"/>
  </r>
  <r>
    <x v="5"/>
    <n v="3.1384516817236703"/>
  </r>
  <r>
    <x v="5"/>
    <n v="1.1298011323096047"/>
  </r>
  <r>
    <x v="5"/>
    <n v="-0.18292467651770572"/>
  </r>
  <r>
    <x v="5"/>
    <n v="3.6722987218425693"/>
  </r>
  <r>
    <x v="5"/>
    <n v="3.3864247063186212"/>
  </r>
  <r>
    <x v="5"/>
    <n v="-1.7503819637828428"/>
  </r>
  <r>
    <x v="5"/>
    <n v="-5.8905353371215909"/>
  </r>
  <r>
    <x v="6"/>
    <n v="1.2832274449922423"/>
  </r>
  <r>
    <x v="6"/>
    <n v="1.1237104705133367"/>
  </r>
  <r>
    <x v="6"/>
    <n v="0.31305390196114374"/>
  </r>
  <r>
    <x v="6"/>
    <n v="0.24248366886725442"/>
  </r>
  <r>
    <x v="6"/>
    <n v="1.4156495120325721"/>
  </r>
  <r>
    <x v="6"/>
    <n v="0.82598554009193048"/>
  </r>
  <r>
    <x v="6"/>
    <n v="0.30780724790140912"/>
  </r>
  <r>
    <x v="6"/>
    <n v="4.3035162911632563E-2"/>
  </r>
  <r>
    <x v="6"/>
    <n v="1.4164351148621783"/>
  </r>
  <r>
    <x v="6"/>
    <n v="0.73868447383244851"/>
  </r>
  <r>
    <x v="6"/>
    <n v="0.40225913972233451"/>
  </r>
  <r>
    <x v="6"/>
    <n v="3.0502015565709861E-3"/>
  </r>
  <r>
    <x v="6"/>
    <n v="2.2500091025914735"/>
  </r>
  <r>
    <x v="6"/>
    <n v="1.2109584749110631"/>
  </r>
  <r>
    <x v="6"/>
    <n v="0.23158544139639403"/>
  </r>
  <r>
    <x v="6"/>
    <n v="-6.4205421465577395E-3"/>
  </r>
  <r>
    <x v="6"/>
    <n v="3.1824532033619048"/>
  </r>
  <r>
    <x v="6"/>
    <n v="1.6585011253445785"/>
  </r>
  <r>
    <x v="6"/>
    <n v="-0.28643015081232281"/>
  </r>
  <r>
    <x v="6"/>
    <n v="-0.38543118719469049"/>
  </r>
  <r>
    <x v="6"/>
    <n v="2.8484357055408793"/>
  </r>
  <r>
    <x v="6"/>
    <n v="0.91475219741445102"/>
  </r>
  <r>
    <x v="6"/>
    <n v="-2.1049292731743598"/>
  </r>
  <r>
    <x v="6"/>
    <n v="-3.151595808162309"/>
  </r>
  <r>
    <x v="0"/>
    <n v="10.897736471426088"/>
  </r>
  <r>
    <x v="0"/>
    <n v="5.875136448777452"/>
  </r>
  <r>
    <x v="0"/>
    <n v="4.7911382540743395"/>
  </r>
  <r>
    <x v="0"/>
    <n v="1.6115680334945319"/>
  </r>
  <r>
    <x v="0"/>
    <n v="7.7948101376902628"/>
  </r>
  <r>
    <x v="0"/>
    <n v="4.8829221904040327"/>
  </r>
  <r>
    <x v="0"/>
    <n v="1.1107218172643092"/>
  </r>
  <r>
    <x v="0"/>
    <n v="1.0404052105668473"/>
  </r>
  <r>
    <x v="0"/>
    <n v="7.7547966234128483"/>
  </r>
  <r>
    <x v="0"/>
    <n v="6.724025200808196"/>
  </r>
  <r>
    <x v="0"/>
    <n v="0.83995457362103232"/>
  </r>
  <r>
    <x v="0"/>
    <n v="1.4727919610731439"/>
  </r>
  <r>
    <x v="0"/>
    <n v="7.9150773525113802"/>
  </r>
  <r>
    <x v="0"/>
    <n v="7.0380519315386492"/>
  </r>
  <r>
    <x v="0"/>
    <n v="2.5119845925307858"/>
  </r>
  <r>
    <x v="0"/>
    <n v="2.5297942931053203"/>
  </r>
  <r>
    <x v="0"/>
    <n v="8.9012409358173024"/>
  </r>
  <r>
    <x v="0"/>
    <n v="8.4470824484844282"/>
  </r>
  <r>
    <x v="0"/>
    <n v="6.5570657455004167"/>
  </r>
  <r>
    <x v="0"/>
    <n v="3.5808027216681735"/>
  </r>
  <r>
    <x v="0"/>
    <n v="6.6334755671719634"/>
  </r>
  <r>
    <x v="0"/>
    <n v="6.0086779293933326"/>
  </r>
  <r>
    <x v="0"/>
    <n v="1.8774029234152145"/>
  </r>
  <r>
    <x v="0"/>
    <n v="-2.6473336384031541"/>
  </r>
  <r>
    <x v="1"/>
    <n v="6.5861123369905092"/>
  </r>
  <r>
    <x v="1"/>
    <n v="5.2243979336233695"/>
  </r>
  <r>
    <x v="1"/>
    <n v="1.9883871049069342"/>
  </r>
  <r>
    <x v="1"/>
    <n v="0.78934703324292166"/>
  </r>
  <r>
    <x v="1"/>
    <n v="4.3221119984162204"/>
  </r>
  <r>
    <x v="1"/>
    <n v="4.190219391777851"/>
  </r>
  <r>
    <x v="1"/>
    <n v="1.7487669080175381"/>
  </r>
  <r>
    <x v="1"/>
    <n v="0.69431177617693118"/>
  </r>
  <r>
    <x v="1"/>
    <n v="4.5547665786743163"/>
  </r>
  <r>
    <x v="1"/>
    <n v="4.5282958988370847"/>
  </r>
  <r>
    <x v="1"/>
    <n v="1.0562952836112276"/>
  </r>
  <r>
    <x v="1"/>
    <n v="0.54503580636641091"/>
  </r>
  <r>
    <x v="1"/>
    <n v="5.5387753840004752"/>
  </r>
  <r>
    <x v="1"/>
    <n v="5.0032347311844703"/>
  </r>
  <r>
    <x v="1"/>
    <n v="1.9414367820009772"/>
  </r>
  <r>
    <x v="1"/>
    <n v="1.2833447621492096"/>
  </r>
  <r>
    <x v="1"/>
    <n v="6.4925607753988581"/>
  </r>
  <r>
    <x v="1"/>
    <n v="5.5479883970473329"/>
  </r>
  <r>
    <x v="1"/>
    <n v="2.477352351913285"/>
  </r>
  <r>
    <x v="1"/>
    <n v="2.2635316406954153"/>
  </r>
  <r>
    <x v="1"/>
    <n v="6.0636289183516503"/>
  </r>
  <r>
    <x v="1"/>
    <n v="4.3297268157184057"/>
  </r>
  <r>
    <x v="1"/>
    <n v="0.25578218907745409"/>
  </r>
  <r>
    <x v="1"/>
    <n v="-1.0075539339598549"/>
  </r>
  <r>
    <x v="2"/>
    <n v="4.0842716308890799"/>
  </r>
  <r>
    <x v="2"/>
    <n v="2.5386713280762985"/>
  </r>
  <r>
    <x v="2"/>
    <n v="1.1703235224756847"/>
  </r>
  <r>
    <x v="2"/>
    <n v="0.49275275244074335"/>
  </r>
  <r>
    <x v="2"/>
    <n v="3.1979270882347306"/>
  </r>
  <r>
    <x v="2"/>
    <n v="2.2412562483648752"/>
  </r>
  <r>
    <x v="2"/>
    <n v="0.88094748052492133"/>
  </r>
  <r>
    <x v="2"/>
    <n v="0.56558906264322506"/>
  </r>
  <r>
    <x v="2"/>
    <n v="3.7948937257359683"/>
  </r>
  <r>
    <x v="2"/>
    <n v="2.4549849239501311"/>
  </r>
  <r>
    <x v="2"/>
    <n v="1.2713428287575628"/>
  </r>
  <r>
    <x v="2"/>
    <n v="0.64058076235489736"/>
  </r>
  <r>
    <x v="2"/>
    <n v="4.4580759021013554"/>
  </r>
  <r>
    <x v="2"/>
    <n v="3.7772636467129672"/>
  </r>
  <r>
    <x v="2"/>
    <n v="1.6856059116202511"/>
  </r>
  <r>
    <x v="2"/>
    <n v="0.91960939107038042"/>
  </r>
  <r>
    <x v="2"/>
    <n v="5.7104143116355113"/>
  </r>
  <r>
    <x v="2"/>
    <n v="5.0404151034018625"/>
  </r>
  <r>
    <x v="2"/>
    <n v="3.1932546560126944"/>
  </r>
  <r>
    <x v="2"/>
    <n v="1.2568387153461504"/>
  </r>
  <r>
    <x v="2"/>
    <n v="5.8643717187292062"/>
  </r>
  <r>
    <x v="2"/>
    <n v="4.2307693614283544"/>
  </r>
  <r>
    <x v="2"/>
    <n v="1.562467957936736"/>
  </r>
  <r>
    <x v="2"/>
    <n v="-1.5671842928085233"/>
  </r>
  <r>
    <x v="3"/>
    <n v="2.5842991295205544"/>
  </r>
  <r>
    <x v="3"/>
    <n v="1.4884115118138932"/>
  </r>
  <r>
    <x v="3"/>
    <n v="0.82153153851959893"/>
  </r>
  <r>
    <x v="3"/>
    <n v="0.52051498996273482"/>
  </r>
  <r>
    <x v="3"/>
    <n v="1.8463321816597147"/>
  </r>
  <r>
    <x v="3"/>
    <n v="1.2210303082350507"/>
  </r>
  <r>
    <x v="3"/>
    <n v="0.54171405044525711"/>
  </r>
  <r>
    <x v="3"/>
    <n v="0.33776832767945575"/>
  </r>
  <r>
    <x v="3"/>
    <n v="1.9586786679010408"/>
  </r>
  <r>
    <x v="3"/>
    <n v="1.4690223776449365"/>
  </r>
  <r>
    <x v="3"/>
    <n v="0.47876614143161733"/>
  </r>
  <r>
    <x v="3"/>
    <n v="0.29246658739836318"/>
  </r>
  <r>
    <x v="3"/>
    <n v="2.8433467914548203"/>
  </r>
  <r>
    <x v="3"/>
    <n v="1.6420323940176265"/>
  </r>
  <r>
    <x v="3"/>
    <n v="0.49932841397129479"/>
  </r>
  <r>
    <x v="3"/>
    <n v="0.16814669280951788"/>
  </r>
  <r>
    <x v="3"/>
    <n v="3.1063507379779329"/>
  </r>
  <r>
    <x v="3"/>
    <n v="2.3802357579412909"/>
  </r>
  <r>
    <x v="3"/>
    <n v="1.3153157065023526"/>
  </r>
  <r>
    <x v="3"/>
    <n v="0.58769992954723449"/>
  </r>
  <r>
    <x v="3"/>
    <n v="2.5901164621554393"/>
  </r>
  <r>
    <x v="3"/>
    <n v="0.85898436559882185"/>
  </r>
  <r>
    <x v="3"/>
    <n v="-1.2835749115588833"/>
  </r>
  <r>
    <x v="3"/>
    <n v="-3.1472215190887454"/>
  </r>
  <r>
    <x v="4"/>
    <n v="12.272459511861122"/>
  </r>
  <r>
    <x v="4"/>
    <n v="9.1347243575726527"/>
  </r>
  <r>
    <x v="4"/>
    <n v="2.7379964822161513"/>
  </r>
  <r>
    <x v="4"/>
    <n v="3.6857972577114233"/>
  </r>
  <r>
    <x v="4"/>
    <n v="8.5560690096074197"/>
  </r>
  <r>
    <x v="4"/>
    <n v="5.4171666595326871"/>
  </r>
  <r>
    <x v="4"/>
    <n v="3.6555889535368533"/>
  </r>
  <r>
    <x v="4"/>
    <n v="2.8133908620435899"/>
  </r>
  <r>
    <x v="4"/>
    <n v="8.4986369812935081"/>
  </r>
  <r>
    <x v="4"/>
    <n v="7.7827470291533114"/>
  </r>
  <r>
    <x v="4"/>
    <n v="2.6717311370372778"/>
  </r>
  <r>
    <x v="4"/>
    <n v="1.7099350799295239"/>
  </r>
  <r>
    <x v="4"/>
    <n v="9.6783335362287843"/>
  </r>
  <r>
    <x v="4"/>
    <n v="8.0665944612974254"/>
  </r>
  <r>
    <x v="4"/>
    <n v="4.3801712044354142"/>
  </r>
  <r>
    <x v="4"/>
    <n v="2.4309982970731339"/>
  </r>
  <r>
    <x v="4"/>
    <n v="10.610724608307002"/>
  </r>
  <r>
    <x v="4"/>
    <n v="12.918055215363719"/>
  </r>
  <r>
    <x v="4"/>
    <n v="8.152526284518995"/>
  </r>
  <r>
    <x v="4"/>
    <n v="4.1242788614370882"/>
  </r>
  <r>
    <x v="4"/>
    <n v="8.6985832900276598"/>
  </r>
  <r>
    <x v="4"/>
    <n v="7.4342680169501989"/>
  </r>
  <r>
    <x v="4"/>
    <n v="3.1255863746818235"/>
  </r>
  <r>
    <x v="4"/>
    <n v="-0.40275076739331439"/>
  </r>
  <r>
    <x v="5"/>
    <n v="4.0390708384722691"/>
  </r>
  <r>
    <x v="5"/>
    <n v="4.3969251505790217"/>
  </r>
  <r>
    <x v="5"/>
    <n v="1.1773670426309744"/>
  </r>
  <r>
    <x v="5"/>
    <n v="0.68798096501463446"/>
  </r>
  <r>
    <x v="5"/>
    <n v="3.5873331987062396"/>
  </r>
  <r>
    <x v="5"/>
    <n v="2.2655982226707794"/>
  </r>
  <r>
    <x v="5"/>
    <n v="1.2144391508525225"/>
  </r>
  <r>
    <x v="5"/>
    <n v="0.65520451779771771"/>
  </r>
  <r>
    <x v="5"/>
    <n v="3.1252039611515041"/>
  </r>
  <r>
    <x v="5"/>
    <n v="2.1666029612036315"/>
  </r>
  <r>
    <x v="5"/>
    <n v="1.6911819388764135"/>
  </r>
  <r>
    <x v="5"/>
    <n v="0.71866328307780747"/>
  </r>
  <r>
    <x v="5"/>
    <n v="3.696040107603014"/>
  </r>
  <r>
    <x v="5"/>
    <n v="2.8784295558929438"/>
  </r>
  <r>
    <x v="5"/>
    <n v="1.8328265997828272"/>
  </r>
  <r>
    <x v="5"/>
    <n v="0.75950911434418522"/>
  </r>
  <r>
    <x v="5"/>
    <n v="3.0404739870624313"/>
  </r>
  <r>
    <x v="5"/>
    <n v="2.4798048564365933"/>
  </r>
  <r>
    <x v="5"/>
    <n v="0.82954306718779769"/>
  </r>
  <r>
    <x v="5"/>
    <n v="-0.27792100422084332"/>
  </r>
  <r>
    <x v="5"/>
    <n v="2.4200918366742705"/>
  </r>
  <r>
    <x v="5"/>
    <n v="0.94321969648202497"/>
  </r>
  <r>
    <x v="5"/>
    <n v="0.880356302355775"/>
  </r>
  <r>
    <x v="5"/>
    <n v="-3.9905444952964775"/>
  </r>
  <r>
    <x v="6"/>
    <n v="1.5429082659429103"/>
  </r>
  <r>
    <x v="6"/>
    <n v="1.2916574365976785"/>
  </r>
  <r>
    <x v="6"/>
    <n v="0.46712609676813538"/>
  </r>
  <r>
    <x v="6"/>
    <n v="0.18728762107188476"/>
  </r>
  <r>
    <x v="6"/>
    <n v="1.351346947769364"/>
  </r>
  <r>
    <x v="6"/>
    <n v="0.94322150550818118"/>
  </r>
  <r>
    <x v="6"/>
    <n v="0.29307915915373006"/>
  </r>
  <r>
    <x v="6"/>
    <n v="0.21633363691243268"/>
  </r>
  <r>
    <x v="6"/>
    <n v="1.0230753870152716"/>
  </r>
  <r>
    <x v="6"/>
    <n v="1.3653738156219437"/>
  </r>
  <r>
    <x v="6"/>
    <n v="-6.6289552723068912E-2"/>
  </r>
  <r>
    <x v="6"/>
    <n v="8.0807059430806794E-2"/>
  </r>
  <r>
    <x v="6"/>
    <n v="2.4632294953471474"/>
  </r>
  <r>
    <x v="6"/>
    <n v="0.88413661374636243"/>
  </r>
  <r>
    <x v="6"/>
    <n v="0.71796677549286647"/>
  </r>
  <r>
    <x v="6"/>
    <n v="-9.4501295244651118E-3"/>
  </r>
  <r>
    <x v="6"/>
    <n v="3.1196580108959004"/>
  </r>
  <r>
    <x v="6"/>
    <n v="1.0837070750826188"/>
  </r>
  <r>
    <x v="6"/>
    <n v="1.1740029269251329"/>
  </r>
  <r>
    <x v="6"/>
    <n v="-4.6018386958690094E-2"/>
  </r>
  <r>
    <x v="6"/>
    <n v="4.5979692947981619"/>
  </r>
  <r>
    <x v="6"/>
    <n v="2.6082685108002011"/>
  </r>
  <r>
    <x v="6"/>
    <n v="0.27321097539818595"/>
  </r>
  <r>
    <x v="6"/>
    <n v="-2.3817175404045923"/>
  </r>
  <r>
    <x v="0"/>
    <n v="13.993687887992859"/>
  </r>
  <r>
    <x v="0"/>
    <n v="8.070534333027263"/>
  </r>
  <r>
    <x v="0"/>
    <n v="2.9488683550856836"/>
  </r>
  <r>
    <x v="0"/>
    <n v="2.1046293348782652"/>
  </r>
  <r>
    <x v="0"/>
    <n v="8.0957930791039843"/>
  </r>
  <r>
    <x v="0"/>
    <n v="5.2553433794553586"/>
  </r>
  <r>
    <x v="0"/>
    <n v="1.0538680476527058"/>
  </r>
  <r>
    <x v="0"/>
    <n v="1.6448218691265275"/>
  </r>
  <r>
    <x v="0"/>
    <n v="8.0025854011582602"/>
  </r>
  <r>
    <x v="0"/>
    <n v="8.519700773085578"/>
  </r>
  <r>
    <x v="0"/>
    <n v="2.4269143164627196"/>
  </r>
  <r>
    <x v="0"/>
    <n v="1.8178718447351321"/>
  </r>
  <r>
    <x v="0"/>
    <n v="10.092073535051629"/>
  </r>
  <r>
    <x v="0"/>
    <n v="9.2128528591326742"/>
  </r>
  <r>
    <x v="0"/>
    <n v="3.6543343480428061"/>
  </r>
  <r>
    <x v="0"/>
    <n v="2.32441710061366"/>
  </r>
  <r>
    <x v="0"/>
    <n v="10.84728539215552"/>
  </r>
  <r>
    <x v="0"/>
    <n v="11.110964947560475"/>
  </r>
  <r>
    <x v="0"/>
    <n v="5.1548924500914817"/>
  </r>
  <r>
    <x v="0"/>
    <n v="4.8573721011479698"/>
  </r>
  <r>
    <x v="0"/>
    <n v="7.9507085387147605"/>
  </r>
  <r>
    <x v="0"/>
    <n v="7.375331217522028"/>
  </r>
  <r>
    <x v="0"/>
    <n v="-8.4038388495244476E-4"/>
  </r>
  <r>
    <x v="0"/>
    <n v="6.2292604760319392E-2"/>
  </r>
  <r>
    <x v="1"/>
    <n v="8.5151391665534231"/>
  </r>
  <r>
    <x v="1"/>
    <n v="4.9347546091949903"/>
  </r>
  <r>
    <x v="1"/>
    <n v="1.2686795062559812"/>
  </r>
  <r>
    <x v="1"/>
    <n v="0.85532323530081866"/>
  </r>
  <r>
    <x v="1"/>
    <n v="5.0405469811277355"/>
  </r>
  <r>
    <x v="1"/>
    <n v="3.8447384069167092"/>
  </r>
  <r>
    <x v="1"/>
    <n v="1.1535079526901244"/>
  </r>
  <r>
    <x v="1"/>
    <n v="0.94950008025746613"/>
  </r>
  <r>
    <x v="1"/>
    <n v="5.4853780089623747"/>
  </r>
  <r>
    <x v="1"/>
    <n v="4.6798971220606189"/>
  </r>
  <r>
    <x v="1"/>
    <n v="0.99292592618112785"/>
  </r>
  <r>
    <x v="1"/>
    <n v="0.99745942060146464"/>
  </r>
  <r>
    <x v="1"/>
    <n v="6.0108749802618426"/>
  </r>
  <r>
    <x v="1"/>
    <n v="5.3216180625415976"/>
  </r>
  <r>
    <x v="1"/>
    <n v="2.2596413809576155"/>
  </r>
  <r>
    <x v="1"/>
    <n v="1.7072165008592282"/>
  </r>
  <r>
    <x v="1"/>
    <n v="8.0427361017002994"/>
  </r>
  <r>
    <x v="1"/>
    <n v="6.3249257986924121"/>
  </r>
  <r>
    <x v="1"/>
    <n v="3.9204364792624506"/>
  </r>
  <r>
    <x v="1"/>
    <n v="2.3305198177554258"/>
  </r>
  <r>
    <x v="1"/>
    <n v="6.7902492237765841"/>
  </r>
  <r>
    <x v="1"/>
    <n v="6.0449906547750274"/>
  </r>
  <r>
    <x v="1"/>
    <n v="2.8741977636317735"/>
  </r>
  <r>
    <x v="1"/>
    <n v="1.3022839571289282"/>
  </r>
  <r>
    <x v="2"/>
    <n v="4.8496494469754614"/>
  </r>
  <r>
    <x v="2"/>
    <n v="2.5425821896060983"/>
  </r>
  <r>
    <x v="2"/>
    <n v="1.2078582401094504"/>
  </r>
  <r>
    <x v="2"/>
    <n v="0.56742544385847371"/>
  </r>
  <r>
    <x v="2"/>
    <n v="3.4067293546601394"/>
  </r>
  <r>
    <x v="2"/>
    <n v="2.1811565718386459"/>
  </r>
  <r>
    <x v="2"/>
    <n v="0.87835031976124722"/>
  </r>
  <r>
    <x v="2"/>
    <n v="0.52941520550119958"/>
  </r>
  <r>
    <x v="2"/>
    <n v="3.8453327431227993"/>
  </r>
  <r>
    <x v="2"/>
    <n v="2.6003664373502029"/>
  </r>
  <r>
    <x v="2"/>
    <n v="1.3946469247341158"/>
  </r>
  <r>
    <x v="2"/>
    <n v="0.72312834093298606"/>
  </r>
  <r>
    <x v="2"/>
    <n v="5.3141333064665446"/>
  </r>
  <r>
    <x v="2"/>
    <n v="3.8783383373409648"/>
  </r>
  <r>
    <x v="2"/>
    <n v="1.5969528738812455"/>
  </r>
  <r>
    <x v="2"/>
    <n v="1.0921831651430582"/>
  </r>
  <r>
    <x v="2"/>
    <n v="6.3759574264470356"/>
  </r>
  <r>
    <x v="2"/>
    <n v="4.947135963388944"/>
  </r>
  <r>
    <x v="2"/>
    <n v="2.1095425443017861"/>
  </r>
  <r>
    <x v="2"/>
    <n v="1.5299599341449577"/>
  </r>
  <r>
    <x v="2"/>
    <n v="6.3131600332920534"/>
  </r>
  <r>
    <x v="2"/>
    <n v="5.9578750012048332"/>
  </r>
  <r>
    <x v="2"/>
    <n v="2.5868172777800993"/>
  </r>
  <r>
    <x v="2"/>
    <n v="0.45605138537752765"/>
  </r>
  <r>
    <x v="3"/>
    <n v="2.7505876065816461"/>
  </r>
  <r>
    <x v="3"/>
    <n v="1.6252182089521796"/>
  </r>
  <r>
    <x v="3"/>
    <n v="0.68535869498392599"/>
  </r>
  <r>
    <x v="3"/>
    <n v="0.40845488454725898"/>
  </r>
  <r>
    <x v="3"/>
    <n v="2.1810072230222448"/>
  </r>
  <r>
    <x v="3"/>
    <n v="1.2475812023452455"/>
  </r>
  <r>
    <x v="3"/>
    <n v="0.52419375235728882"/>
  </r>
  <r>
    <x v="3"/>
    <n v="0.35200819276446826"/>
  </r>
  <r>
    <x v="3"/>
    <n v="2.0004186866868214"/>
  </r>
  <r>
    <x v="3"/>
    <n v="1.2955604888549959"/>
  </r>
  <r>
    <x v="3"/>
    <n v="0.50813947775931845"/>
  </r>
  <r>
    <x v="3"/>
    <n v="0.37132520971015026"/>
  </r>
  <r>
    <x v="3"/>
    <n v="3.3335186179767624"/>
  </r>
  <r>
    <x v="3"/>
    <n v="1.8528161741236735"/>
  </r>
  <r>
    <x v="3"/>
    <n v="0.88177749730664745"/>
  </r>
  <r>
    <x v="3"/>
    <n v="0.51436306797178455"/>
  </r>
  <r>
    <x v="3"/>
    <n v="3.5287367408271706"/>
  </r>
  <r>
    <x v="3"/>
    <n v="2.3263857747609409"/>
  </r>
  <r>
    <x v="3"/>
    <n v="1.2310380126596465"/>
  </r>
  <r>
    <x v="3"/>
    <n v="0.61663147301890042"/>
  </r>
  <r>
    <x v="3"/>
    <n v="2.8955171773015707"/>
  </r>
  <r>
    <x v="3"/>
    <n v="2.0445971212509804"/>
  </r>
  <r>
    <x v="3"/>
    <n v="0.22453403669410221"/>
  </r>
  <r>
    <x v="3"/>
    <n v="-1.0782791016563813"/>
  </r>
  <r>
    <x v="4"/>
    <n v="14.86395890377843"/>
  </r>
  <r>
    <x v="4"/>
    <n v="9.9968570638347316"/>
  </r>
  <r>
    <x v="4"/>
    <n v="2.7274551050046854"/>
  </r>
  <r>
    <x v="4"/>
    <n v="3.0702195877570038"/>
  </r>
  <r>
    <x v="4"/>
    <n v="9.6520667095305566"/>
  </r>
  <r>
    <x v="4"/>
    <n v="7.0006098001759236"/>
  </r>
  <r>
    <x v="4"/>
    <n v="2.9307563311500946"/>
  </r>
  <r>
    <x v="4"/>
    <n v="2.2788867161755553"/>
  </r>
  <r>
    <x v="4"/>
    <n v="9.662302985799716"/>
  </r>
  <r>
    <x v="4"/>
    <n v="7.4287224814049884"/>
  </r>
  <r>
    <x v="4"/>
    <n v="4.2561341115072659"/>
  </r>
  <r>
    <x v="4"/>
    <n v="2.8732180773109666"/>
  </r>
  <r>
    <x v="4"/>
    <n v="10.972780719155049"/>
  </r>
  <r>
    <x v="4"/>
    <n v="7.8040397847363128"/>
  </r>
  <r>
    <x v="4"/>
    <n v="4.4747959405428741"/>
  </r>
  <r>
    <x v="4"/>
    <n v="2.9644462728935173"/>
  </r>
  <r>
    <x v="4"/>
    <n v="12.788022025085105"/>
  </r>
  <r>
    <x v="4"/>
    <n v="11.299143332090134"/>
  </r>
  <r>
    <x v="4"/>
    <n v="6.4634539929471275"/>
  </r>
  <r>
    <x v="4"/>
    <n v="3.5940939942885626"/>
  </r>
  <r>
    <x v="4"/>
    <n v="9.341288935140259"/>
  </r>
  <r>
    <x v="4"/>
    <n v="10.059469461327939"/>
  </r>
  <r>
    <x v="4"/>
    <n v="5.0525342964962761"/>
  </r>
  <r>
    <x v="4"/>
    <n v="-0.23292673114392315"/>
  </r>
  <r>
    <x v="5"/>
    <n v="4.6325322810601399"/>
  </r>
  <r>
    <x v="5"/>
    <n v="2.7029956395579791"/>
  </r>
  <r>
    <x v="5"/>
    <n v="1.1152678571990142"/>
  </r>
  <r>
    <x v="5"/>
    <n v="0.48810616326937534"/>
  </r>
  <r>
    <x v="5"/>
    <n v="3.3861523631902837"/>
  </r>
  <r>
    <x v="5"/>
    <n v="2.2678280876438173"/>
  </r>
  <r>
    <x v="5"/>
    <n v="0.84646795630047222"/>
  </r>
  <r>
    <x v="5"/>
    <n v="0.48305816818005565"/>
  </r>
  <r>
    <x v="5"/>
    <n v="3.7326597932234646"/>
  </r>
  <r>
    <x v="5"/>
    <n v="2.5350694144935906"/>
  </r>
  <r>
    <x v="5"/>
    <n v="1.4158011128298971"/>
  </r>
  <r>
    <x v="5"/>
    <n v="0.7636863815641115"/>
  </r>
  <r>
    <x v="5"/>
    <n v="3.4778560290655589"/>
  </r>
  <r>
    <x v="5"/>
    <n v="2.9450469476140975"/>
  </r>
  <r>
    <x v="5"/>
    <n v="0.99145868704905071"/>
  </r>
  <r>
    <x v="5"/>
    <n v="0.72819072465217838"/>
  </r>
  <r>
    <x v="5"/>
    <n v="3.9713474490213567"/>
  </r>
  <r>
    <x v="5"/>
    <n v="3.4509273605511099"/>
  </r>
  <r>
    <x v="5"/>
    <n v="3.0270779325288508"/>
  </r>
  <r>
    <x v="5"/>
    <n v="-2.1390775094698888E-2"/>
  </r>
  <r>
    <x v="5"/>
    <n v="3.770138500181293"/>
  </r>
  <r>
    <x v="5"/>
    <n v="5.3327055940889316"/>
  </r>
  <r>
    <x v="5"/>
    <n v="-0.58813353114657829"/>
  </r>
  <r>
    <x v="5"/>
    <n v="-1.827532429053413"/>
  </r>
  <r>
    <x v="6"/>
    <n v="2.0769021949610038"/>
  </r>
  <r>
    <x v="6"/>
    <n v="0.97396712772803451"/>
  </r>
  <r>
    <x v="6"/>
    <n v="0.41193973950480423"/>
  </r>
  <r>
    <x v="6"/>
    <n v="0.19290142810439348"/>
  </r>
  <r>
    <x v="6"/>
    <n v="1.5222017168282749"/>
  </r>
  <r>
    <x v="6"/>
    <n v="1.1515790489698892"/>
  </r>
  <r>
    <x v="6"/>
    <n v="0.33327217970138956"/>
  </r>
  <r>
    <x v="6"/>
    <n v="0.18425445426483533"/>
  </r>
  <r>
    <x v="6"/>
    <n v="1.5730536492422944"/>
  </r>
  <r>
    <x v="6"/>
    <n v="1.1552744080087414"/>
  </r>
  <r>
    <x v="6"/>
    <n v="0.39709173592577574"/>
  </r>
  <r>
    <x v="6"/>
    <n v="0.1833919722079671"/>
  </r>
  <r>
    <x v="6"/>
    <n v="3.7660818783510397"/>
  </r>
  <r>
    <x v="6"/>
    <n v="1.7622561984485197"/>
  </r>
  <r>
    <x v="6"/>
    <n v="0.5338736700289175"/>
  </r>
  <r>
    <x v="6"/>
    <n v="6.0304824433901949E-2"/>
  </r>
  <r>
    <x v="6"/>
    <n v="3.9072999511290032"/>
  </r>
  <r>
    <x v="6"/>
    <n v="3.2297426624192713"/>
  </r>
  <r>
    <x v="6"/>
    <n v="1.1131354600760588"/>
  </r>
  <r>
    <x v="6"/>
    <n v="3.1511462577665128E-2"/>
  </r>
  <r>
    <x v="6"/>
    <n v="4.9489481494478547"/>
  </r>
  <r>
    <x v="6"/>
    <n v="2.269689484237194"/>
  </r>
  <r>
    <x v="6"/>
    <n v="-0.69642701301168941"/>
  </r>
  <r>
    <x v="6"/>
    <n v="-1.773580315193154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2">
  <r>
    <x v="0"/>
    <x v="0"/>
    <n v="12.111606504501552"/>
  </r>
  <r>
    <x v="0"/>
    <x v="1"/>
    <n v="9.9888134797414132"/>
  </r>
  <r>
    <x v="0"/>
    <x v="2"/>
    <n v="6.6224695444107056"/>
  </r>
  <r>
    <x v="0"/>
    <x v="3"/>
    <n v="0.67199714978535974"/>
  </r>
  <r>
    <x v="0"/>
    <x v="0"/>
    <n v="3.2897250587289983"/>
  </r>
  <r>
    <x v="0"/>
    <x v="1"/>
    <n v="5.8283056020736694"/>
  </r>
  <r>
    <x v="0"/>
    <x v="2"/>
    <n v="0.99017000198364258"/>
  </r>
  <r>
    <x v="0"/>
    <x v="3"/>
    <n v="1.5206012725830078"/>
  </r>
  <r>
    <x v="0"/>
    <x v="0"/>
    <n v="5.5708008806304168"/>
  </r>
  <r>
    <x v="0"/>
    <x v="1"/>
    <n v="6.0609840665544779"/>
  </r>
  <r>
    <x v="0"/>
    <x v="2"/>
    <n v="-1.0556597709655762"/>
  </r>
  <r>
    <x v="0"/>
    <x v="3"/>
    <n v="0.71594500541687012"/>
  </r>
  <r>
    <x v="0"/>
    <x v="0"/>
    <n v="7.6560769356141876"/>
  </r>
  <r>
    <x v="0"/>
    <x v="1"/>
    <n v="5.2870744069417306"/>
  </r>
  <r>
    <x v="0"/>
    <x v="2"/>
    <n v="-0.35800504684448242"/>
  </r>
  <r>
    <x v="0"/>
    <x v="3"/>
    <n v="3.1406060854593911"/>
  </r>
  <r>
    <x v="0"/>
    <x v="0"/>
    <n v="6.6105339829852481"/>
  </r>
  <r>
    <x v="0"/>
    <x v="1"/>
    <n v="19.662710726261139"/>
  </r>
  <r>
    <x v="0"/>
    <x v="2"/>
    <n v="-0.76595163345336914"/>
  </r>
  <r>
    <x v="0"/>
    <x v="3"/>
    <n v="-1.4981600761413576"/>
  </r>
  <r>
    <x v="0"/>
    <x v="0"/>
    <n v="8.0116840221638199"/>
  </r>
  <r>
    <x v="0"/>
    <x v="1"/>
    <n v="12.716582459254852"/>
  </r>
  <r>
    <x v="0"/>
    <x v="2"/>
    <n v="-11.043104316877283"/>
  </r>
  <r>
    <x v="0"/>
    <x v="3"/>
    <n v="-1.2320915802201213"/>
  </r>
  <r>
    <x v="0"/>
    <x v="0"/>
    <n v="9.3544934381681575"/>
  </r>
  <r>
    <x v="0"/>
    <x v="1"/>
    <n v="2.792178574730368"/>
  </r>
  <r>
    <x v="0"/>
    <x v="2"/>
    <n v="9.1391959190368652"/>
  </r>
  <r>
    <x v="0"/>
    <x v="3"/>
    <n v="6.2146305583772206"/>
  </r>
  <r>
    <x v="0"/>
    <x v="0"/>
    <n v="4.4301995808106884"/>
  </r>
  <r>
    <x v="0"/>
    <x v="1"/>
    <n v="14.263673850468226"/>
  </r>
  <r>
    <x v="0"/>
    <x v="2"/>
    <n v="0.78477525711059559"/>
  </r>
  <r>
    <x v="0"/>
    <x v="3"/>
    <n v="0.29315249125162757"/>
  </r>
  <r>
    <x v="0"/>
    <x v="0"/>
    <n v="3.3421619378790561"/>
  </r>
  <r>
    <x v="0"/>
    <x v="1"/>
    <n v="10.550286412239075"/>
  </r>
  <r>
    <x v="0"/>
    <x v="2"/>
    <n v="0.35196693420410163"/>
  </r>
  <r>
    <x v="0"/>
    <x v="3"/>
    <n v="0.10439998573727061"/>
  </r>
  <r>
    <x v="0"/>
    <x v="0"/>
    <n v="6.0760969021103595"/>
  </r>
  <r>
    <x v="0"/>
    <x v="1"/>
    <n v="7.1067123664052856"/>
  </r>
  <r>
    <x v="0"/>
    <x v="2"/>
    <n v="-0.3251399331622653"/>
  </r>
  <r>
    <x v="0"/>
    <x v="3"/>
    <n v="8.3158676407553944"/>
  </r>
  <r>
    <x v="0"/>
    <x v="0"/>
    <n v="6.6346557764260154"/>
  </r>
  <r>
    <x v="0"/>
    <x v="1"/>
    <n v="2.2291996102584033"/>
  </r>
  <r>
    <x v="0"/>
    <x v="2"/>
    <n v="0"/>
  </r>
  <r>
    <x v="0"/>
    <x v="3"/>
    <n v="1.8458757996559143"/>
  </r>
  <r>
    <x v="0"/>
    <x v="0"/>
    <n v="7.9021760846764337"/>
  </r>
  <r>
    <x v="0"/>
    <x v="1"/>
    <n v="6.0402303546416647"/>
  </r>
  <r>
    <x v="0"/>
    <x v="2"/>
    <n v="3.0063631676011155"/>
  </r>
  <r>
    <x v="0"/>
    <x v="3"/>
    <n v="-4.6470567300357928"/>
  </r>
  <r>
    <x v="0"/>
    <x v="0"/>
    <n v="4.4928515955899107"/>
  </r>
  <r>
    <x v="0"/>
    <x v="1"/>
    <n v="6.5478566631674768"/>
  </r>
  <r>
    <x v="0"/>
    <x v="2"/>
    <n v="0.46723564267158513"/>
  </r>
  <r>
    <x v="0"/>
    <x v="3"/>
    <n v="6.6105145541104395"/>
  </r>
  <r>
    <x v="0"/>
    <x v="0"/>
    <n v="2.538328490590779"/>
  </r>
  <r>
    <x v="0"/>
    <x v="1"/>
    <n v="6.3726858562893334"/>
  </r>
  <r>
    <x v="0"/>
    <x v="2"/>
    <n v="5.4840980768203735"/>
  </r>
  <r>
    <x v="0"/>
    <x v="3"/>
    <n v="1.165186882019043"/>
  </r>
  <r>
    <x v="0"/>
    <x v="0"/>
    <n v="3.7129260878239654"/>
  </r>
  <r>
    <x v="0"/>
    <x v="1"/>
    <n v="4.9078625765713779"/>
  </r>
  <r>
    <x v="0"/>
    <x v="2"/>
    <n v="0.90708894729614231"/>
  </r>
  <r>
    <x v="0"/>
    <x v="3"/>
    <n v="2.6489560306072235"/>
  </r>
  <r>
    <x v="0"/>
    <x v="0"/>
    <n v="4.8258985297684189"/>
  </r>
  <r>
    <x v="0"/>
    <x v="1"/>
    <n v="2.4929302533467608"/>
  </r>
  <r>
    <x v="0"/>
    <x v="2"/>
    <n v="1.3844088713328042"/>
  </r>
  <r>
    <x v="0"/>
    <x v="3"/>
    <n v="2.6363760921690198"/>
  </r>
  <r>
    <x v="0"/>
    <x v="0"/>
    <n v="5.6402284673954313"/>
  </r>
  <r>
    <x v="0"/>
    <x v="1"/>
    <n v="2.2806300799051922"/>
  </r>
  <r>
    <x v="0"/>
    <x v="2"/>
    <n v="2.6410571336746216"/>
  </r>
  <r>
    <x v="0"/>
    <x v="3"/>
    <n v="4.0463151477632069"/>
  </r>
  <r>
    <x v="0"/>
    <x v="0"/>
    <n v="7.3045334253728136"/>
  </r>
  <r>
    <x v="0"/>
    <x v="1"/>
    <n v="3.8578683691024764"/>
  </r>
  <r>
    <x v="0"/>
    <x v="2"/>
    <n v="-6.6822658046599344"/>
  </r>
  <r>
    <x v="0"/>
    <x v="3"/>
    <n v="-2.0477232616488692"/>
  </r>
  <r>
    <x v="0"/>
    <x v="0"/>
    <n v="3.1854080110317433"/>
  </r>
  <r>
    <x v="0"/>
    <x v="1"/>
    <n v="3.8846889409151948"/>
  </r>
  <r>
    <x v="0"/>
    <x v="2"/>
    <n v="0.18507787159511019"/>
  </r>
  <r>
    <x v="0"/>
    <x v="3"/>
    <n v="10.512874580919743"/>
  </r>
  <r>
    <x v="0"/>
    <x v="0"/>
    <n v="1.3188308085194071"/>
  </r>
  <r>
    <x v="0"/>
    <x v="1"/>
    <n v="1.2545932989854078"/>
  </r>
  <r>
    <x v="0"/>
    <x v="2"/>
    <n v="-0.81652021408081055"/>
  </r>
  <r>
    <x v="0"/>
    <x v="3"/>
    <n v="3.8996441534587314"/>
  </r>
  <r>
    <x v="0"/>
    <x v="0"/>
    <n v="2.2888601604094148"/>
  </r>
  <r>
    <x v="0"/>
    <x v="1"/>
    <n v="0.10155425752912262"/>
  </r>
  <r>
    <x v="0"/>
    <x v="2"/>
    <n v="0.68037664890289307"/>
  </r>
  <r>
    <x v="0"/>
    <x v="3"/>
    <n v="0.61982635498046856"/>
  </r>
  <r>
    <x v="0"/>
    <x v="0"/>
    <n v="3.2310098187579097"/>
  </r>
  <r>
    <x v="0"/>
    <x v="1"/>
    <n v="3.0907988025591919"/>
  </r>
  <r>
    <x v="0"/>
    <x v="2"/>
    <n v="0.44446897506713867"/>
  </r>
  <r>
    <x v="0"/>
    <x v="3"/>
    <n v="1.1222819295422783"/>
  </r>
  <r>
    <x v="0"/>
    <x v="0"/>
    <n v="4.5655325979249097"/>
  </r>
  <r>
    <x v="0"/>
    <x v="1"/>
    <n v="1.196411474127518"/>
  </r>
  <r>
    <x v="0"/>
    <x v="2"/>
    <n v="-1.9005839029947915"/>
  </r>
  <r>
    <x v="0"/>
    <x v="3"/>
    <n v="-0.33877343601650622"/>
  </r>
  <r>
    <x v="0"/>
    <x v="0"/>
    <n v="3.8588702743380026"/>
  </r>
  <r>
    <x v="0"/>
    <x v="1"/>
    <n v="-1.5269011259078979"/>
  </r>
  <r>
    <x v="0"/>
    <x v="2"/>
    <n v="-5.3497737996718442"/>
  </r>
  <r>
    <x v="0"/>
    <x v="3"/>
    <n v="-8.4126084354561801"/>
  </r>
  <r>
    <x v="0"/>
    <x v="0"/>
    <n v="17.441844803722283"/>
  </r>
  <r>
    <x v="0"/>
    <x v="1"/>
    <n v="14.230468670527141"/>
  </r>
  <r>
    <x v="0"/>
    <x v="2"/>
    <n v="23.530157407124836"/>
  </r>
  <r>
    <x v="0"/>
    <x v="3"/>
    <n v="10.914531789976975"/>
  </r>
  <r>
    <x v="0"/>
    <x v="0"/>
    <n v="6.8074582837662607"/>
  </r>
  <r>
    <x v="0"/>
    <x v="1"/>
    <n v="0.33178216218948364"/>
  </r>
  <r>
    <x v="0"/>
    <x v="2"/>
    <n v="15.451665878295898"/>
  </r>
  <r>
    <x v="0"/>
    <x v="3"/>
    <n v="2.3642192840576168"/>
  </r>
  <r>
    <x v="0"/>
    <x v="0"/>
    <n v="6.0464127855480845"/>
  </r>
  <r>
    <x v="0"/>
    <x v="1"/>
    <n v="5.0571758548418684"/>
  </r>
  <r>
    <x v="0"/>
    <x v="2"/>
    <n v="-0.55877065658569336"/>
  </r>
  <r>
    <x v="0"/>
    <x v="3"/>
    <n v="9.5644386529922496"/>
  </r>
  <r>
    <x v="0"/>
    <x v="0"/>
    <n v="7.1651772823239783"/>
  </r>
  <r>
    <x v="0"/>
    <x v="1"/>
    <n v="24.678005131085715"/>
  </r>
  <r>
    <x v="0"/>
    <x v="2"/>
    <n v="2.647132714589437"/>
  </r>
  <r>
    <x v="0"/>
    <x v="3"/>
    <n v="9.2678172713831835"/>
  </r>
  <r>
    <x v="0"/>
    <x v="0"/>
    <n v="8.6271241565336254"/>
  </r>
  <r>
    <x v="0"/>
    <x v="1"/>
    <n v="26.479142546653748"/>
  </r>
  <r>
    <x v="0"/>
    <x v="2"/>
    <n v="-0.58769440650939941"/>
  </r>
  <r>
    <x v="0"/>
    <x v="3"/>
    <n v="2.8631285031636553"/>
  </r>
  <r>
    <x v="0"/>
    <x v="0"/>
    <n v="6.8084087320521576"/>
  </r>
  <r>
    <x v="0"/>
    <x v="1"/>
    <n v="5.2415520717512933"/>
  </r>
  <r>
    <x v="0"/>
    <x v="2"/>
    <n v="7.497628955841062"/>
  </r>
  <r>
    <x v="0"/>
    <x v="3"/>
    <n v="-10.213215889249529"/>
  </r>
  <r>
    <x v="0"/>
    <x v="0"/>
    <n v="4.0831409136454271"/>
  </r>
  <r>
    <x v="0"/>
    <x v="1"/>
    <n v="6.5149312615394592"/>
  </r>
  <r>
    <x v="0"/>
    <x v="2"/>
    <n v="4.3762493133544922"/>
  </r>
  <r>
    <x v="0"/>
    <x v="3"/>
    <n v="1.1388947313482112"/>
  </r>
  <r>
    <x v="0"/>
    <x v="0"/>
    <n v="2.0987096705087804"/>
  </r>
  <r>
    <x v="0"/>
    <x v="1"/>
    <n v="1.162689140864781"/>
  </r>
  <r>
    <x v="0"/>
    <x v="2"/>
    <n v="7.4683961868286133"/>
  </r>
  <r>
    <x v="0"/>
    <x v="3"/>
    <n v="-0.16425744124821251"/>
  </r>
  <r>
    <x v="0"/>
    <x v="0"/>
    <n v="1.9831453844904898"/>
  </r>
  <r>
    <x v="0"/>
    <x v="1"/>
    <n v="0.42013812065124512"/>
  </r>
  <r>
    <x v="0"/>
    <x v="2"/>
    <n v="0.5447840690612793"/>
  </r>
  <r>
    <x v="0"/>
    <x v="3"/>
    <n v="-0.17306005037747907"/>
  </r>
  <r>
    <x v="0"/>
    <x v="0"/>
    <n v="2.3244496826614656"/>
  </r>
  <r>
    <x v="0"/>
    <x v="1"/>
    <n v="2.394935894012451"/>
  </r>
  <r>
    <x v="0"/>
    <x v="2"/>
    <n v="1.1795440912246704"/>
  </r>
  <r>
    <x v="0"/>
    <x v="3"/>
    <n v="-1.2640899608009739"/>
  </r>
  <r>
    <x v="0"/>
    <x v="0"/>
    <n v="1.4680123214538279"/>
  </r>
  <r>
    <x v="0"/>
    <x v="1"/>
    <n v="5.7727341651916513"/>
  </r>
  <r>
    <x v="0"/>
    <x v="2"/>
    <n v="0"/>
  </r>
  <r>
    <x v="0"/>
    <x v="3"/>
    <n v="-2.9672226412542932"/>
  </r>
  <r>
    <x v="0"/>
    <x v="0"/>
    <n v="2.5175478389019545"/>
  </r>
  <r>
    <x v="0"/>
    <x v="1"/>
    <n v="10.18552725655692"/>
  </r>
  <r>
    <x v="0"/>
    <x v="2"/>
    <n v="-2.4353578090667725"/>
  </r>
  <r>
    <x v="0"/>
    <x v="3"/>
    <n v="-12.936480689467047"/>
  </r>
  <r>
    <x v="0"/>
    <x v="0"/>
    <n v="1.4514121569119967"/>
  </r>
  <r>
    <x v="0"/>
    <x v="1"/>
    <n v="0.62876486778259277"/>
  </r>
  <r>
    <x v="0"/>
    <x v="2"/>
    <n v="-1.7148494720458984E-2"/>
  </r>
  <r>
    <x v="0"/>
    <x v="3"/>
    <n v="2.616230699751112"/>
  </r>
  <r>
    <x v="0"/>
    <x v="0"/>
    <n v="1.4526666641235351"/>
  </r>
  <r>
    <x v="0"/>
    <x v="1"/>
    <n v="13.018663883209229"/>
  </r>
  <r>
    <x v="0"/>
    <x v="2"/>
    <n v="0.24119281768798828"/>
  </r>
  <r>
    <x v="0"/>
    <x v="3"/>
    <n v="-0.48785388469696045"/>
  </r>
  <r>
    <x v="0"/>
    <x v="0"/>
    <n v="1.2363359952213788"/>
  </r>
  <r>
    <x v="0"/>
    <x v="1"/>
    <n v="-0.58853006362915039"/>
  </r>
  <r>
    <x v="0"/>
    <x v="2"/>
    <n v="0"/>
  </r>
  <r>
    <x v="0"/>
    <x v="3"/>
    <n v="-0.8360105355580647"/>
  </r>
  <r>
    <x v="0"/>
    <x v="0"/>
    <n v="2.9856930465199221"/>
  </r>
  <r>
    <x v="0"/>
    <x v="1"/>
    <n v="-1.0824100971221924"/>
  </r>
  <r>
    <x v="0"/>
    <x v="2"/>
    <n v="11.515913486480713"/>
  </r>
  <r>
    <x v="0"/>
    <x v="3"/>
    <n v="-0.53298807144165039"/>
  </r>
  <r>
    <x v="0"/>
    <x v="0"/>
    <n v="3.8001567509214755"/>
  </r>
  <r>
    <x v="0"/>
    <x v="1"/>
    <n v="3.8051426410675049"/>
  </r>
  <r>
    <x v="0"/>
    <x v="2"/>
    <n v="0"/>
  </r>
  <r>
    <x v="0"/>
    <x v="3"/>
    <n v="4.317405104637146"/>
  </r>
  <r>
    <x v="0"/>
    <x v="0"/>
    <n v="3.5939930744385435"/>
  </r>
  <r>
    <x v="0"/>
    <x v="1"/>
    <n v="-6.2289222081502302"/>
  </r>
  <r>
    <x v="0"/>
    <x v="2"/>
    <n v="-19.221947193145752"/>
  </r>
  <r>
    <x v="0"/>
    <x v="3"/>
    <n v="-15.110142771402993"/>
  </r>
  <r>
    <x v="1"/>
    <x v="0"/>
    <n v="12.128344811290271"/>
  </r>
  <r>
    <x v="1"/>
    <x v="1"/>
    <n v="7.8882274923453464"/>
  </r>
  <r>
    <x v="1"/>
    <x v="2"/>
    <n v="2.5910203021925851"/>
  </r>
  <r>
    <x v="1"/>
    <x v="3"/>
    <n v="4.120137007303641"/>
  </r>
  <r>
    <x v="1"/>
    <x v="0"/>
    <n v="6.973260002916188"/>
  </r>
  <r>
    <x v="1"/>
    <x v="1"/>
    <n v="6.4845502388018827"/>
  </r>
  <r>
    <x v="1"/>
    <x v="2"/>
    <n v="1.8034560458604678"/>
  </r>
  <r>
    <x v="1"/>
    <x v="3"/>
    <n v="2.1050550830820223"/>
  </r>
  <r>
    <x v="1"/>
    <x v="0"/>
    <n v="7.8580204868595951"/>
  </r>
  <r>
    <x v="1"/>
    <x v="1"/>
    <n v="7.8911742995182674"/>
  </r>
  <r>
    <x v="1"/>
    <x v="2"/>
    <n v="2.7981834695452736"/>
  </r>
  <r>
    <x v="1"/>
    <x v="3"/>
    <n v="0.5388961521692055"/>
  </r>
  <r>
    <x v="1"/>
    <x v="0"/>
    <n v="8.9046507765437912"/>
  </r>
  <r>
    <x v="1"/>
    <x v="1"/>
    <n v="8.7400718900577097"/>
  </r>
  <r>
    <x v="1"/>
    <x v="2"/>
    <n v="2.9270201157397175"/>
  </r>
  <r>
    <x v="1"/>
    <x v="3"/>
    <n v="1.9142688858893613"/>
  </r>
  <r>
    <x v="1"/>
    <x v="0"/>
    <n v="9.9384340716912867"/>
  </r>
  <r>
    <x v="1"/>
    <x v="1"/>
    <n v="6.4613697694801955"/>
  </r>
  <r>
    <x v="1"/>
    <x v="2"/>
    <n v="3.4560110288858414"/>
  </r>
  <r>
    <x v="1"/>
    <x v="3"/>
    <n v="2.9198329099019364"/>
  </r>
  <r>
    <x v="1"/>
    <x v="0"/>
    <n v="6.9746254640393666"/>
  </r>
  <r>
    <x v="1"/>
    <x v="1"/>
    <n v="3.7821679056215558"/>
  </r>
  <r>
    <x v="1"/>
    <x v="2"/>
    <n v="-0.42408985834753921"/>
  </r>
  <r>
    <x v="1"/>
    <x v="3"/>
    <n v="-3.4550658224648849"/>
  </r>
  <r>
    <x v="1"/>
    <x v="0"/>
    <n v="6.3364758736348001"/>
  </r>
  <r>
    <x v="1"/>
    <x v="1"/>
    <n v="4.6866511420821908"/>
  </r>
  <r>
    <x v="1"/>
    <x v="2"/>
    <n v="2.2097447542473674"/>
  </r>
  <r>
    <x v="1"/>
    <x v="3"/>
    <n v="1.1135136119834272"/>
  </r>
  <r>
    <x v="1"/>
    <x v="0"/>
    <n v="4.5543367912804475"/>
  </r>
  <r>
    <x v="1"/>
    <x v="1"/>
    <n v="3.6858319545459279"/>
  </r>
  <r>
    <x v="1"/>
    <x v="2"/>
    <n v="1.1292965538674893"/>
  </r>
  <r>
    <x v="1"/>
    <x v="3"/>
    <n v="0.75569858002936707"/>
  </r>
  <r>
    <x v="1"/>
    <x v="0"/>
    <n v="4.7928276946142958"/>
  </r>
  <r>
    <x v="1"/>
    <x v="1"/>
    <n v="4.1441499190226212"/>
  </r>
  <r>
    <x v="1"/>
    <x v="2"/>
    <n v="1.7418190434827645"/>
  </r>
  <r>
    <x v="1"/>
    <x v="3"/>
    <n v="1.1209565525868266"/>
  </r>
  <r>
    <x v="1"/>
    <x v="0"/>
    <n v="6.0101027489484089"/>
  </r>
  <r>
    <x v="1"/>
    <x v="1"/>
    <n v="4.3909137193342858"/>
  </r>
  <r>
    <x v="1"/>
    <x v="2"/>
    <n v="1.4773672885244546"/>
  </r>
  <r>
    <x v="1"/>
    <x v="3"/>
    <n v="1.4818000168932808"/>
  </r>
  <r>
    <x v="1"/>
    <x v="0"/>
    <n v="7.0694096608490886"/>
  </r>
  <r>
    <x v="1"/>
    <x v="1"/>
    <n v="5.0962324624756974"/>
  </r>
  <r>
    <x v="1"/>
    <x v="2"/>
    <n v="2.3877326757889099"/>
  </r>
  <r>
    <x v="1"/>
    <x v="3"/>
    <n v="2.1365967360734945"/>
  </r>
  <r>
    <x v="1"/>
    <x v="0"/>
    <n v="6.0646465663681539"/>
  </r>
  <r>
    <x v="1"/>
    <x v="1"/>
    <n v="3.7060402707981446"/>
  </r>
  <r>
    <x v="1"/>
    <x v="2"/>
    <n v="0.14478869784231918"/>
  </r>
  <r>
    <x v="1"/>
    <x v="3"/>
    <n v="-0.869252616704415"/>
  </r>
  <r>
    <x v="1"/>
    <x v="0"/>
    <n v="3.8780566052478287"/>
  </r>
  <r>
    <x v="1"/>
    <x v="1"/>
    <n v="3.0057878831997793"/>
  </r>
  <r>
    <x v="1"/>
    <x v="2"/>
    <n v="0.78920446560270152"/>
  </r>
  <r>
    <x v="1"/>
    <x v="3"/>
    <n v="0.91368734288343145"/>
  </r>
  <r>
    <x v="1"/>
    <x v="0"/>
    <n v="2.9364609912369692"/>
  </r>
  <r>
    <x v="1"/>
    <x v="1"/>
    <n v="2.3688881582587573"/>
  </r>
  <r>
    <x v="1"/>
    <x v="2"/>
    <n v="1.0511728947579693"/>
  </r>
  <r>
    <x v="1"/>
    <x v="3"/>
    <n v="0.49364480691052404"/>
  </r>
  <r>
    <x v="1"/>
    <x v="0"/>
    <n v="3.4803104130585059"/>
  </r>
  <r>
    <x v="1"/>
    <x v="1"/>
    <n v="2.77028739996239"/>
  </r>
  <r>
    <x v="1"/>
    <x v="2"/>
    <n v="1.0676385052331534"/>
  </r>
  <r>
    <x v="1"/>
    <x v="3"/>
    <n v="0.67004546079290916"/>
  </r>
  <r>
    <x v="1"/>
    <x v="0"/>
    <n v="4.3784633242219044"/>
  </r>
  <r>
    <x v="1"/>
    <x v="1"/>
    <n v="3.2761804036152213"/>
  </r>
  <r>
    <x v="1"/>
    <x v="2"/>
    <n v="1.4687641315687743"/>
  </r>
  <r>
    <x v="1"/>
    <x v="3"/>
    <n v="1.3321654275037158"/>
  </r>
  <r>
    <x v="1"/>
    <x v="0"/>
    <n v="5.7419287013029399"/>
  </r>
  <r>
    <x v="1"/>
    <x v="1"/>
    <n v="4.3860988026497365"/>
  </r>
  <r>
    <x v="1"/>
    <x v="2"/>
    <n v="2.0223812551681801"/>
  </r>
  <r>
    <x v="1"/>
    <x v="3"/>
    <n v="1.3313036175760731"/>
  </r>
  <r>
    <x v="1"/>
    <x v="0"/>
    <n v="5.5007047045214925"/>
  </r>
  <r>
    <x v="1"/>
    <x v="1"/>
    <n v="2.8827269333895025"/>
  </r>
  <r>
    <x v="1"/>
    <x v="2"/>
    <n v="-8.5703459106589719E-3"/>
  </r>
  <r>
    <x v="1"/>
    <x v="3"/>
    <n v="-2.1055976802682963"/>
  </r>
  <r>
    <x v="1"/>
    <x v="0"/>
    <n v="2.0745228825695725"/>
  </r>
  <r>
    <x v="1"/>
    <x v="1"/>
    <n v="1.4531219360067158"/>
  </r>
  <r>
    <x v="1"/>
    <x v="2"/>
    <n v="0.56437647576972483"/>
  </r>
  <r>
    <x v="1"/>
    <x v="3"/>
    <n v="0.49084401957949753"/>
  </r>
  <r>
    <x v="1"/>
    <x v="0"/>
    <n v="1.639213846268496"/>
  </r>
  <r>
    <x v="1"/>
    <x v="1"/>
    <n v="1.217619499692999"/>
  </r>
  <r>
    <x v="1"/>
    <x v="2"/>
    <n v="0.55699861882854695"/>
  </r>
  <r>
    <x v="1"/>
    <x v="3"/>
    <n v="0.2880723093090386"/>
  </r>
  <r>
    <x v="1"/>
    <x v="0"/>
    <n v="1.9859290274463699"/>
  </r>
  <r>
    <x v="1"/>
    <x v="1"/>
    <n v="1.1747883533004682"/>
  </r>
  <r>
    <x v="1"/>
    <x v="2"/>
    <n v="0.71046502415193347"/>
  </r>
  <r>
    <x v="1"/>
    <x v="3"/>
    <n v="0.21958282738924018"/>
  </r>
  <r>
    <x v="1"/>
    <x v="0"/>
    <n v="2.5012407447179306"/>
  </r>
  <r>
    <x v="1"/>
    <x v="1"/>
    <n v="1.6959132039988485"/>
  </r>
  <r>
    <x v="1"/>
    <x v="2"/>
    <n v="0.80878865872329886"/>
  </r>
  <r>
    <x v="1"/>
    <x v="3"/>
    <n v="0.40303853929067346"/>
  </r>
  <r>
    <x v="1"/>
    <x v="0"/>
    <n v="3.2636467833301523"/>
  </r>
  <r>
    <x v="1"/>
    <x v="1"/>
    <n v="2.1798456629098233"/>
  </r>
  <r>
    <x v="1"/>
    <x v="2"/>
    <n v="1.0266095353411391"/>
  </r>
  <r>
    <x v="1"/>
    <x v="3"/>
    <n v="0.56920854930097775"/>
  </r>
  <r>
    <x v="1"/>
    <x v="0"/>
    <n v="2.1553922378749562"/>
  </r>
  <r>
    <x v="1"/>
    <x v="1"/>
    <n v="0.50702616216651819"/>
  </r>
  <r>
    <x v="1"/>
    <x v="2"/>
    <n v="-0.78918115436371039"/>
  </r>
  <r>
    <x v="1"/>
    <x v="3"/>
    <n v="-3.0049505529207039"/>
  </r>
  <r>
    <x v="1"/>
    <x v="0"/>
    <n v="14.271888043957709"/>
  </r>
  <r>
    <x v="1"/>
    <x v="1"/>
    <n v="9.2205030741872669"/>
  </r>
  <r>
    <x v="1"/>
    <x v="2"/>
    <n v="7.9776813035661522"/>
  </r>
  <r>
    <x v="1"/>
    <x v="3"/>
    <n v="4.4877609737714135"/>
  </r>
  <r>
    <x v="1"/>
    <x v="0"/>
    <n v="9.0404622745954235"/>
  </r>
  <r>
    <x v="1"/>
    <x v="1"/>
    <n v="7.257639502677919"/>
  </r>
  <r>
    <x v="1"/>
    <x v="2"/>
    <n v="2.4841946205047711"/>
  </r>
  <r>
    <x v="1"/>
    <x v="3"/>
    <n v="2.4442246653550974"/>
  </r>
  <r>
    <x v="1"/>
    <x v="0"/>
    <n v="9.6944853120591343"/>
  </r>
  <r>
    <x v="1"/>
    <x v="1"/>
    <n v="8.2724688211960959"/>
  </r>
  <r>
    <x v="1"/>
    <x v="2"/>
    <n v="4.684567373626086"/>
  </r>
  <r>
    <x v="1"/>
    <x v="3"/>
    <n v="4.4842665321645683"/>
  </r>
  <r>
    <x v="1"/>
    <x v="0"/>
    <n v="10.66902536607345"/>
  </r>
  <r>
    <x v="1"/>
    <x v="1"/>
    <n v="7.2566748194782438"/>
  </r>
  <r>
    <x v="1"/>
    <x v="2"/>
    <n v="4.5308533572646041"/>
  </r>
  <r>
    <x v="1"/>
    <x v="3"/>
    <n v="4.27312663580242"/>
  </r>
  <r>
    <x v="1"/>
    <x v="0"/>
    <n v="12.341264599574931"/>
  </r>
  <r>
    <x v="1"/>
    <x v="1"/>
    <n v="11.133951284618753"/>
  </r>
  <r>
    <x v="1"/>
    <x v="2"/>
    <n v="6.6444116234779358"/>
  </r>
  <r>
    <x v="1"/>
    <x v="3"/>
    <n v="3.5259833761623929"/>
  </r>
  <r>
    <x v="1"/>
    <x v="0"/>
    <n v="8.634650474054947"/>
  </r>
  <r>
    <x v="1"/>
    <x v="1"/>
    <n v="4.8014145715687206"/>
  </r>
  <r>
    <x v="1"/>
    <x v="2"/>
    <n v="0.33884538781528661"/>
  </r>
  <r>
    <x v="1"/>
    <x v="3"/>
    <n v="-3.1455085624671106"/>
  </r>
  <r>
    <x v="1"/>
    <x v="0"/>
    <n v="3.8735713560228318"/>
  </r>
  <r>
    <x v="1"/>
    <x v="1"/>
    <n v="2.7061839014623428"/>
  </r>
  <r>
    <x v="1"/>
    <x v="2"/>
    <n v="1.4961683742913157"/>
  </r>
  <r>
    <x v="1"/>
    <x v="3"/>
    <n v="0.76049170808620892"/>
  </r>
  <r>
    <x v="1"/>
    <x v="0"/>
    <n v="3.4397797099014449"/>
  </r>
  <r>
    <x v="1"/>
    <x v="1"/>
    <n v="2.2243097940209418"/>
  </r>
  <r>
    <x v="1"/>
    <x v="2"/>
    <n v="0.99862281596315938"/>
  </r>
  <r>
    <x v="1"/>
    <x v="3"/>
    <n v="0.60718405650110618"/>
  </r>
  <r>
    <x v="1"/>
    <x v="0"/>
    <n v="3.9967559674962372"/>
  </r>
  <r>
    <x v="1"/>
    <x v="1"/>
    <n v="3.0305834054138696"/>
  </r>
  <r>
    <x v="1"/>
    <x v="2"/>
    <n v="1.4334672059396374"/>
  </r>
  <r>
    <x v="1"/>
    <x v="3"/>
    <n v="0.76478403977611453"/>
  </r>
  <r>
    <x v="1"/>
    <x v="0"/>
    <n v="3.7741116654071267"/>
  </r>
  <r>
    <x v="1"/>
    <x v="1"/>
    <n v="2.6868526670034969"/>
  </r>
  <r>
    <x v="1"/>
    <x v="2"/>
    <n v="1.6716925985861142"/>
  </r>
  <r>
    <x v="1"/>
    <x v="3"/>
    <n v="0.46547350167036905"/>
  </r>
  <r>
    <x v="1"/>
    <x v="0"/>
    <n v="4.1549596060884184"/>
  </r>
  <r>
    <x v="1"/>
    <x v="1"/>
    <n v="3.1384516817236703"/>
  </r>
  <r>
    <x v="1"/>
    <x v="2"/>
    <n v="1.1298011323096047"/>
  </r>
  <r>
    <x v="1"/>
    <x v="3"/>
    <n v="-0.18292467651770572"/>
  </r>
  <r>
    <x v="1"/>
    <x v="0"/>
    <n v="3.6722987218425693"/>
  </r>
  <r>
    <x v="1"/>
    <x v="1"/>
    <n v="3.3864247063186212"/>
  </r>
  <r>
    <x v="1"/>
    <x v="2"/>
    <n v="-1.7503819637828428"/>
  </r>
  <r>
    <x v="1"/>
    <x v="3"/>
    <n v="-5.8905353371215909"/>
  </r>
  <r>
    <x v="1"/>
    <x v="0"/>
    <n v="1.2832274449922423"/>
  </r>
  <r>
    <x v="1"/>
    <x v="1"/>
    <n v="1.1237104705133367"/>
  </r>
  <r>
    <x v="1"/>
    <x v="2"/>
    <n v="0.31305390196114374"/>
  </r>
  <r>
    <x v="1"/>
    <x v="3"/>
    <n v="0.24248366886725442"/>
  </r>
  <r>
    <x v="1"/>
    <x v="0"/>
    <n v="1.4156495120325721"/>
  </r>
  <r>
    <x v="1"/>
    <x v="1"/>
    <n v="0.82598554009193048"/>
  </r>
  <r>
    <x v="1"/>
    <x v="2"/>
    <n v="0.30780724790140912"/>
  </r>
  <r>
    <x v="1"/>
    <x v="3"/>
    <n v="4.3035162911632563E-2"/>
  </r>
  <r>
    <x v="1"/>
    <x v="0"/>
    <n v="1.4164351148621783"/>
  </r>
  <r>
    <x v="1"/>
    <x v="1"/>
    <n v="0.73868447383244851"/>
  </r>
  <r>
    <x v="1"/>
    <x v="2"/>
    <n v="0.40225913972233451"/>
  </r>
  <r>
    <x v="1"/>
    <x v="3"/>
    <n v="3.0502015565709861E-3"/>
  </r>
  <r>
    <x v="1"/>
    <x v="0"/>
    <n v="2.2500091025914735"/>
  </r>
  <r>
    <x v="1"/>
    <x v="1"/>
    <n v="1.2109584749110631"/>
  </r>
  <r>
    <x v="1"/>
    <x v="2"/>
    <n v="0.23158544139639403"/>
  </r>
  <r>
    <x v="1"/>
    <x v="3"/>
    <n v="-6.4205421465577395E-3"/>
  </r>
  <r>
    <x v="1"/>
    <x v="0"/>
    <n v="3.1824532033619048"/>
  </r>
  <r>
    <x v="1"/>
    <x v="1"/>
    <n v="1.6585011253445785"/>
  </r>
  <r>
    <x v="1"/>
    <x v="2"/>
    <n v="-0.28643015081232281"/>
  </r>
  <r>
    <x v="1"/>
    <x v="3"/>
    <n v="-0.38543118719469049"/>
  </r>
  <r>
    <x v="1"/>
    <x v="0"/>
    <n v="2.8484357055408793"/>
  </r>
  <r>
    <x v="1"/>
    <x v="1"/>
    <n v="0.91475219741445102"/>
  </r>
  <r>
    <x v="1"/>
    <x v="2"/>
    <n v="-2.1049292731743598"/>
  </r>
  <r>
    <x v="1"/>
    <x v="3"/>
    <n v="-3.151595808162309"/>
  </r>
  <r>
    <x v="2"/>
    <x v="0"/>
    <n v="10.897736471426088"/>
  </r>
  <r>
    <x v="2"/>
    <x v="1"/>
    <n v="5.875136448777452"/>
  </r>
  <r>
    <x v="2"/>
    <x v="2"/>
    <n v="4.7911382540743395"/>
  </r>
  <r>
    <x v="2"/>
    <x v="3"/>
    <n v="1.6115680334945319"/>
  </r>
  <r>
    <x v="2"/>
    <x v="0"/>
    <n v="7.7948101376902628"/>
  </r>
  <r>
    <x v="2"/>
    <x v="1"/>
    <n v="4.8829221904040327"/>
  </r>
  <r>
    <x v="2"/>
    <x v="2"/>
    <n v="1.1107218172643092"/>
  </r>
  <r>
    <x v="2"/>
    <x v="3"/>
    <n v="1.0404052105668473"/>
  </r>
  <r>
    <x v="2"/>
    <x v="0"/>
    <n v="7.7547966234128483"/>
  </r>
  <r>
    <x v="2"/>
    <x v="1"/>
    <n v="6.724025200808196"/>
  </r>
  <r>
    <x v="2"/>
    <x v="2"/>
    <n v="0.83995457362103232"/>
  </r>
  <r>
    <x v="2"/>
    <x v="3"/>
    <n v="1.4727919610731439"/>
  </r>
  <r>
    <x v="2"/>
    <x v="0"/>
    <n v="7.9150773525113802"/>
  </r>
  <r>
    <x v="2"/>
    <x v="1"/>
    <n v="7.0380519315386492"/>
  </r>
  <r>
    <x v="2"/>
    <x v="2"/>
    <n v="2.5119845925307858"/>
  </r>
  <r>
    <x v="2"/>
    <x v="3"/>
    <n v="2.5297942931053203"/>
  </r>
  <r>
    <x v="2"/>
    <x v="0"/>
    <n v="8.9012409358173024"/>
  </r>
  <r>
    <x v="2"/>
    <x v="1"/>
    <n v="8.4470824484844282"/>
  </r>
  <r>
    <x v="2"/>
    <x v="2"/>
    <n v="6.5570657455004167"/>
  </r>
  <r>
    <x v="2"/>
    <x v="3"/>
    <n v="3.5808027216681735"/>
  </r>
  <r>
    <x v="2"/>
    <x v="0"/>
    <n v="6.6334755671719634"/>
  </r>
  <r>
    <x v="2"/>
    <x v="1"/>
    <n v="6.0086779293933326"/>
  </r>
  <r>
    <x v="2"/>
    <x v="2"/>
    <n v="1.8774029234152145"/>
  </r>
  <r>
    <x v="2"/>
    <x v="3"/>
    <n v="-2.6473336384031541"/>
  </r>
  <r>
    <x v="2"/>
    <x v="0"/>
    <n v="6.5861123369905092"/>
  </r>
  <r>
    <x v="2"/>
    <x v="1"/>
    <n v="5.2243979336233695"/>
  </r>
  <r>
    <x v="2"/>
    <x v="2"/>
    <n v="1.9883871049069342"/>
  </r>
  <r>
    <x v="2"/>
    <x v="3"/>
    <n v="0.78934703324292166"/>
  </r>
  <r>
    <x v="2"/>
    <x v="0"/>
    <n v="4.3221119984162204"/>
  </r>
  <r>
    <x v="2"/>
    <x v="1"/>
    <n v="4.190219391777851"/>
  </r>
  <r>
    <x v="2"/>
    <x v="2"/>
    <n v="1.7487669080175381"/>
  </r>
  <r>
    <x v="2"/>
    <x v="3"/>
    <n v="0.69431177617693118"/>
  </r>
  <r>
    <x v="2"/>
    <x v="0"/>
    <n v="4.5547665786743163"/>
  </r>
  <r>
    <x v="2"/>
    <x v="1"/>
    <n v="4.5282958988370847"/>
  </r>
  <r>
    <x v="2"/>
    <x v="2"/>
    <n v="1.0562952836112276"/>
  </r>
  <r>
    <x v="2"/>
    <x v="3"/>
    <n v="0.54503580636641091"/>
  </r>
  <r>
    <x v="2"/>
    <x v="0"/>
    <n v="5.5387753840004752"/>
  </r>
  <r>
    <x v="2"/>
    <x v="1"/>
    <n v="5.0032347311844703"/>
  </r>
  <r>
    <x v="2"/>
    <x v="2"/>
    <n v="1.9414367820009772"/>
  </r>
  <r>
    <x v="2"/>
    <x v="3"/>
    <n v="1.2833447621492096"/>
  </r>
  <r>
    <x v="2"/>
    <x v="0"/>
    <n v="6.4925607753988581"/>
  </r>
  <r>
    <x v="2"/>
    <x v="1"/>
    <n v="5.5479883970473329"/>
  </r>
  <r>
    <x v="2"/>
    <x v="2"/>
    <n v="2.477352351913285"/>
  </r>
  <r>
    <x v="2"/>
    <x v="3"/>
    <n v="2.2635316406954153"/>
  </r>
  <r>
    <x v="2"/>
    <x v="0"/>
    <n v="6.0636289183516503"/>
  </r>
  <r>
    <x v="2"/>
    <x v="1"/>
    <n v="4.3297268157184057"/>
  </r>
  <r>
    <x v="2"/>
    <x v="2"/>
    <n v="0.25578218907745409"/>
  </r>
  <r>
    <x v="2"/>
    <x v="3"/>
    <n v="-1.0075539339598549"/>
  </r>
  <r>
    <x v="2"/>
    <x v="0"/>
    <n v="4.0842716308890799"/>
  </r>
  <r>
    <x v="2"/>
    <x v="1"/>
    <n v="2.5386713280762985"/>
  </r>
  <r>
    <x v="2"/>
    <x v="2"/>
    <n v="1.1703235224756847"/>
  </r>
  <r>
    <x v="2"/>
    <x v="3"/>
    <n v="0.49275275244074335"/>
  </r>
  <r>
    <x v="2"/>
    <x v="0"/>
    <n v="3.1979270882347306"/>
  </r>
  <r>
    <x v="2"/>
    <x v="1"/>
    <n v="2.2412562483648752"/>
  </r>
  <r>
    <x v="2"/>
    <x v="2"/>
    <n v="0.88094748052492133"/>
  </r>
  <r>
    <x v="2"/>
    <x v="3"/>
    <n v="0.56558906264322506"/>
  </r>
  <r>
    <x v="2"/>
    <x v="0"/>
    <n v="3.7948937257359683"/>
  </r>
  <r>
    <x v="2"/>
    <x v="1"/>
    <n v="2.4549849239501311"/>
  </r>
  <r>
    <x v="2"/>
    <x v="2"/>
    <n v="1.2713428287575628"/>
  </r>
  <r>
    <x v="2"/>
    <x v="3"/>
    <n v="0.64058076235489736"/>
  </r>
  <r>
    <x v="2"/>
    <x v="0"/>
    <n v="4.4580759021013554"/>
  </r>
  <r>
    <x v="2"/>
    <x v="1"/>
    <n v="3.7772636467129672"/>
  </r>
  <r>
    <x v="2"/>
    <x v="2"/>
    <n v="1.6856059116202511"/>
  </r>
  <r>
    <x v="2"/>
    <x v="3"/>
    <n v="0.91960939107038042"/>
  </r>
  <r>
    <x v="2"/>
    <x v="0"/>
    <n v="5.7104143116355113"/>
  </r>
  <r>
    <x v="2"/>
    <x v="1"/>
    <n v="5.0404151034018625"/>
  </r>
  <r>
    <x v="2"/>
    <x v="2"/>
    <n v="3.1932546560126944"/>
  </r>
  <r>
    <x v="2"/>
    <x v="3"/>
    <n v="1.2568387153461504"/>
  </r>
  <r>
    <x v="2"/>
    <x v="0"/>
    <n v="5.8643717187292062"/>
  </r>
  <r>
    <x v="2"/>
    <x v="1"/>
    <n v="4.2307693614283544"/>
  </r>
  <r>
    <x v="2"/>
    <x v="2"/>
    <n v="1.562467957936736"/>
  </r>
  <r>
    <x v="2"/>
    <x v="3"/>
    <n v="-1.5671842928085233"/>
  </r>
  <r>
    <x v="2"/>
    <x v="0"/>
    <n v="2.5842991295205544"/>
  </r>
  <r>
    <x v="2"/>
    <x v="1"/>
    <n v="1.4884115118138932"/>
  </r>
  <r>
    <x v="2"/>
    <x v="2"/>
    <n v="0.82153153851959893"/>
  </r>
  <r>
    <x v="2"/>
    <x v="3"/>
    <n v="0.52051498996273482"/>
  </r>
  <r>
    <x v="2"/>
    <x v="0"/>
    <n v="1.8463321816597147"/>
  </r>
  <r>
    <x v="2"/>
    <x v="1"/>
    <n v="1.2210303082350507"/>
  </r>
  <r>
    <x v="2"/>
    <x v="2"/>
    <n v="0.54171405044525711"/>
  </r>
  <r>
    <x v="2"/>
    <x v="3"/>
    <n v="0.33776832767945575"/>
  </r>
  <r>
    <x v="2"/>
    <x v="0"/>
    <n v="1.9586786679010408"/>
  </r>
  <r>
    <x v="2"/>
    <x v="1"/>
    <n v="1.4690223776449365"/>
  </r>
  <r>
    <x v="2"/>
    <x v="2"/>
    <n v="0.47876614143161733"/>
  </r>
  <r>
    <x v="2"/>
    <x v="3"/>
    <n v="0.29246658739836318"/>
  </r>
  <r>
    <x v="2"/>
    <x v="0"/>
    <n v="2.8433467914548203"/>
  </r>
  <r>
    <x v="2"/>
    <x v="1"/>
    <n v="1.6420323940176265"/>
  </r>
  <r>
    <x v="2"/>
    <x v="2"/>
    <n v="0.49932841397129479"/>
  </r>
  <r>
    <x v="2"/>
    <x v="3"/>
    <n v="0.16814669280951788"/>
  </r>
  <r>
    <x v="2"/>
    <x v="0"/>
    <n v="3.1063507379779329"/>
  </r>
  <r>
    <x v="2"/>
    <x v="1"/>
    <n v="2.3802357579412909"/>
  </r>
  <r>
    <x v="2"/>
    <x v="2"/>
    <n v="1.3153157065023526"/>
  </r>
  <r>
    <x v="2"/>
    <x v="3"/>
    <n v="0.58769992954723449"/>
  </r>
  <r>
    <x v="2"/>
    <x v="0"/>
    <n v="2.5901164621554393"/>
  </r>
  <r>
    <x v="2"/>
    <x v="1"/>
    <n v="0.85898436559882185"/>
  </r>
  <r>
    <x v="2"/>
    <x v="2"/>
    <n v="-1.2835749115588833"/>
  </r>
  <r>
    <x v="2"/>
    <x v="3"/>
    <n v="-3.1472215190887454"/>
  </r>
  <r>
    <x v="2"/>
    <x v="0"/>
    <n v="12.272459511861122"/>
  </r>
  <r>
    <x v="2"/>
    <x v="1"/>
    <n v="9.1347243575726527"/>
  </r>
  <r>
    <x v="2"/>
    <x v="2"/>
    <n v="2.7379964822161513"/>
  </r>
  <r>
    <x v="2"/>
    <x v="3"/>
    <n v="3.6857972577114233"/>
  </r>
  <r>
    <x v="2"/>
    <x v="0"/>
    <n v="8.5560690096074197"/>
  </r>
  <r>
    <x v="2"/>
    <x v="1"/>
    <n v="5.4171666595326871"/>
  </r>
  <r>
    <x v="2"/>
    <x v="2"/>
    <n v="3.6555889535368533"/>
  </r>
  <r>
    <x v="2"/>
    <x v="3"/>
    <n v="2.8133908620435899"/>
  </r>
  <r>
    <x v="2"/>
    <x v="0"/>
    <n v="8.4986369812935081"/>
  </r>
  <r>
    <x v="2"/>
    <x v="1"/>
    <n v="7.7827470291533114"/>
  </r>
  <r>
    <x v="2"/>
    <x v="2"/>
    <n v="2.6717311370372778"/>
  </r>
  <r>
    <x v="2"/>
    <x v="3"/>
    <n v="1.7099350799295239"/>
  </r>
  <r>
    <x v="2"/>
    <x v="0"/>
    <n v="9.6783335362287843"/>
  </r>
  <r>
    <x v="2"/>
    <x v="1"/>
    <n v="8.0665944612974254"/>
  </r>
  <r>
    <x v="2"/>
    <x v="2"/>
    <n v="4.3801712044354142"/>
  </r>
  <r>
    <x v="2"/>
    <x v="3"/>
    <n v="2.4309982970731339"/>
  </r>
  <r>
    <x v="2"/>
    <x v="0"/>
    <n v="10.610724608307002"/>
  </r>
  <r>
    <x v="2"/>
    <x v="1"/>
    <n v="12.918055215363719"/>
  </r>
  <r>
    <x v="2"/>
    <x v="2"/>
    <n v="8.152526284518995"/>
  </r>
  <r>
    <x v="2"/>
    <x v="3"/>
    <n v="4.1242788614370882"/>
  </r>
  <r>
    <x v="2"/>
    <x v="0"/>
    <n v="8.6985832900276598"/>
  </r>
  <r>
    <x v="2"/>
    <x v="1"/>
    <n v="7.4342680169501989"/>
  </r>
  <r>
    <x v="2"/>
    <x v="2"/>
    <n v="3.1255863746818235"/>
  </r>
  <r>
    <x v="2"/>
    <x v="3"/>
    <n v="-0.40275076739331439"/>
  </r>
  <r>
    <x v="2"/>
    <x v="0"/>
    <n v="4.0390708384722691"/>
  </r>
  <r>
    <x v="2"/>
    <x v="1"/>
    <n v="4.3969251505790217"/>
  </r>
  <r>
    <x v="2"/>
    <x v="2"/>
    <n v="1.1773670426309744"/>
  </r>
  <r>
    <x v="2"/>
    <x v="3"/>
    <n v="0.68798096501463446"/>
  </r>
  <r>
    <x v="2"/>
    <x v="0"/>
    <n v="3.5873331987062396"/>
  </r>
  <r>
    <x v="2"/>
    <x v="1"/>
    <n v="2.2655982226707794"/>
  </r>
  <r>
    <x v="2"/>
    <x v="2"/>
    <n v="1.2144391508525225"/>
  </r>
  <r>
    <x v="2"/>
    <x v="3"/>
    <n v="0.65520451779771771"/>
  </r>
  <r>
    <x v="2"/>
    <x v="0"/>
    <n v="3.1252039611515041"/>
  </r>
  <r>
    <x v="2"/>
    <x v="1"/>
    <n v="2.1666029612036315"/>
  </r>
  <r>
    <x v="2"/>
    <x v="2"/>
    <n v="1.6911819388764135"/>
  </r>
  <r>
    <x v="2"/>
    <x v="3"/>
    <n v="0.71866328307780747"/>
  </r>
  <r>
    <x v="2"/>
    <x v="0"/>
    <n v="3.696040107603014"/>
  </r>
  <r>
    <x v="2"/>
    <x v="1"/>
    <n v="2.8784295558929438"/>
  </r>
  <r>
    <x v="2"/>
    <x v="2"/>
    <n v="1.8328265997828272"/>
  </r>
  <r>
    <x v="2"/>
    <x v="3"/>
    <n v="0.75950911434418522"/>
  </r>
  <r>
    <x v="2"/>
    <x v="0"/>
    <n v="3.0404739870624313"/>
  </r>
  <r>
    <x v="2"/>
    <x v="1"/>
    <n v="2.4798048564365933"/>
  </r>
  <r>
    <x v="2"/>
    <x v="2"/>
    <n v="0.82954306718779769"/>
  </r>
  <r>
    <x v="2"/>
    <x v="3"/>
    <n v="-0.27792100422084332"/>
  </r>
  <r>
    <x v="2"/>
    <x v="0"/>
    <n v="2.4200918366742705"/>
  </r>
  <r>
    <x v="2"/>
    <x v="1"/>
    <n v="0.94321969648202497"/>
  </r>
  <r>
    <x v="2"/>
    <x v="2"/>
    <n v="0.880356302355775"/>
  </r>
  <r>
    <x v="2"/>
    <x v="3"/>
    <n v="-3.9905444952964775"/>
  </r>
  <r>
    <x v="2"/>
    <x v="0"/>
    <n v="1.5429082659429103"/>
  </r>
  <r>
    <x v="2"/>
    <x v="1"/>
    <n v="1.2916574365976785"/>
  </r>
  <r>
    <x v="2"/>
    <x v="2"/>
    <n v="0.46712609676813538"/>
  </r>
  <r>
    <x v="2"/>
    <x v="3"/>
    <n v="0.18728762107188476"/>
  </r>
  <r>
    <x v="2"/>
    <x v="0"/>
    <n v="1.351346947769364"/>
  </r>
  <r>
    <x v="2"/>
    <x v="1"/>
    <n v="0.94322150550818118"/>
  </r>
  <r>
    <x v="2"/>
    <x v="2"/>
    <n v="0.29307915915373006"/>
  </r>
  <r>
    <x v="2"/>
    <x v="3"/>
    <n v="0.21633363691243268"/>
  </r>
  <r>
    <x v="2"/>
    <x v="0"/>
    <n v="1.0230753870152716"/>
  </r>
  <r>
    <x v="2"/>
    <x v="1"/>
    <n v="1.3653738156219437"/>
  </r>
  <r>
    <x v="2"/>
    <x v="2"/>
    <n v="-6.6289552723068912E-2"/>
  </r>
  <r>
    <x v="2"/>
    <x v="3"/>
    <n v="8.0807059430806794E-2"/>
  </r>
  <r>
    <x v="2"/>
    <x v="0"/>
    <n v="2.4632294953471474"/>
  </r>
  <r>
    <x v="2"/>
    <x v="1"/>
    <n v="0.88413661374636243"/>
  </r>
  <r>
    <x v="2"/>
    <x v="2"/>
    <n v="0.71796677549286647"/>
  </r>
  <r>
    <x v="2"/>
    <x v="3"/>
    <n v="-9.4501295244651118E-3"/>
  </r>
  <r>
    <x v="2"/>
    <x v="0"/>
    <n v="3.1196580108959004"/>
  </r>
  <r>
    <x v="2"/>
    <x v="1"/>
    <n v="1.0837070750826188"/>
  </r>
  <r>
    <x v="2"/>
    <x v="2"/>
    <n v="1.1740029269251329"/>
  </r>
  <r>
    <x v="2"/>
    <x v="3"/>
    <n v="-4.6018386958690094E-2"/>
  </r>
  <r>
    <x v="2"/>
    <x v="0"/>
    <n v="4.5979692947981619"/>
  </r>
  <r>
    <x v="2"/>
    <x v="1"/>
    <n v="2.6082685108002011"/>
  </r>
  <r>
    <x v="2"/>
    <x v="2"/>
    <n v="0.27321097539818595"/>
  </r>
  <r>
    <x v="2"/>
    <x v="3"/>
    <n v="-2.3817175404045923"/>
  </r>
  <r>
    <x v="3"/>
    <x v="0"/>
    <n v="13.993687887992859"/>
  </r>
  <r>
    <x v="3"/>
    <x v="1"/>
    <n v="8.070534333027263"/>
  </r>
  <r>
    <x v="3"/>
    <x v="2"/>
    <n v="2.9488683550856836"/>
  </r>
  <r>
    <x v="3"/>
    <x v="3"/>
    <n v="2.1046293348782652"/>
  </r>
  <r>
    <x v="3"/>
    <x v="0"/>
    <n v="8.0957930791039843"/>
  </r>
  <r>
    <x v="3"/>
    <x v="1"/>
    <n v="5.2553433794553586"/>
  </r>
  <r>
    <x v="3"/>
    <x v="2"/>
    <n v="1.0538680476527058"/>
  </r>
  <r>
    <x v="3"/>
    <x v="3"/>
    <n v="1.6448218691265275"/>
  </r>
  <r>
    <x v="3"/>
    <x v="0"/>
    <n v="8.0025854011582602"/>
  </r>
  <r>
    <x v="3"/>
    <x v="1"/>
    <n v="8.519700773085578"/>
  </r>
  <r>
    <x v="3"/>
    <x v="2"/>
    <n v="2.4269143164627196"/>
  </r>
  <r>
    <x v="3"/>
    <x v="3"/>
    <n v="1.8178718447351321"/>
  </r>
  <r>
    <x v="3"/>
    <x v="0"/>
    <n v="10.092073535051629"/>
  </r>
  <r>
    <x v="3"/>
    <x v="1"/>
    <n v="9.2128528591326742"/>
  </r>
  <r>
    <x v="3"/>
    <x v="2"/>
    <n v="3.6543343480428061"/>
  </r>
  <r>
    <x v="3"/>
    <x v="3"/>
    <n v="2.32441710061366"/>
  </r>
  <r>
    <x v="3"/>
    <x v="0"/>
    <n v="10.84728539215552"/>
  </r>
  <r>
    <x v="3"/>
    <x v="1"/>
    <n v="11.110964947560475"/>
  </r>
  <r>
    <x v="3"/>
    <x v="2"/>
    <n v="5.1548924500914817"/>
  </r>
  <r>
    <x v="3"/>
    <x v="3"/>
    <n v="4.8573721011479698"/>
  </r>
  <r>
    <x v="3"/>
    <x v="0"/>
    <n v="7.9507085387147605"/>
  </r>
  <r>
    <x v="3"/>
    <x v="1"/>
    <n v="7.375331217522028"/>
  </r>
  <r>
    <x v="3"/>
    <x v="2"/>
    <n v="-8.4038388495244476E-4"/>
  </r>
  <r>
    <x v="3"/>
    <x v="3"/>
    <n v="6.2292604760319392E-2"/>
  </r>
  <r>
    <x v="3"/>
    <x v="0"/>
    <n v="8.5151391665534231"/>
  </r>
  <r>
    <x v="3"/>
    <x v="1"/>
    <n v="4.9347546091949903"/>
  </r>
  <r>
    <x v="3"/>
    <x v="2"/>
    <n v="1.2686795062559812"/>
  </r>
  <r>
    <x v="3"/>
    <x v="3"/>
    <n v="0.85532323530081866"/>
  </r>
  <r>
    <x v="3"/>
    <x v="0"/>
    <n v="5.0405469811277355"/>
  </r>
  <r>
    <x v="3"/>
    <x v="1"/>
    <n v="3.8447384069167092"/>
  </r>
  <r>
    <x v="3"/>
    <x v="2"/>
    <n v="1.1535079526901244"/>
  </r>
  <r>
    <x v="3"/>
    <x v="3"/>
    <n v="0.94950008025746613"/>
  </r>
  <r>
    <x v="3"/>
    <x v="0"/>
    <n v="5.4853780089623747"/>
  </r>
  <r>
    <x v="3"/>
    <x v="1"/>
    <n v="4.6798971220606189"/>
  </r>
  <r>
    <x v="3"/>
    <x v="2"/>
    <n v="0.99292592618112785"/>
  </r>
  <r>
    <x v="3"/>
    <x v="3"/>
    <n v="0.99745942060146464"/>
  </r>
  <r>
    <x v="3"/>
    <x v="0"/>
    <n v="6.0108749802618426"/>
  </r>
  <r>
    <x v="3"/>
    <x v="1"/>
    <n v="5.3216180625415976"/>
  </r>
  <r>
    <x v="3"/>
    <x v="2"/>
    <n v="2.2596413809576155"/>
  </r>
  <r>
    <x v="3"/>
    <x v="3"/>
    <n v="1.7072165008592282"/>
  </r>
  <r>
    <x v="3"/>
    <x v="0"/>
    <n v="8.0427361017002994"/>
  </r>
  <r>
    <x v="3"/>
    <x v="1"/>
    <n v="6.3249257986924121"/>
  </r>
  <r>
    <x v="3"/>
    <x v="2"/>
    <n v="3.9204364792624506"/>
  </r>
  <r>
    <x v="3"/>
    <x v="3"/>
    <n v="2.3305198177554258"/>
  </r>
  <r>
    <x v="3"/>
    <x v="0"/>
    <n v="6.7902492237765841"/>
  </r>
  <r>
    <x v="3"/>
    <x v="1"/>
    <n v="6.0449906547750274"/>
  </r>
  <r>
    <x v="3"/>
    <x v="2"/>
    <n v="2.8741977636317735"/>
  </r>
  <r>
    <x v="3"/>
    <x v="3"/>
    <n v="1.3022839571289282"/>
  </r>
  <r>
    <x v="3"/>
    <x v="0"/>
    <n v="4.8496494469754614"/>
  </r>
  <r>
    <x v="3"/>
    <x v="1"/>
    <n v="2.5425821896060983"/>
  </r>
  <r>
    <x v="3"/>
    <x v="2"/>
    <n v="1.2078582401094504"/>
  </r>
  <r>
    <x v="3"/>
    <x v="3"/>
    <n v="0.56742544385847371"/>
  </r>
  <r>
    <x v="3"/>
    <x v="0"/>
    <n v="3.4067293546601394"/>
  </r>
  <r>
    <x v="3"/>
    <x v="1"/>
    <n v="2.1811565718386459"/>
  </r>
  <r>
    <x v="3"/>
    <x v="2"/>
    <n v="0.87835031976124722"/>
  </r>
  <r>
    <x v="3"/>
    <x v="3"/>
    <n v="0.52941520550119958"/>
  </r>
  <r>
    <x v="3"/>
    <x v="0"/>
    <n v="3.8453327431227993"/>
  </r>
  <r>
    <x v="3"/>
    <x v="1"/>
    <n v="2.6003664373502029"/>
  </r>
  <r>
    <x v="3"/>
    <x v="2"/>
    <n v="1.3946469247341158"/>
  </r>
  <r>
    <x v="3"/>
    <x v="3"/>
    <n v="0.72312834093298606"/>
  </r>
  <r>
    <x v="3"/>
    <x v="0"/>
    <n v="5.3141333064665446"/>
  </r>
  <r>
    <x v="3"/>
    <x v="1"/>
    <n v="3.8783383373409648"/>
  </r>
  <r>
    <x v="3"/>
    <x v="2"/>
    <n v="1.5969528738812455"/>
  </r>
  <r>
    <x v="3"/>
    <x v="3"/>
    <n v="1.0921831651430582"/>
  </r>
  <r>
    <x v="3"/>
    <x v="0"/>
    <n v="6.3759574264470356"/>
  </r>
  <r>
    <x v="3"/>
    <x v="1"/>
    <n v="4.947135963388944"/>
  </r>
  <r>
    <x v="3"/>
    <x v="2"/>
    <n v="2.1095425443017861"/>
  </r>
  <r>
    <x v="3"/>
    <x v="3"/>
    <n v="1.5299599341449577"/>
  </r>
  <r>
    <x v="3"/>
    <x v="0"/>
    <n v="6.3131600332920534"/>
  </r>
  <r>
    <x v="3"/>
    <x v="1"/>
    <n v="5.9578750012048332"/>
  </r>
  <r>
    <x v="3"/>
    <x v="2"/>
    <n v="2.5868172777800993"/>
  </r>
  <r>
    <x v="3"/>
    <x v="3"/>
    <n v="0.45605138537752765"/>
  </r>
  <r>
    <x v="3"/>
    <x v="0"/>
    <n v="2.7505876065816461"/>
  </r>
  <r>
    <x v="3"/>
    <x v="1"/>
    <n v="1.6252182089521796"/>
  </r>
  <r>
    <x v="3"/>
    <x v="2"/>
    <n v="0.68535869498392599"/>
  </r>
  <r>
    <x v="3"/>
    <x v="3"/>
    <n v="0.40845488454725898"/>
  </r>
  <r>
    <x v="3"/>
    <x v="0"/>
    <n v="2.1810072230222448"/>
  </r>
  <r>
    <x v="3"/>
    <x v="1"/>
    <n v="1.2475812023452455"/>
  </r>
  <r>
    <x v="3"/>
    <x v="2"/>
    <n v="0.52419375235728882"/>
  </r>
  <r>
    <x v="3"/>
    <x v="3"/>
    <n v="0.35200819276446826"/>
  </r>
  <r>
    <x v="3"/>
    <x v="0"/>
    <n v="2.0004186866868214"/>
  </r>
  <r>
    <x v="3"/>
    <x v="1"/>
    <n v="1.2955604888549959"/>
  </r>
  <r>
    <x v="3"/>
    <x v="2"/>
    <n v="0.50813947775931845"/>
  </r>
  <r>
    <x v="3"/>
    <x v="3"/>
    <n v="0.37132520971015026"/>
  </r>
  <r>
    <x v="3"/>
    <x v="0"/>
    <n v="3.3335186179767624"/>
  </r>
  <r>
    <x v="3"/>
    <x v="1"/>
    <n v="1.8528161741236735"/>
  </r>
  <r>
    <x v="3"/>
    <x v="2"/>
    <n v="0.88177749730664745"/>
  </r>
  <r>
    <x v="3"/>
    <x v="3"/>
    <n v="0.51436306797178455"/>
  </r>
  <r>
    <x v="3"/>
    <x v="0"/>
    <n v="3.5287367408271706"/>
  </r>
  <r>
    <x v="3"/>
    <x v="1"/>
    <n v="2.3263857747609409"/>
  </r>
  <r>
    <x v="3"/>
    <x v="2"/>
    <n v="1.2310380126596465"/>
  </r>
  <r>
    <x v="3"/>
    <x v="3"/>
    <n v="0.61663147301890042"/>
  </r>
  <r>
    <x v="3"/>
    <x v="0"/>
    <n v="2.8955171773015707"/>
  </r>
  <r>
    <x v="3"/>
    <x v="1"/>
    <n v="2.0445971212509804"/>
  </r>
  <r>
    <x v="3"/>
    <x v="2"/>
    <n v="0.22453403669410221"/>
  </r>
  <r>
    <x v="3"/>
    <x v="3"/>
    <n v="-1.0782791016563813"/>
  </r>
  <r>
    <x v="3"/>
    <x v="0"/>
    <n v="14.86395890377843"/>
  </r>
  <r>
    <x v="3"/>
    <x v="1"/>
    <n v="9.9968570638347316"/>
  </r>
  <r>
    <x v="3"/>
    <x v="2"/>
    <n v="2.7274551050046854"/>
  </r>
  <r>
    <x v="3"/>
    <x v="3"/>
    <n v="3.0702195877570038"/>
  </r>
  <r>
    <x v="3"/>
    <x v="0"/>
    <n v="9.6520667095305566"/>
  </r>
  <r>
    <x v="3"/>
    <x v="1"/>
    <n v="7.0006098001759236"/>
  </r>
  <r>
    <x v="3"/>
    <x v="2"/>
    <n v="2.9307563311500946"/>
  </r>
  <r>
    <x v="3"/>
    <x v="3"/>
    <n v="2.2788867161755553"/>
  </r>
  <r>
    <x v="3"/>
    <x v="0"/>
    <n v="9.662302985799716"/>
  </r>
  <r>
    <x v="3"/>
    <x v="1"/>
    <n v="7.4287224814049884"/>
  </r>
  <r>
    <x v="3"/>
    <x v="2"/>
    <n v="4.2561341115072659"/>
  </r>
  <r>
    <x v="3"/>
    <x v="3"/>
    <n v="2.8732180773109666"/>
  </r>
  <r>
    <x v="3"/>
    <x v="0"/>
    <n v="10.972780719155049"/>
  </r>
  <r>
    <x v="3"/>
    <x v="1"/>
    <n v="7.8040397847363128"/>
  </r>
  <r>
    <x v="3"/>
    <x v="2"/>
    <n v="4.4747959405428741"/>
  </r>
  <r>
    <x v="3"/>
    <x v="3"/>
    <n v="2.9644462728935173"/>
  </r>
  <r>
    <x v="3"/>
    <x v="0"/>
    <n v="12.788022025085105"/>
  </r>
  <r>
    <x v="3"/>
    <x v="1"/>
    <n v="11.299143332090134"/>
  </r>
  <r>
    <x v="3"/>
    <x v="2"/>
    <n v="6.4634539929471275"/>
  </r>
  <r>
    <x v="3"/>
    <x v="3"/>
    <n v="3.5940939942885626"/>
  </r>
  <r>
    <x v="3"/>
    <x v="0"/>
    <n v="9.341288935140259"/>
  </r>
  <r>
    <x v="3"/>
    <x v="1"/>
    <n v="10.059469461327939"/>
  </r>
  <r>
    <x v="3"/>
    <x v="2"/>
    <n v="5.0525342964962761"/>
  </r>
  <r>
    <x v="3"/>
    <x v="3"/>
    <n v="-0.23292673114392315"/>
  </r>
  <r>
    <x v="3"/>
    <x v="0"/>
    <n v="4.6325322810601399"/>
  </r>
  <r>
    <x v="3"/>
    <x v="1"/>
    <n v="2.7029956395579791"/>
  </r>
  <r>
    <x v="3"/>
    <x v="2"/>
    <n v="1.1152678571990142"/>
  </r>
  <r>
    <x v="3"/>
    <x v="3"/>
    <n v="0.48810616326937534"/>
  </r>
  <r>
    <x v="3"/>
    <x v="0"/>
    <n v="3.3861523631902837"/>
  </r>
  <r>
    <x v="3"/>
    <x v="1"/>
    <n v="2.2678280876438173"/>
  </r>
  <r>
    <x v="3"/>
    <x v="2"/>
    <n v="0.84646795630047222"/>
  </r>
  <r>
    <x v="3"/>
    <x v="3"/>
    <n v="0.48305816818005565"/>
  </r>
  <r>
    <x v="3"/>
    <x v="0"/>
    <n v="3.7326597932234646"/>
  </r>
  <r>
    <x v="3"/>
    <x v="1"/>
    <n v="2.5350694144935906"/>
  </r>
  <r>
    <x v="3"/>
    <x v="2"/>
    <n v="1.4158011128298971"/>
  </r>
  <r>
    <x v="3"/>
    <x v="3"/>
    <n v="0.7636863815641115"/>
  </r>
  <r>
    <x v="3"/>
    <x v="0"/>
    <n v="3.4778560290655589"/>
  </r>
  <r>
    <x v="3"/>
    <x v="1"/>
    <n v="2.9450469476140975"/>
  </r>
  <r>
    <x v="3"/>
    <x v="2"/>
    <n v="0.99145868704905071"/>
  </r>
  <r>
    <x v="3"/>
    <x v="3"/>
    <n v="0.72819072465217838"/>
  </r>
  <r>
    <x v="3"/>
    <x v="0"/>
    <n v="3.9713474490213567"/>
  </r>
  <r>
    <x v="3"/>
    <x v="1"/>
    <n v="3.4509273605511099"/>
  </r>
  <r>
    <x v="3"/>
    <x v="2"/>
    <n v="3.0270779325288508"/>
  </r>
  <r>
    <x v="3"/>
    <x v="3"/>
    <n v="-2.1390775094698888E-2"/>
  </r>
  <r>
    <x v="3"/>
    <x v="0"/>
    <n v="3.770138500181293"/>
  </r>
  <r>
    <x v="3"/>
    <x v="1"/>
    <n v="5.3327055940889316"/>
  </r>
  <r>
    <x v="3"/>
    <x v="2"/>
    <n v="-0.58813353114657829"/>
  </r>
  <r>
    <x v="3"/>
    <x v="3"/>
    <n v="-1.827532429053413"/>
  </r>
  <r>
    <x v="3"/>
    <x v="0"/>
    <n v="2.0769021949610038"/>
  </r>
  <r>
    <x v="3"/>
    <x v="1"/>
    <n v="0.97396712772803451"/>
  </r>
  <r>
    <x v="3"/>
    <x v="2"/>
    <n v="0.41193973950480423"/>
  </r>
  <r>
    <x v="3"/>
    <x v="3"/>
    <n v="0.19290142810439348"/>
  </r>
  <r>
    <x v="3"/>
    <x v="0"/>
    <n v="1.5222017168282749"/>
  </r>
  <r>
    <x v="3"/>
    <x v="1"/>
    <n v="1.1515790489698892"/>
  </r>
  <r>
    <x v="3"/>
    <x v="2"/>
    <n v="0.33327217970138956"/>
  </r>
  <r>
    <x v="3"/>
    <x v="3"/>
    <n v="0.18425445426483533"/>
  </r>
  <r>
    <x v="3"/>
    <x v="0"/>
    <n v="1.5730536492422944"/>
  </r>
  <r>
    <x v="3"/>
    <x v="1"/>
    <n v="1.1552744080087414"/>
  </r>
  <r>
    <x v="3"/>
    <x v="2"/>
    <n v="0.39709173592577574"/>
  </r>
  <r>
    <x v="3"/>
    <x v="3"/>
    <n v="0.1833919722079671"/>
  </r>
  <r>
    <x v="3"/>
    <x v="0"/>
    <n v="3.7660818783510397"/>
  </r>
  <r>
    <x v="3"/>
    <x v="1"/>
    <n v="1.7622561984485197"/>
  </r>
  <r>
    <x v="3"/>
    <x v="2"/>
    <n v="0.5338736700289175"/>
  </r>
  <r>
    <x v="3"/>
    <x v="3"/>
    <n v="6.0304824433901949E-2"/>
  </r>
  <r>
    <x v="3"/>
    <x v="0"/>
    <n v="3.9072999511290032"/>
  </r>
  <r>
    <x v="3"/>
    <x v="1"/>
    <n v="3.2297426624192713"/>
  </r>
  <r>
    <x v="3"/>
    <x v="2"/>
    <n v="1.1131354600760588"/>
  </r>
  <r>
    <x v="3"/>
    <x v="3"/>
    <n v="3.1511462577665128E-2"/>
  </r>
  <r>
    <x v="3"/>
    <x v="0"/>
    <n v="4.9489481494478547"/>
  </r>
  <r>
    <x v="3"/>
    <x v="1"/>
    <n v="2.269689484237194"/>
  </r>
  <r>
    <x v="3"/>
    <x v="2"/>
    <n v="-0.69642701301168941"/>
  </r>
  <r>
    <x v="3"/>
    <x v="3"/>
    <n v="-1.773580315193154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2">
  <r>
    <x v="0"/>
    <x v="0"/>
    <n v="12.111606504501552"/>
    <n v="12.181684094394019"/>
  </r>
  <r>
    <x v="0"/>
    <x v="1"/>
    <n v="9.9888134797414132"/>
    <n v="10.118327061335245"/>
  </r>
  <r>
    <x v="0"/>
    <x v="2"/>
    <n v="6.6224695444107056"/>
    <n v="6.6224695444107056"/>
  </r>
  <r>
    <x v="0"/>
    <x v="3"/>
    <n v="0.67199714978535974"/>
    <n v="0.68102677663167321"/>
  </r>
  <r>
    <x v="0"/>
    <x v="0"/>
    <n v="3.2897250587289983"/>
    <n v="4.1609122428027066"/>
  </r>
  <r>
    <x v="0"/>
    <x v="1"/>
    <n v="5.8283056020736694"/>
    <n v="6.7210296392440796"/>
  </r>
  <r>
    <x v="0"/>
    <x v="2"/>
    <n v="0.99017000198364258"/>
    <n v="2.054898738861084"/>
  </r>
  <r>
    <x v="0"/>
    <x v="3"/>
    <n v="1.5206012725830078"/>
    <n v="2.6707239151000977"/>
  </r>
  <r>
    <x v="0"/>
    <x v="0"/>
    <n v="5.5708008806304168"/>
    <n v="7.1299650222948276"/>
  </r>
  <r>
    <x v="0"/>
    <x v="1"/>
    <n v="6.0609840665544779"/>
    <n v="7.607466970171247"/>
  </r>
  <r>
    <x v="0"/>
    <x v="2"/>
    <n v="-1.0556597709655762"/>
    <n v="0.23048830032348633"/>
  </r>
  <r>
    <x v="0"/>
    <x v="3"/>
    <n v="0.71594500541687012"/>
    <n v="2.1768059730529785"/>
  </r>
  <r>
    <x v="0"/>
    <x v="0"/>
    <n v="7.6560769356141876"/>
    <n v="10.611568557277439"/>
  </r>
  <r>
    <x v="0"/>
    <x v="1"/>
    <n v="5.2870744069417306"/>
    <n v="8.6279322306315098"/>
  </r>
  <r>
    <x v="0"/>
    <x v="2"/>
    <n v="-0.35800504684448242"/>
    <n v="2.6152927875518799"/>
  </r>
  <r>
    <x v="0"/>
    <x v="3"/>
    <n v="3.1406060854593911"/>
    <n v="6.1453415155410767"/>
  </r>
  <r>
    <x v="0"/>
    <x v="0"/>
    <n v="6.6105339829852481"/>
    <n v="11.746579064966733"/>
  </r>
  <r>
    <x v="0"/>
    <x v="1"/>
    <n v="19.662710726261139"/>
    <n v="24.597752749919891"/>
  </r>
  <r>
    <x v="0"/>
    <x v="2"/>
    <n v="-0.76595163345336914"/>
    <n v="3.5023719072341919"/>
  </r>
  <r>
    <x v="0"/>
    <x v="3"/>
    <n v="-1.4981600761413576"/>
    <n v="3.7743589401245119"/>
  </r>
  <r>
    <x v="0"/>
    <x v="0"/>
    <n v="8.0116840221638199"/>
    <n v="41.017755068138655"/>
  </r>
  <r>
    <x v="0"/>
    <x v="1"/>
    <n v="12.716582459254852"/>
    <n v="47.331272140036532"/>
  </r>
  <r>
    <x v="0"/>
    <x v="2"/>
    <n v="-11.043104316877283"/>
    <n v="32.340923122737721"/>
  </r>
  <r>
    <x v="0"/>
    <x v="3"/>
    <n v="-1.2320915802201213"/>
    <n v="33.019640370625169"/>
  </r>
  <r>
    <x v="0"/>
    <x v="0"/>
    <n v="9.3544934381681575"/>
    <n v="9.4898090543189095"/>
  </r>
  <r>
    <x v="0"/>
    <x v="1"/>
    <n v="2.792178574730368"/>
    <n v="2.8751571038190056"/>
  </r>
  <r>
    <x v="0"/>
    <x v="2"/>
    <n v="9.1391959190368652"/>
    <n v="9.1794385313987732"/>
  </r>
  <r>
    <x v="0"/>
    <x v="3"/>
    <n v="6.2146305583772206"/>
    <n v="6.2683782918112616"/>
  </r>
  <r>
    <x v="0"/>
    <x v="0"/>
    <n v="4.4301995808106884"/>
    <n v="5.3022278963194953"/>
  </r>
  <r>
    <x v="0"/>
    <x v="1"/>
    <n v="14.263673850468226"/>
    <n v="15.102478742599487"/>
  </r>
  <r>
    <x v="0"/>
    <x v="2"/>
    <n v="0.78477525711059559"/>
    <n v="1.5777748425801594"/>
  </r>
  <r>
    <x v="0"/>
    <x v="3"/>
    <n v="0.29315249125162757"/>
    <n v="1.2082244157791138"/>
  </r>
  <r>
    <x v="0"/>
    <x v="0"/>
    <n v="3.3421619378790561"/>
    <n v="4.9057315918864033"/>
  </r>
  <r>
    <x v="0"/>
    <x v="1"/>
    <n v="10.550286412239075"/>
    <n v="12.01063734292984"/>
  </r>
  <r>
    <x v="0"/>
    <x v="2"/>
    <n v="0.35196693420410163"/>
    <n v="1.8675572204589845"/>
  </r>
  <r>
    <x v="0"/>
    <x v="3"/>
    <n v="0.10439998573727061"/>
    <n v="1.8217911587821112"/>
  </r>
  <r>
    <x v="0"/>
    <x v="0"/>
    <n v="6.0760969021103595"/>
    <n v="9.048690435019406"/>
  </r>
  <r>
    <x v="0"/>
    <x v="1"/>
    <n v="7.1067123664052856"/>
    <n v="9.8770290926883089"/>
  </r>
  <r>
    <x v="0"/>
    <x v="2"/>
    <n v="-0.3251399331622653"/>
    <n v="2.694862378968133"/>
  </r>
  <r>
    <x v="0"/>
    <x v="3"/>
    <n v="8.3158676407553944"/>
    <n v="11.259208050641147"/>
  </r>
  <r>
    <x v="0"/>
    <x v="0"/>
    <n v="6.6346557764260154"/>
    <n v="11.707576098844228"/>
  </r>
  <r>
    <x v="0"/>
    <x v="1"/>
    <n v="2.2291996102584033"/>
    <n v="7.2578810139706258"/>
  </r>
  <r>
    <x v="0"/>
    <x v="2"/>
    <n v="0"/>
    <m/>
  </r>
  <r>
    <x v="0"/>
    <x v="3"/>
    <n v="1.8458757996559143"/>
    <n v="7.1407724022865295"/>
  </r>
  <r>
    <x v="0"/>
    <x v="0"/>
    <n v="7.9021760846764337"/>
    <n v="35.377885664541999"/>
  </r>
  <r>
    <x v="0"/>
    <x v="1"/>
    <n v="6.0402303546416647"/>
    <n v="33.489477119826468"/>
  </r>
  <r>
    <x v="0"/>
    <x v="2"/>
    <n v="3.0063631676011155"/>
    <n v="25.712312320531424"/>
  </r>
  <r>
    <x v="0"/>
    <x v="3"/>
    <n v="-4.6470567300357928"/>
    <n v="27.096198773001603"/>
  </r>
  <r>
    <x v="0"/>
    <x v="0"/>
    <n v="4.4928515955899107"/>
    <n v="4.6608787516711399"/>
  </r>
  <r>
    <x v="0"/>
    <x v="1"/>
    <n v="6.5478566631674768"/>
    <n v="6.6961590692400934"/>
  </r>
  <r>
    <x v="0"/>
    <x v="2"/>
    <n v="0.46723564267158513"/>
    <n v="0.73872407078742985"/>
  </r>
  <r>
    <x v="0"/>
    <x v="3"/>
    <n v="6.6105145541104395"/>
    <n v="6.6859676404432813"/>
  </r>
  <r>
    <x v="0"/>
    <x v="0"/>
    <n v="2.538328490590779"/>
    <n v="3.387630588661295"/>
  </r>
  <r>
    <x v="0"/>
    <x v="1"/>
    <n v="6.3726858562893334"/>
    <n v="7.2848281860351563"/>
  </r>
  <r>
    <x v="0"/>
    <x v="2"/>
    <n v="5.4840980768203735"/>
    <n v="6.4055620431900024"/>
  </r>
  <r>
    <x v="0"/>
    <x v="3"/>
    <n v="1.165186882019043"/>
    <n v="2.001612663269043"/>
  </r>
  <r>
    <x v="0"/>
    <x v="0"/>
    <n v="3.7129260878239654"/>
    <n v="5.2777362135305248"/>
  </r>
  <r>
    <x v="0"/>
    <x v="1"/>
    <n v="4.9078625765713779"/>
    <n v="6.6231338327581231"/>
  </r>
  <r>
    <x v="0"/>
    <x v="2"/>
    <n v="0.90708894729614231"/>
    <n v="2.3668306350708006"/>
  </r>
  <r>
    <x v="0"/>
    <x v="3"/>
    <n v="2.6489560306072235"/>
    <n v="4.2605010867118835"/>
  </r>
  <r>
    <x v="0"/>
    <x v="0"/>
    <n v="4.8258985297684189"/>
    <n v="7.7833998470374892"/>
  </r>
  <r>
    <x v="0"/>
    <x v="1"/>
    <n v="2.4929302533467608"/>
    <n v="5.2495546539624529"/>
  </r>
  <r>
    <x v="0"/>
    <x v="2"/>
    <n v="1.3844088713328042"/>
    <n v="3.85597292582194"/>
  </r>
  <r>
    <x v="0"/>
    <x v="3"/>
    <n v="2.6363760921690198"/>
    <n v="5.3837715193077367"/>
  </r>
  <r>
    <x v="0"/>
    <x v="0"/>
    <n v="5.6402284673954313"/>
    <n v="10.691765204475338"/>
  </r>
  <r>
    <x v="0"/>
    <x v="1"/>
    <n v="2.2806300799051922"/>
    <n v="7.4134451548258467"/>
  </r>
  <r>
    <x v="0"/>
    <x v="2"/>
    <n v="2.6410571336746216"/>
    <n v="7.9704012870788574"/>
  </r>
  <r>
    <x v="0"/>
    <x v="3"/>
    <n v="4.0463151477632069"/>
    <n v="8.9547235398065474"/>
  </r>
  <r>
    <x v="0"/>
    <x v="0"/>
    <n v="7.3045334253728136"/>
    <n v="29.166421028167161"/>
  </r>
  <r>
    <x v="0"/>
    <x v="1"/>
    <n v="3.8578683691024764"/>
    <n v="25.344934959093727"/>
  </r>
  <r>
    <x v="0"/>
    <x v="2"/>
    <n v="-6.6822658046599344"/>
    <n v="14.925027954962946"/>
  </r>
  <r>
    <x v="0"/>
    <x v="3"/>
    <n v="-2.0477232616488692"/>
    <n v="22.250021890031189"/>
  </r>
  <r>
    <x v="0"/>
    <x v="0"/>
    <n v="3.1854080110317433"/>
    <n v="3.3815549233158881"/>
  </r>
  <r>
    <x v="0"/>
    <x v="1"/>
    <n v="3.8846889409151948"/>
    <n v="4.0426254705949267"/>
  </r>
  <r>
    <x v="0"/>
    <x v="2"/>
    <n v="0.18507787159511019"/>
    <n v="0.36533423832484652"/>
  </r>
  <r>
    <x v="0"/>
    <x v="3"/>
    <n v="10.512874580919743"/>
    <n v="10.627158381044865"/>
  </r>
  <r>
    <x v="0"/>
    <x v="0"/>
    <n v="1.3188308085194071"/>
    <n v="2.1710996026301204"/>
  </r>
  <r>
    <x v="0"/>
    <x v="1"/>
    <n v="1.2545932989854078"/>
    <n v="2.0908093819251428"/>
  </r>
  <r>
    <x v="0"/>
    <x v="2"/>
    <n v="-0.81652021408081055"/>
    <n v="0.14720678329467773"/>
  </r>
  <r>
    <x v="0"/>
    <x v="3"/>
    <n v="3.8996441534587314"/>
    <n v="4.6720920119966776"/>
  </r>
  <r>
    <x v="0"/>
    <x v="0"/>
    <n v="2.2888601604094148"/>
    <n v="3.8690454082235552"/>
  </r>
  <r>
    <x v="0"/>
    <x v="1"/>
    <n v="0.10155425752912262"/>
    <n v="1.6944383893694197"/>
  </r>
  <r>
    <x v="0"/>
    <x v="2"/>
    <n v="0.68037664890289307"/>
    <n v="2.3008038997650146"/>
  </r>
  <r>
    <x v="0"/>
    <x v="3"/>
    <n v="0.61982635498046856"/>
    <n v="2.2356518173217772"/>
  </r>
  <r>
    <x v="0"/>
    <x v="0"/>
    <n v="3.2310098187579097"/>
    <n v="6.1886972354796512"/>
  </r>
  <r>
    <x v="0"/>
    <x v="1"/>
    <n v="3.0907988025591919"/>
    <n v="6.3435314095937283"/>
  </r>
  <r>
    <x v="0"/>
    <x v="2"/>
    <n v="0.44446897506713867"/>
    <n v="3.5126906122480119"/>
  </r>
  <r>
    <x v="0"/>
    <x v="3"/>
    <n v="1.1222819295422783"/>
    <n v="3.8906093794724037"/>
  </r>
  <r>
    <x v="0"/>
    <x v="0"/>
    <n v="4.5655325979249097"/>
    <n v="9.6123198766993667"/>
  </r>
  <r>
    <x v="0"/>
    <x v="1"/>
    <n v="1.196411474127518"/>
    <n v="6.1377006480568328"/>
  </r>
  <r>
    <x v="0"/>
    <x v="2"/>
    <n v="-1.9005839029947915"/>
    <n v="3.2816297213236489"/>
  </r>
  <r>
    <x v="0"/>
    <x v="3"/>
    <n v="-0.33877343601650622"/>
    <n v="4.6301479869418678"/>
  </r>
  <r>
    <x v="0"/>
    <x v="0"/>
    <n v="3.8588702743380026"/>
    <n v="23.812005830314455"/>
  </r>
  <r>
    <x v="0"/>
    <x v="1"/>
    <n v="-1.5269011259078979"/>
    <n v="23.351775782448904"/>
  </r>
  <r>
    <x v="0"/>
    <x v="2"/>
    <n v="-5.3497737996718442"/>
    <n v="18.237315346212949"/>
  </r>
  <r>
    <x v="0"/>
    <x v="3"/>
    <n v="-8.4126084354561801"/>
    <n v="14.378185225204684"/>
  </r>
  <r>
    <x v="0"/>
    <x v="0"/>
    <n v="17.441844803722283"/>
    <n v="17.515573666283959"/>
  </r>
  <r>
    <x v="0"/>
    <x v="1"/>
    <n v="14.230468670527141"/>
    <n v="14.328060944875082"/>
  </r>
  <r>
    <x v="0"/>
    <x v="2"/>
    <n v="23.530157407124836"/>
    <n v="23.530157407124836"/>
  </r>
  <r>
    <x v="0"/>
    <x v="3"/>
    <n v="10.914531789976975"/>
    <n v="10.951549135405442"/>
  </r>
  <r>
    <x v="0"/>
    <x v="0"/>
    <n v="6.8074582837662607"/>
    <n v="7.7273281385313792"/>
  </r>
  <r>
    <x v="0"/>
    <x v="1"/>
    <n v="0.33178216218948364"/>
    <n v="1.2783669233322144"/>
  </r>
  <r>
    <x v="0"/>
    <x v="2"/>
    <n v="15.451665878295898"/>
    <n v="16.412655353546143"/>
  </r>
  <r>
    <x v="0"/>
    <x v="3"/>
    <n v="2.3642192840576168"/>
    <n v="3.2697952270507811"/>
  </r>
  <r>
    <x v="0"/>
    <x v="0"/>
    <n v="6.0464127855480845"/>
    <n v="7.6284495056800123"/>
  </r>
  <r>
    <x v="0"/>
    <x v="1"/>
    <n v="5.0571758548418684"/>
    <n v="6.7515919804573059"/>
  </r>
  <r>
    <x v="0"/>
    <x v="2"/>
    <n v="-0.55877065658569336"/>
    <n v="0.71986818313598633"/>
  </r>
  <r>
    <x v="0"/>
    <x v="3"/>
    <n v="9.5644386529922496"/>
    <n v="11.028636002540589"/>
  </r>
  <r>
    <x v="0"/>
    <x v="0"/>
    <n v="7.1651772823239783"/>
    <n v="10.073025618163236"/>
  </r>
  <r>
    <x v="0"/>
    <x v="1"/>
    <n v="24.678005131085715"/>
    <n v="27.698824858665468"/>
  </r>
  <r>
    <x v="0"/>
    <x v="2"/>
    <n v="2.647132714589437"/>
    <n v="5.309948205947876"/>
  </r>
  <r>
    <x v="0"/>
    <x v="3"/>
    <n v="9.2678172713831835"/>
    <n v="12.396607072729813"/>
  </r>
  <r>
    <x v="0"/>
    <x v="0"/>
    <n v="8.6271241565336254"/>
    <n v="13.552723920638101"/>
  </r>
  <r>
    <x v="0"/>
    <x v="1"/>
    <n v="26.479142546653748"/>
    <n v="31.598312377929688"/>
  </r>
  <r>
    <x v="0"/>
    <x v="2"/>
    <n v="-0.58769440650939941"/>
    <n v="4.4635365009307861"/>
  </r>
  <r>
    <x v="0"/>
    <x v="3"/>
    <n v="2.8631285031636553"/>
    <n v="8.1379880905151367"/>
  </r>
  <r>
    <x v="0"/>
    <x v="0"/>
    <n v="6.8084087320521576"/>
    <n v="39.220036663168329"/>
  </r>
  <r>
    <x v="0"/>
    <x v="1"/>
    <n v="5.2415520717512933"/>
    <n v="39.686144844541012"/>
  </r>
  <r>
    <x v="0"/>
    <x v="2"/>
    <n v="7.497628955841062"/>
    <n v="35.639399738311766"/>
  </r>
  <r>
    <x v="0"/>
    <x v="3"/>
    <n v="-10.213215889249529"/>
    <n v="25.574149296337499"/>
  </r>
  <r>
    <x v="0"/>
    <x v="0"/>
    <n v="4.0831409136454271"/>
    <n v="4.2096313794453941"/>
  </r>
  <r>
    <x v="0"/>
    <x v="1"/>
    <n v="6.5149312615394592"/>
    <n v="6.5149312615394592"/>
  </r>
  <r>
    <x v="0"/>
    <x v="2"/>
    <n v="4.3762493133544922"/>
    <n v="4.3762493133544922"/>
  </r>
  <r>
    <x v="0"/>
    <x v="3"/>
    <n v="1.1388947313482112"/>
    <n v="1.1597673242742366"/>
  </r>
  <r>
    <x v="0"/>
    <x v="0"/>
    <n v="2.0987096705087804"/>
    <n v="2.9972471580272768"/>
  </r>
  <r>
    <x v="0"/>
    <x v="1"/>
    <n v="1.162689140864781"/>
    <n v="2.0741694314139232"/>
  </r>
  <r>
    <x v="0"/>
    <x v="2"/>
    <n v="7.4683961868286133"/>
    <n v="8.3209657669067383"/>
  </r>
  <r>
    <x v="0"/>
    <x v="3"/>
    <n v="-0.16425744124821251"/>
    <n v="0.72138447420937679"/>
  </r>
  <r>
    <x v="0"/>
    <x v="0"/>
    <n v="1.9831453844904898"/>
    <n v="3.4828349379556518"/>
  </r>
  <r>
    <x v="0"/>
    <x v="1"/>
    <n v="0.42013812065124512"/>
    <n v="2.0910818576812744"/>
  </r>
  <r>
    <x v="0"/>
    <x v="2"/>
    <n v="0.5447840690612793"/>
    <n v="2.3981313705444336"/>
  </r>
  <r>
    <x v="0"/>
    <x v="3"/>
    <n v="-0.17306005037747907"/>
    <n v="1.4009947043198805"/>
  </r>
  <r>
    <x v="0"/>
    <x v="0"/>
    <n v="2.3244496826614656"/>
    <n v="5.2931035982710979"/>
  </r>
  <r>
    <x v="0"/>
    <x v="1"/>
    <n v="2.394935894012451"/>
    <n v="5.1194138526916504"/>
  </r>
  <r>
    <x v="0"/>
    <x v="2"/>
    <n v="1.1795440912246704"/>
    <n v="3.9717839956283569"/>
  </r>
  <r>
    <x v="0"/>
    <x v="3"/>
    <n v="-1.2640899608009739"/>
    <n v="1.6090170960677297"/>
  </r>
  <r>
    <x v="0"/>
    <x v="0"/>
    <n v="1.4680123214538279"/>
    <n v="6.4281108677387238"/>
  </r>
  <r>
    <x v="0"/>
    <x v="1"/>
    <n v="5.7727341651916513"/>
    <n v="11.280391534169516"/>
  </r>
  <r>
    <x v="0"/>
    <x v="2"/>
    <n v="0"/>
    <m/>
  </r>
  <r>
    <x v="0"/>
    <x v="3"/>
    <n v="-2.9672226412542932"/>
    <n v="1.9632035452744057"/>
  </r>
  <r>
    <x v="0"/>
    <x v="0"/>
    <n v="2.5175478389019545"/>
    <n v="29.595989417439274"/>
  </r>
  <r>
    <x v="0"/>
    <x v="1"/>
    <n v="10.18552725655692"/>
    <n v="33.068580286843435"/>
  </r>
  <r>
    <x v="0"/>
    <x v="2"/>
    <n v="-2.4353578090667725"/>
    <n v="10.098358392715454"/>
  </r>
  <r>
    <x v="0"/>
    <x v="3"/>
    <n v="-12.936480689467047"/>
    <n v="5.053901563610947"/>
  </r>
  <r>
    <x v="0"/>
    <x v="0"/>
    <n v="1.4514121569119967"/>
    <n v="1.6276183898632344"/>
  </r>
  <r>
    <x v="0"/>
    <x v="1"/>
    <n v="0.62876486778259277"/>
    <n v="0.7215040922164917"/>
  </r>
  <r>
    <x v="0"/>
    <x v="2"/>
    <n v="-1.7148494720458984E-2"/>
    <n v="3.532111644744873E-2"/>
  </r>
  <r>
    <x v="0"/>
    <x v="3"/>
    <n v="2.616230699751112"/>
    <n v="2.7001985708872476"/>
  </r>
  <r>
    <x v="0"/>
    <x v="0"/>
    <n v="1.4526666641235351"/>
    <n v="2.288423040178087"/>
  </r>
  <r>
    <x v="0"/>
    <x v="1"/>
    <n v="13.018663883209229"/>
    <n v="13.843559265136719"/>
  </r>
  <r>
    <x v="0"/>
    <x v="2"/>
    <n v="0.24119281768798828"/>
    <n v="1.371006965637207"/>
  </r>
  <r>
    <x v="0"/>
    <x v="3"/>
    <n v="-0.48785388469696045"/>
    <n v="0.46254646778106689"/>
  </r>
  <r>
    <x v="0"/>
    <x v="0"/>
    <n v="1.2363359952213788"/>
    <n v="2.8350948805760856"/>
  </r>
  <r>
    <x v="0"/>
    <x v="1"/>
    <n v="-0.58853006362915039"/>
    <n v="1.3258495330810547"/>
  </r>
  <r>
    <x v="0"/>
    <x v="2"/>
    <n v="0"/>
    <m/>
  </r>
  <r>
    <x v="0"/>
    <x v="3"/>
    <n v="-0.8360105355580647"/>
    <n v="0.65453100204467773"/>
  </r>
  <r>
    <x v="0"/>
    <x v="0"/>
    <n v="2.9856930465199221"/>
    <n v="5.905201683903849"/>
  </r>
  <r>
    <x v="0"/>
    <x v="1"/>
    <n v="-1.0824100971221924"/>
    <n v="2.1868331432342529"/>
  </r>
  <r>
    <x v="0"/>
    <x v="2"/>
    <n v="11.515913486480713"/>
    <n v="14.426350355148315"/>
  </r>
  <r>
    <x v="0"/>
    <x v="3"/>
    <n v="-0.53298807144165039"/>
    <n v="2.079088878631592"/>
  </r>
  <r>
    <x v="0"/>
    <x v="0"/>
    <n v="3.8001567509214755"/>
    <n v="8.6980508343648104"/>
  </r>
  <r>
    <x v="0"/>
    <x v="1"/>
    <n v="3.8051426410675049"/>
    <n v="8.9834426641464233"/>
  </r>
  <r>
    <x v="0"/>
    <x v="2"/>
    <n v="0"/>
    <m/>
  </r>
  <r>
    <x v="0"/>
    <x v="3"/>
    <n v="4.317405104637146"/>
    <n v="9.3766766786575317"/>
  </r>
  <r>
    <x v="0"/>
    <x v="0"/>
    <n v="3.5939930744385435"/>
    <n v="27.592724632489738"/>
  </r>
  <r>
    <x v="0"/>
    <x v="1"/>
    <n v="-6.2289222081502302"/>
    <n v="22.986325343449909"/>
  </r>
  <r>
    <x v="0"/>
    <x v="2"/>
    <n v="-19.221947193145752"/>
    <n v="16.134816646575928"/>
  </r>
  <r>
    <x v="0"/>
    <x v="3"/>
    <n v="-15.110142771402993"/>
    <n v="14.219755013783773"/>
  </r>
  <r>
    <x v="1"/>
    <x v="0"/>
    <n v="12.128344811290271"/>
    <n v="12.311051605635434"/>
  </r>
  <r>
    <x v="1"/>
    <x v="1"/>
    <n v="7.8882274923453464"/>
    <n v="8.0747172264795051"/>
  </r>
  <r>
    <x v="1"/>
    <x v="2"/>
    <n v="2.5910203021925851"/>
    <n v="2.797216281697557"/>
  </r>
  <r>
    <x v="1"/>
    <x v="3"/>
    <n v="4.120137007303641"/>
    <n v="4.2669766108754654"/>
  </r>
  <r>
    <x v="1"/>
    <x v="0"/>
    <n v="6.973260002916188"/>
    <n v="7.8548770976864279"/>
  </r>
  <r>
    <x v="1"/>
    <x v="1"/>
    <n v="6.4845502388018827"/>
    <n v="7.3590941027953072"/>
  </r>
  <r>
    <x v="1"/>
    <x v="2"/>
    <n v="1.8034560458604678"/>
    <n v="2.6508050353028052"/>
  </r>
  <r>
    <x v="1"/>
    <x v="3"/>
    <n v="2.1050550830820223"/>
    <n v="2.9636578987204967"/>
  </r>
  <r>
    <x v="1"/>
    <x v="0"/>
    <n v="7.8580204868595951"/>
    <n v="9.418417772863366"/>
  </r>
  <r>
    <x v="1"/>
    <x v="1"/>
    <n v="7.8911742995182674"/>
    <n v="9.4412696722480991"/>
  </r>
  <r>
    <x v="1"/>
    <x v="2"/>
    <n v="2.7981834695452736"/>
    <n v="4.3350954509916759"/>
  </r>
  <r>
    <x v="1"/>
    <x v="3"/>
    <n v="0.5388961521692055"/>
    <n v="2.0790520591791286"/>
  </r>
  <r>
    <x v="1"/>
    <x v="0"/>
    <n v="8.9046507765437912"/>
    <n v="11.853144139204591"/>
  </r>
  <r>
    <x v="1"/>
    <x v="1"/>
    <n v="8.7400718900577097"/>
    <n v="11.679434565482316"/>
  </r>
  <r>
    <x v="1"/>
    <x v="2"/>
    <n v="2.9270201157397175"/>
    <n v="5.8431145089817802"/>
  </r>
  <r>
    <x v="1"/>
    <x v="3"/>
    <n v="1.9142688858893613"/>
    <n v="4.8385289772864315"/>
  </r>
  <r>
    <x v="1"/>
    <x v="0"/>
    <n v="9.9384340716912867"/>
    <n v="15.005403401426358"/>
  </r>
  <r>
    <x v="1"/>
    <x v="1"/>
    <n v="6.4613697694801955"/>
    <n v="11.491599951877243"/>
  </r>
  <r>
    <x v="1"/>
    <x v="2"/>
    <n v="3.4560110288858414"/>
    <n v="8.4233547466993333"/>
  </r>
  <r>
    <x v="1"/>
    <x v="3"/>
    <n v="2.9198329099019364"/>
    <n v="7.8553415457407629"/>
  </r>
  <r>
    <x v="1"/>
    <x v="0"/>
    <n v="6.9746254640393666"/>
    <n v="37.486679239767881"/>
  </r>
  <r>
    <x v="1"/>
    <x v="1"/>
    <n v="3.7821679056215558"/>
    <n v="34.276213854393866"/>
  </r>
  <r>
    <x v="1"/>
    <x v="2"/>
    <n v="-0.42408985834753921"/>
    <n v="29.785029126991883"/>
  </r>
  <r>
    <x v="1"/>
    <x v="3"/>
    <n v="-3.4550658224648849"/>
    <n v="29.891139284496827"/>
  </r>
  <r>
    <x v="1"/>
    <x v="0"/>
    <n v="6.3364758736348001"/>
    <n v="6.5272543527311369"/>
  </r>
  <r>
    <x v="1"/>
    <x v="1"/>
    <n v="4.6866511420821908"/>
    <n v="4.8695985575445802"/>
  </r>
  <r>
    <x v="1"/>
    <x v="2"/>
    <n v="2.2097447542473674"/>
    <n v="2.3951404172306261"/>
  </r>
  <r>
    <x v="1"/>
    <x v="3"/>
    <n v="1.1135136119834272"/>
    <n v="1.2679719081275906"/>
  </r>
  <r>
    <x v="1"/>
    <x v="0"/>
    <n v="4.5543367912804475"/>
    <n v="5.4238162901168794"/>
  </r>
  <r>
    <x v="1"/>
    <x v="1"/>
    <n v="3.6858319545459279"/>
    <n v="4.5445216360028349"/>
  </r>
  <r>
    <x v="1"/>
    <x v="2"/>
    <n v="1.1292965538674893"/>
    <n v="1.9668103230066141"/>
  </r>
  <r>
    <x v="1"/>
    <x v="3"/>
    <n v="0.75569858002936707"/>
    <n v="1.5743956365804563"/>
  </r>
  <r>
    <x v="1"/>
    <x v="0"/>
    <n v="4.7928276946142958"/>
    <n v="6.3441520682960304"/>
  </r>
  <r>
    <x v="1"/>
    <x v="1"/>
    <n v="4.1441499190226212"/>
    <n v="5.6937576388820261"/>
  </r>
  <r>
    <x v="1"/>
    <x v="2"/>
    <n v="1.7418190434827645"/>
    <n v="3.2747058153152468"/>
  </r>
  <r>
    <x v="1"/>
    <x v="3"/>
    <n v="1.1209565525868266"/>
    <n v="2.657962606224328"/>
  </r>
  <r>
    <x v="1"/>
    <x v="0"/>
    <n v="6.0101027489484089"/>
    <n v="8.9462508876446236"/>
  </r>
  <r>
    <x v="1"/>
    <x v="1"/>
    <n v="4.3909137193342858"/>
    <n v="7.277877029431143"/>
  </r>
  <r>
    <x v="1"/>
    <x v="2"/>
    <n v="1.4773672885244546"/>
    <n v="4.3661277132684537"/>
  </r>
  <r>
    <x v="1"/>
    <x v="3"/>
    <n v="1.4818000168932808"/>
    <n v="4.319825741118855"/>
  </r>
  <r>
    <x v="1"/>
    <x v="0"/>
    <n v="7.0694096608490886"/>
    <n v="12.143090782723228"/>
  </r>
  <r>
    <x v="1"/>
    <x v="1"/>
    <n v="5.0962324624756974"/>
    <n v="10.16740929911534"/>
  </r>
  <r>
    <x v="1"/>
    <x v="2"/>
    <n v="2.3877326757889099"/>
    <n v="7.4567372978202942"/>
  </r>
  <r>
    <x v="1"/>
    <x v="3"/>
    <n v="2.1365967360734945"/>
    <n v="7.2023115769624715"/>
  </r>
  <r>
    <x v="1"/>
    <x v="0"/>
    <n v="6.0646465663681539"/>
    <n v="31.425866407529959"/>
  </r>
  <r>
    <x v="1"/>
    <x v="1"/>
    <n v="3.7060402707981446"/>
    <n v="29.291283370974888"/>
  </r>
  <r>
    <x v="1"/>
    <x v="2"/>
    <n v="0.14478869784231918"/>
    <n v="25.535609655735868"/>
  </r>
  <r>
    <x v="1"/>
    <x v="3"/>
    <n v="-0.869252616704415"/>
    <n v="24.975526463482264"/>
  </r>
  <r>
    <x v="1"/>
    <x v="0"/>
    <n v="3.8780566052478287"/>
    <n v="4.0945004426881138"/>
  </r>
  <r>
    <x v="1"/>
    <x v="1"/>
    <n v="3.0057878831997793"/>
    <n v="3.2223025985052915"/>
  </r>
  <r>
    <x v="1"/>
    <x v="2"/>
    <n v="0.78920446560270152"/>
    <n v="1.0097669395503344"/>
  </r>
  <r>
    <x v="1"/>
    <x v="3"/>
    <n v="0.91368734288343145"/>
    <n v="1.0998124111463681"/>
  </r>
  <r>
    <x v="1"/>
    <x v="0"/>
    <n v="2.9364609912369692"/>
    <n v="3.7950795038338896"/>
  </r>
  <r>
    <x v="1"/>
    <x v="1"/>
    <n v="2.3688881582587573"/>
    <n v="3.2154004092429096"/>
  </r>
  <r>
    <x v="1"/>
    <x v="2"/>
    <n v="1.0511728947579693"/>
    <n v="1.8898715540000051"/>
  </r>
  <r>
    <x v="1"/>
    <x v="3"/>
    <n v="0.49364480691052404"/>
    <n v="1.3182917389428832"/>
  </r>
  <r>
    <x v="1"/>
    <x v="0"/>
    <n v="3.4803104130585059"/>
    <n v="5.0337138944053565"/>
  </r>
  <r>
    <x v="1"/>
    <x v="1"/>
    <n v="2.77028739996239"/>
    <n v="4.2978825456762539"/>
  </r>
  <r>
    <x v="1"/>
    <x v="2"/>
    <n v="1.0676385052331534"/>
    <n v="2.6159011171367639"/>
  </r>
  <r>
    <x v="1"/>
    <x v="3"/>
    <n v="0.67004546079290916"/>
    <n v="2.1882874124404417"/>
  </r>
  <r>
    <x v="1"/>
    <x v="0"/>
    <n v="4.3784633242219044"/>
    <n v="7.2997612354647483"/>
  </r>
  <r>
    <x v="1"/>
    <x v="1"/>
    <n v="3.2761804036152213"/>
    <n v="6.1385561553219627"/>
  </r>
  <r>
    <x v="1"/>
    <x v="2"/>
    <n v="1.4687641315687743"/>
    <n v="4.330882876320004"/>
  </r>
  <r>
    <x v="1"/>
    <x v="3"/>
    <n v="1.3321654275037158"/>
    <n v="4.2126500373528692"/>
  </r>
  <r>
    <x v="1"/>
    <x v="0"/>
    <n v="5.7419287013029399"/>
    <n v="10.776490113123087"/>
  </r>
  <r>
    <x v="1"/>
    <x v="1"/>
    <n v="4.3860988026497365"/>
    <n v="9.4105722707790029"/>
  </r>
  <r>
    <x v="1"/>
    <x v="2"/>
    <n v="2.0223812551681801"/>
    <n v="6.9920886781582459"/>
  </r>
  <r>
    <x v="1"/>
    <x v="3"/>
    <n v="1.3313036175760731"/>
    <n v="6.3124521413671557"/>
  </r>
  <r>
    <x v="1"/>
    <x v="0"/>
    <n v="5.5007047045214925"/>
    <n v="26.210250930113634"/>
  </r>
  <r>
    <x v="1"/>
    <x v="1"/>
    <n v="2.8827269333895025"/>
    <n v="23.848888687447623"/>
  </r>
  <r>
    <x v="1"/>
    <x v="2"/>
    <n v="-8.5703459106589719E-3"/>
    <n v="20.338618900194888"/>
  </r>
  <r>
    <x v="1"/>
    <x v="3"/>
    <n v="-2.1055976802682963"/>
    <n v="19.283113929449257"/>
  </r>
  <r>
    <x v="1"/>
    <x v="0"/>
    <n v="2.0745228825695725"/>
    <n v="2.3093279722076514"/>
  </r>
  <r>
    <x v="1"/>
    <x v="1"/>
    <n v="1.4531219360067158"/>
    <n v="1.6782857542170608"/>
  </r>
  <r>
    <x v="1"/>
    <x v="2"/>
    <n v="0.56437647576972483"/>
    <n v="0.79026926701795175"/>
  </r>
  <r>
    <x v="1"/>
    <x v="3"/>
    <n v="0.49084401957949753"/>
    <n v="0.68775985271078521"/>
  </r>
  <r>
    <x v="1"/>
    <x v="0"/>
    <n v="1.639213846268496"/>
    <n v="2.4862546486373915"/>
  </r>
  <r>
    <x v="1"/>
    <x v="1"/>
    <n v="1.217619499692999"/>
    <n v="2.0502918152418483"/>
  </r>
  <r>
    <x v="1"/>
    <x v="2"/>
    <n v="0.55699861882854695"/>
    <n v="1.373161133382877"/>
  </r>
  <r>
    <x v="1"/>
    <x v="3"/>
    <n v="0.2880723093090386"/>
    <n v="1.1011770668728598"/>
  </r>
  <r>
    <x v="1"/>
    <x v="0"/>
    <n v="1.9859290274463699"/>
    <n v="3.5459417613036428"/>
  </r>
  <r>
    <x v="1"/>
    <x v="1"/>
    <n v="1.1747883533004682"/>
    <n v="2.7186447966085452"/>
  </r>
  <r>
    <x v="1"/>
    <x v="2"/>
    <n v="0.71046502415193347"/>
    <n v="2.2602666355979721"/>
  </r>
  <r>
    <x v="1"/>
    <x v="3"/>
    <n v="0.21958282738924018"/>
    <n v="1.7484100002263272"/>
  </r>
  <r>
    <x v="1"/>
    <x v="0"/>
    <n v="2.5012407447179306"/>
    <n v="5.3904926115200409"/>
  </r>
  <r>
    <x v="1"/>
    <x v="1"/>
    <n v="1.6959132039988485"/>
    <n v="4.5423690380128088"/>
  </r>
  <r>
    <x v="1"/>
    <x v="2"/>
    <n v="0.80878865872329886"/>
    <n v="3.6443355448426775"/>
  </r>
  <r>
    <x v="1"/>
    <x v="3"/>
    <n v="0.40303853929067346"/>
    <n v="3.2275649829210691"/>
  </r>
  <r>
    <x v="1"/>
    <x v="0"/>
    <n v="3.2636467833301523"/>
    <n v="8.2368163971999451"/>
  </r>
  <r>
    <x v="1"/>
    <x v="1"/>
    <n v="2.1798456629098233"/>
    <n v="7.1299468684689113"/>
  </r>
  <r>
    <x v="1"/>
    <x v="2"/>
    <n v="1.0266095353411391"/>
    <n v="5.9694156491911254"/>
  </r>
  <r>
    <x v="1"/>
    <x v="3"/>
    <n v="0.56920854930097775"/>
    <n v="5.4501488984295872"/>
  </r>
  <r>
    <x v="1"/>
    <x v="0"/>
    <n v="2.1553922378749562"/>
    <n v="20.591728929378284"/>
  </r>
  <r>
    <x v="1"/>
    <x v="1"/>
    <n v="0.50702616216651819"/>
    <n v="19.318016483375274"/>
  </r>
  <r>
    <x v="1"/>
    <x v="2"/>
    <n v="-0.78918115436371039"/>
    <n v="16.728761987193483"/>
  </r>
  <r>
    <x v="1"/>
    <x v="3"/>
    <n v="-3.0049505529207039"/>
    <n v="16.363068830549103"/>
  </r>
  <r>
    <x v="1"/>
    <x v="0"/>
    <n v="14.271888043957709"/>
    <n v="14.441266037342903"/>
  </r>
  <r>
    <x v="1"/>
    <x v="1"/>
    <n v="9.2205030741872669"/>
    <n v="9.4088908315006687"/>
  </r>
  <r>
    <x v="1"/>
    <x v="2"/>
    <n v="7.9776813035661522"/>
    <n v="8.1741778389974069"/>
  </r>
  <r>
    <x v="1"/>
    <x v="3"/>
    <n v="4.4877609737714135"/>
    <n v="4.6474322342872618"/>
  </r>
  <r>
    <x v="1"/>
    <x v="0"/>
    <n v="9.0404622745954235"/>
    <n v="9.9358808062635227"/>
  </r>
  <r>
    <x v="1"/>
    <x v="1"/>
    <n v="7.257639502677919"/>
    <n v="8.1192941184616103"/>
  </r>
  <r>
    <x v="1"/>
    <x v="2"/>
    <n v="2.4841946205047711"/>
    <n v="3.3704610251400569"/>
  </r>
  <r>
    <x v="1"/>
    <x v="3"/>
    <n v="2.4442246653550974"/>
    <n v="3.3233650350863218"/>
  </r>
  <r>
    <x v="1"/>
    <x v="0"/>
    <n v="9.6944853120591343"/>
    <n v="11.252655962504113"/>
  </r>
  <r>
    <x v="1"/>
    <x v="1"/>
    <n v="8.2724688211960959"/>
    <n v="9.8165366947477128"/>
  </r>
  <r>
    <x v="1"/>
    <x v="2"/>
    <n v="4.684567373626086"/>
    <n v="6.2120415142604282"/>
  </r>
  <r>
    <x v="1"/>
    <x v="3"/>
    <n v="4.4842665321645683"/>
    <n v="6.0096727896154976"/>
  </r>
  <r>
    <x v="1"/>
    <x v="0"/>
    <n v="10.66902536607345"/>
    <n v="13.597493749163213"/>
  </r>
  <r>
    <x v="1"/>
    <x v="1"/>
    <n v="7.2566748194782438"/>
    <n v="10.1640720557706"/>
  </r>
  <r>
    <x v="1"/>
    <x v="2"/>
    <n v="4.5308533572646041"/>
    <n v="7.3333120825429443"/>
  </r>
  <r>
    <x v="1"/>
    <x v="3"/>
    <n v="4.27312663580242"/>
    <n v="7.1709433682759611"/>
  </r>
  <r>
    <x v="1"/>
    <x v="0"/>
    <n v="12.341264599574931"/>
    <n v="17.297753692667428"/>
  </r>
  <r>
    <x v="1"/>
    <x v="1"/>
    <n v="11.133951284618753"/>
    <n v="16.084374212355989"/>
  </r>
  <r>
    <x v="1"/>
    <x v="2"/>
    <n v="6.6444116234779358"/>
    <n v="11.495442017912865"/>
  </r>
  <r>
    <x v="1"/>
    <x v="3"/>
    <n v="3.5259833761623929"/>
    <n v="8.4712855520368624"/>
  </r>
  <r>
    <x v="1"/>
    <x v="0"/>
    <n v="8.634650474054947"/>
    <n v="39.107047476257236"/>
  </r>
  <r>
    <x v="1"/>
    <x v="1"/>
    <n v="4.8014145715687206"/>
    <n v="36.597496755639398"/>
  </r>
  <r>
    <x v="1"/>
    <x v="2"/>
    <n v="0.33884538781528661"/>
    <n v="31.971834821822924"/>
  </r>
  <r>
    <x v="1"/>
    <x v="3"/>
    <n v="-3.1455085624671106"/>
    <n v="26.092968588823119"/>
  </r>
  <r>
    <x v="1"/>
    <x v="0"/>
    <n v="3.8735713560228318"/>
    <n v="4.0285197030479445"/>
  </r>
  <r>
    <x v="1"/>
    <x v="1"/>
    <n v="2.7061839014623428"/>
    <n v="2.829674153146001"/>
  </r>
  <r>
    <x v="1"/>
    <x v="2"/>
    <n v="1.4961683742913157"/>
    <n v="1.6249985938612748"/>
  </r>
  <r>
    <x v="1"/>
    <x v="3"/>
    <n v="0.76049170808620892"/>
    <n v="0.85356185518141192"/>
  </r>
  <r>
    <x v="1"/>
    <x v="0"/>
    <n v="3.4397797099014449"/>
    <n v="4.3698168772249675"/>
  </r>
  <r>
    <x v="1"/>
    <x v="1"/>
    <n v="2.2243097940209418"/>
    <n v="3.1052062085097192"/>
  </r>
  <r>
    <x v="1"/>
    <x v="2"/>
    <n v="0.99862281596315938"/>
    <n v="1.8496330581895137"/>
  </r>
  <r>
    <x v="1"/>
    <x v="3"/>
    <n v="0.60718405650110618"/>
    <n v="1.4549606783669971"/>
  </r>
  <r>
    <x v="1"/>
    <x v="0"/>
    <n v="3.9967559674962372"/>
    <n v="5.4985824470901496"/>
  </r>
  <r>
    <x v="1"/>
    <x v="1"/>
    <n v="3.0305834054138696"/>
    <n v="4.5297470912286784"/>
  </r>
  <r>
    <x v="1"/>
    <x v="2"/>
    <n v="1.4334672059396374"/>
    <n v="2.91458353343572"/>
  </r>
  <r>
    <x v="1"/>
    <x v="3"/>
    <n v="0.76478403977611453"/>
    <n v="2.2313533293412009"/>
  </r>
  <r>
    <x v="1"/>
    <x v="0"/>
    <n v="3.7741116654071267"/>
    <n v="6.6827471945135812"/>
  </r>
  <r>
    <x v="1"/>
    <x v="1"/>
    <n v="2.6868526670034969"/>
    <n v="5.5399620435614905"/>
  </r>
  <r>
    <x v="1"/>
    <x v="2"/>
    <n v="1.6716925985861142"/>
    <n v="4.4619242424932901"/>
  </r>
  <r>
    <x v="1"/>
    <x v="3"/>
    <n v="0.46547350167036905"/>
    <n v="3.3478336673392133"/>
  </r>
  <r>
    <x v="1"/>
    <x v="0"/>
    <n v="4.1549596060884184"/>
    <n v="8.9801345267875945"/>
  </r>
  <r>
    <x v="1"/>
    <x v="1"/>
    <n v="3.1384516817236703"/>
    <n v="7.9089293210279372"/>
  </r>
  <r>
    <x v="1"/>
    <x v="2"/>
    <n v="1.1298011323096047"/>
    <n v="5.8380850536722528"/>
  </r>
  <r>
    <x v="1"/>
    <x v="3"/>
    <n v="-0.18292467651770572"/>
    <n v="4.6062892459310429"/>
  </r>
  <r>
    <x v="1"/>
    <x v="0"/>
    <n v="3.6722987218425693"/>
    <n v="29.873065255864024"/>
  </r>
  <r>
    <x v="1"/>
    <x v="1"/>
    <n v="3.3864247063186212"/>
    <n v="27.382285796352686"/>
  </r>
  <r>
    <x v="1"/>
    <x v="2"/>
    <n v="-1.7503819637828428"/>
    <n v="25.599594909614986"/>
  </r>
  <r>
    <x v="1"/>
    <x v="3"/>
    <n v="-5.8905353371215909"/>
    <n v="12.544585035546966"/>
  </r>
  <r>
    <x v="1"/>
    <x v="0"/>
    <n v="1.2832274449922423"/>
    <n v="1.5031625263100683"/>
  </r>
  <r>
    <x v="1"/>
    <x v="1"/>
    <n v="1.1237104705133367"/>
    <n v="1.3238882949533652"/>
  </r>
  <r>
    <x v="1"/>
    <x v="2"/>
    <n v="0.31305390196114374"/>
    <n v="0.50893230228633668"/>
  </r>
  <r>
    <x v="1"/>
    <x v="3"/>
    <n v="0.24248366886725442"/>
    <n v="0.39631707735936889"/>
  </r>
  <r>
    <x v="1"/>
    <x v="0"/>
    <n v="1.4156495120325721"/>
    <n v="2.2447174967093093"/>
  </r>
  <r>
    <x v="1"/>
    <x v="1"/>
    <n v="0.82598554009193048"/>
    <n v="1.634991751311383"/>
  </r>
  <r>
    <x v="1"/>
    <x v="2"/>
    <n v="0.30780724790140912"/>
    <n v="1.1069163182173352"/>
  </r>
  <r>
    <x v="1"/>
    <x v="3"/>
    <n v="4.3035162911632563E-2"/>
    <n v="0.83739133110854902"/>
  </r>
  <r>
    <x v="1"/>
    <x v="0"/>
    <n v="1.4164351148621783"/>
    <n v="2.9809968713643156"/>
  </r>
  <r>
    <x v="1"/>
    <x v="1"/>
    <n v="0.73868447383244851"/>
    <n v="2.2813654677451605"/>
  </r>
  <r>
    <x v="1"/>
    <x v="2"/>
    <n v="0.40225913972233451"/>
    <n v="1.9373969593267331"/>
  </r>
  <r>
    <x v="1"/>
    <x v="3"/>
    <n v="3.0502015565709861E-3"/>
    <n v="1.5405768609572377"/>
  </r>
  <r>
    <x v="1"/>
    <x v="0"/>
    <n v="2.2500091025914735"/>
    <n v="5.1222527081752345"/>
  </r>
  <r>
    <x v="1"/>
    <x v="1"/>
    <n v="1.2109584749110631"/>
    <n v="4.0336968386100107"/>
  </r>
  <r>
    <x v="1"/>
    <x v="2"/>
    <n v="0.23158544139639403"/>
    <n v="2.9963025137608152"/>
  </r>
  <r>
    <x v="1"/>
    <x v="3"/>
    <n v="-6.4205421465577395E-3"/>
    <n v="2.7695235429894516"/>
  </r>
  <r>
    <x v="1"/>
    <x v="0"/>
    <n v="3.1824532033619048"/>
    <n v="8.1354175916867337"/>
  </r>
  <r>
    <x v="1"/>
    <x v="1"/>
    <n v="1.6585011253445785"/>
    <n v="6.5981711697874603"/>
  </r>
  <r>
    <x v="1"/>
    <x v="2"/>
    <n v="-0.28643015081232281"/>
    <n v="4.6241681272333315"/>
  </r>
  <r>
    <x v="1"/>
    <x v="3"/>
    <n v="-0.38543118719469049"/>
    <n v="4.4389793496382861"/>
  </r>
  <r>
    <x v="1"/>
    <x v="0"/>
    <n v="2.8484357055408793"/>
    <n v="26.03792825359827"/>
  </r>
  <r>
    <x v="1"/>
    <x v="1"/>
    <n v="0.91475219741445102"/>
    <n v="23.182149651136886"/>
  </r>
  <r>
    <x v="1"/>
    <x v="2"/>
    <n v="-2.1049292731743598"/>
    <n v="17.210287607403902"/>
  </r>
  <r>
    <x v="1"/>
    <x v="3"/>
    <n v="-3.151595808162309"/>
    <n v="14.807625363355349"/>
  </r>
  <r>
    <x v="2"/>
    <x v="0"/>
    <n v="10.897736471426088"/>
    <n v="11.060274536326029"/>
  </r>
  <r>
    <x v="2"/>
    <x v="1"/>
    <n v="5.875136448777452"/>
    <n v="6.0536332134081396"/>
  </r>
  <r>
    <x v="2"/>
    <x v="2"/>
    <n v="4.7911382540743395"/>
    <n v="4.9659052765115774"/>
  </r>
  <r>
    <x v="2"/>
    <x v="3"/>
    <n v="1.6115680334945319"/>
    <n v="1.7336414526608657"/>
  </r>
  <r>
    <x v="2"/>
    <x v="0"/>
    <n v="7.7948101376902628"/>
    <n v="8.6862809549488667"/>
  </r>
  <r>
    <x v="2"/>
    <x v="1"/>
    <n v="4.8829221904040327"/>
    <n v="5.7154195325783048"/>
  </r>
  <r>
    <x v="2"/>
    <x v="2"/>
    <n v="1.1107218172643092"/>
    <n v="1.9502527249323858"/>
  </r>
  <r>
    <x v="2"/>
    <x v="3"/>
    <n v="1.0404052105668473"/>
    <n v="1.8696708801674515"/>
  </r>
  <r>
    <x v="2"/>
    <x v="0"/>
    <n v="7.7547966234128483"/>
    <n v="9.3299644175713414"/>
  </r>
  <r>
    <x v="2"/>
    <x v="1"/>
    <n v="6.724025200808196"/>
    <n v="8.2644701625301629"/>
  </r>
  <r>
    <x v="2"/>
    <x v="2"/>
    <n v="0.83995457362103232"/>
    <n v="2.3968181943380706"/>
  </r>
  <r>
    <x v="2"/>
    <x v="3"/>
    <n v="1.4727919610731439"/>
    <n v="3.0364679672966703"/>
  </r>
  <r>
    <x v="2"/>
    <x v="0"/>
    <n v="7.9150773525113802"/>
    <n v="10.865287711099761"/>
  </r>
  <r>
    <x v="2"/>
    <x v="1"/>
    <n v="7.0380519315386492"/>
    <n v="9.9378122371349598"/>
  </r>
  <r>
    <x v="2"/>
    <x v="2"/>
    <n v="2.5119845925307858"/>
    <n v="5.3549219030674884"/>
  </r>
  <r>
    <x v="2"/>
    <x v="3"/>
    <n v="2.5297942931053203"/>
    <n v="5.3708830649253887"/>
  </r>
  <r>
    <x v="2"/>
    <x v="0"/>
    <n v="8.9012409358173024"/>
    <n v="13.958100863235934"/>
  </r>
  <r>
    <x v="2"/>
    <x v="1"/>
    <n v="8.4470824484844282"/>
    <n v="13.585803631127598"/>
  </r>
  <r>
    <x v="2"/>
    <x v="2"/>
    <n v="6.5570657455004167"/>
    <n v="11.520324452106768"/>
  </r>
  <r>
    <x v="2"/>
    <x v="3"/>
    <n v="3.5808027216681735"/>
    <n v="8.6741870935316445"/>
  </r>
  <r>
    <x v="2"/>
    <x v="0"/>
    <n v="6.6334755671719634"/>
    <n v="32.181716069188226"/>
  </r>
  <r>
    <x v="2"/>
    <x v="1"/>
    <n v="6.0086779293933326"/>
    <n v="33.996937355578396"/>
  </r>
  <r>
    <x v="2"/>
    <x v="2"/>
    <n v="1.8774029234152145"/>
    <n v="31.692576692680294"/>
  </r>
  <r>
    <x v="2"/>
    <x v="3"/>
    <n v="-2.6473336384031541"/>
    <n v="30.22232028696272"/>
  </r>
  <r>
    <x v="2"/>
    <x v="0"/>
    <n v="6.5861123369905092"/>
    <n v="6.7639892941577875"/>
  </r>
  <r>
    <x v="2"/>
    <x v="1"/>
    <n v="5.2243979336233695"/>
    <n v="5.4166436409482763"/>
  </r>
  <r>
    <x v="2"/>
    <x v="2"/>
    <n v="1.9883871049069342"/>
    <n v="2.163207753262621"/>
  </r>
  <r>
    <x v="2"/>
    <x v="3"/>
    <n v="0.78934703324292166"/>
    <n v="0.89282420316932343"/>
  </r>
  <r>
    <x v="2"/>
    <x v="0"/>
    <n v="4.3221119984162204"/>
    <n v="5.1949099165605226"/>
  </r>
  <r>
    <x v="2"/>
    <x v="1"/>
    <n v="4.190219391777851"/>
    <n v="5.0405156005108571"/>
  </r>
  <r>
    <x v="2"/>
    <x v="2"/>
    <n v="1.7487669080175381"/>
    <n v="2.5941097748535937"/>
  </r>
  <r>
    <x v="2"/>
    <x v="3"/>
    <n v="0.69431177617693118"/>
    <n v="1.5246713192942907"/>
  </r>
  <r>
    <x v="2"/>
    <x v="0"/>
    <n v="4.5547665786743163"/>
    <n v="6.1095163919154478"/>
  </r>
  <r>
    <x v="2"/>
    <x v="1"/>
    <n v="4.5282958988370847"/>
    <n v="6.0661846750941359"/>
  </r>
  <r>
    <x v="2"/>
    <x v="2"/>
    <n v="1.0562952836112276"/>
    <n v="2.5728821630158074"/>
  </r>
  <r>
    <x v="2"/>
    <x v="3"/>
    <n v="0.54503580636641091"/>
    <n v="2.0787327938912563"/>
  </r>
  <r>
    <x v="2"/>
    <x v="0"/>
    <n v="5.5387753840004752"/>
    <n v="8.4638736602914246"/>
  </r>
  <r>
    <x v="2"/>
    <x v="1"/>
    <n v="5.0032347311844703"/>
    <n v="7.8812149189406098"/>
  </r>
  <r>
    <x v="2"/>
    <x v="2"/>
    <n v="1.9414367820009772"/>
    <n v="4.8034887163727369"/>
  </r>
  <r>
    <x v="2"/>
    <x v="3"/>
    <n v="1.2833447621492096"/>
    <n v="4.1166470468163254"/>
  </r>
  <r>
    <x v="2"/>
    <x v="0"/>
    <n v="6.4925607753988581"/>
    <n v="11.574711120303425"/>
  </r>
  <r>
    <x v="2"/>
    <x v="1"/>
    <n v="5.5479883970473329"/>
    <n v="10.624175909079405"/>
  </r>
  <r>
    <x v="2"/>
    <x v="2"/>
    <n v="2.477352351913285"/>
    <n v="7.5404276944664366"/>
  </r>
  <r>
    <x v="2"/>
    <x v="3"/>
    <n v="2.2635316406954153"/>
    <n v="7.2524731751411196"/>
  </r>
  <r>
    <x v="2"/>
    <x v="0"/>
    <n v="6.0636289183516503"/>
    <n v="28.684728872699036"/>
  </r>
  <r>
    <x v="2"/>
    <x v="1"/>
    <n v="4.3297268157184057"/>
    <n v="28.010343611016971"/>
  </r>
  <r>
    <x v="2"/>
    <x v="2"/>
    <n v="0.25578218907745409"/>
    <n v="26.735535890431915"/>
  </r>
  <r>
    <x v="2"/>
    <x v="3"/>
    <n v="-1.0075539339598549"/>
    <n v="22.441720046040611"/>
  </r>
  <r>
    <x v="2"/>
    <x v="0"/>
    <n v="4.0842716308890799"/>
    <n v="4.2790082128507656"/>
  </r>
  <r>
    <x v="2"/>
    <x v="1"/>
    <n v="2.5386713280762985"/>
    <n v="2.7403816134730494"/>
  </r>
  <r>
    <x v="2"/>
    <x v="2"/>
    <n v="1.1703235224756847"/>
    <n v="1.3486602812544248"/>
  </r>
  <r>
    <x v="2"/>
    <x v="3"/>
    <n v="0.49275275244074335"/>
    <n v="0.60528107678148169"/>
  </r>
  <r>
    <x v="2"/>
    <x v="0"/>
    <n v="3.1979270882347306"/>
    <n v="4.0540746537667482"/>
  </r>
  <r>
    <x v="2"/>
    <x v="1"/>
    <n v="2.2412562483648752"/>
    <n v="3.0737988396380151"/>
  </r>
  <r>
    <x v="2"/>
    <x v="2"/>
    <n v="0.88094748052492133"/>
    <n v="1.7170035167152615"/>
  </r>
  <r>
    <x v="2"/>
    <x v="3"/>
    <n v="0.56558906264322506"/>
    <n v="1.3827654544811783"/>
  </r>
  <r>
    <x v="2"/>
    <x v="0"/>
    <n v="3.7948937257359683"/>
    <n v="5.3339982732836351"/>
  </r>
  <r>
    <x v="2"/>
    <x v="1"/>
    <n v="2.4549849239501311"/>
    <n v="3.9754229366316078"/>
  </r>
  <r>
    <x v="2"/>
    <x v="2"/>
    <n v="1.2713428287575628"/>
    <n v="2.792119003240277"/>
  </r>
  <r>
    <x v="2"/>
    <x v="3"/>
    <n v="0.64058076235489736"/>
    <n v="2.1535813157629033"/>
  </r>
  <r>
    <x v="2"/>
    <x v="0"/>
    <n v="4.4580759021013554"/>
    <n v="7.3585833348327325"/>
  </r>
  <r>
    <x v="2"/>
    <x v="1"/>
    <n v="3.7772636467129672"/>
    <n v="6.5906180321121726"/>
  </r>
  <r>
    <x v="2"/>
    <x v="2"/>
    <n v="1.6856059116202511"/>
    <n v="4.5229418146145806"/>
  </r>
  <r>
    <x v="2"/>
    <x v="3"/>
    <n v="0.91960939107038042"/>
    <n v="3.7501784188483689"/>
  </r>
  <r>
    <x v="2"/>
    <x v="0"/>
    <n v="5.7104143116355113"/>
    <n v="10.745579086762692"/>
  </r>
  <r>
    <x v="2"/>
    <x v="1"/>
    <n v="5.0404151034018625"/>
    <n v="10.020343940679982"/>
  </r>
  <r>
    <x v="2"/>
    <x v="2"/>
    <n v="3.1932546560126944"/>
    <n v="8.203924286365508"/>
  </r>
  <r>
    <x v="2"/>
    <x v="3"/>
    <n v="1.2568387153461504"/>
    <n v="6.24155271420112"/>
  </r>
  <r>
    <x v="2"/>
    <x v="0"/>
    <n v="5.8643717187292062"/>
    <n v="25.806938625632764"/>
  </r>
  <r>
    <x v="2"/>
    <x v="1"/>
    <n v="4.2307693614283544"/>
    <n v="24.355439311350018"/>
  </r>
  <r>
    <x v="2"/>
    <x v="2"/>
    <n v="1.562467957936736"/>
    <n v="22.187458561837303"/>
  </r>
  <r>
    <x v="2"/>
    <x v="3"/>
    <n v="-1.5671842928085233"/>
    <n v="19.449772869798071"/>
  </r>
  <r>
    <x v="2"/>
    <x v="0"/>
    <n v="2.5842991295205544"/>
    <n v="2.7823087865186027"/>
  </r>
  <r>
    <x v="2"/>
    <x v="1"/>
    <n v="1.4884115118138932"/>
    <n v="1.6888701771663628"/>
  </r>
  <r>
    <x v="2"/>
    <x v="2"/>
    <n v="0.82153153851959893"/>
    <n v="0.98496691341425868"/>
  </r>
  <r>
    <x v="2"/>
    <x v="3"/>
    <n v="0.52051498996273482"/>
    <n v="0.61870216474472817"/>
  </r>
  <r>
    <x v="2"/>
    <x v="0"/>
    <n v="1.8463321816597147"/>
    <n v="2.6832712111846369"/>
  </r>
  <r>
    <x v="2"/>
    <x v="1"/>
    <n v="1.2210303082350507"/>
    <n v="2.0443176812235699"/>
  </r>
  <r>
    <x v="2"/>
    <x v="2"/>
    <n v="0.54171405044525711"/>
    <n v="1.3621888930260824"/>
  </r>
  <r>
    <x v="2"/>
    <x v="3"/>
    <n v="0.33776832767945575"/>
    <n v="1.141066519558195"/>
  </r>
  <r>
    <x v="2"/>
    <x v="0"/>
    <n v="1.9586786679010408"/>
    <n v="3.5067084726389517"/>
  </r>
  <r>
    <x v="2"/>
    <x v="1"/>
    <n v="1.4690223776449365"/>
    <n v="2.9980273647437077"/>
  </r>
  <r>
    <x v="2"/>
    <x v="2"/>
    <n v="0.47876614143161733"/>
    <n v="2.0150466523124178"/>
  </r>
  <r>
    <x v="2"/>
    <x v="3"/>
    <n v="0.29246658739836318"/>
    <n v="1.8202881463441478"/>
  </r>
  <r>
    <x v="2"/>
    <x v="0"/>
    <n v="2.8433467914548203"/>
    <n v="5.7342717081814918"/>
  </r>
  <r>
    <x v="2"/>
    <x v="1"/>
    <n v="1.6420323940176265"/>
    <n v="4.4515676544273131"/>
  </r>
  <r>
    <x v="2"/>
    <x v="2"/>
    <n v="0.49932841397129479"/>
    <n v="3.3257405408917751"/>
  </r>
  <r>
    <x v="2"/>
    <x v="3"/>
    <n v="0.16814669280951788"/>
    <n v="2.9785198659647252"/>
  </r>
  <r>
    <x v="2"/>
    <x v="0"/>
    <n v="3.1063507379779329"/>
    <n v="8.0573571971755573"/>
  </r>
  <r>
    <x v="2"/>
    <x v="1"/>
    <n v="2.3802357579412909"/>
    <n v="7.3191743591853546"/>
  </r>
  <r>
    <x v="2"/>
    <x v="2"/>
    <n v="1.3153157065023526"/>
    <n v="6.2500249754838428"/>
  </r>
  <r>
    <x v="2"/>
    <x v="3"/>
    <n v="0.58769992954723449"/>
    <n v="5.4864256761051502"/>
  </r>
  <r>
    <x v="2"/>
    <x v="0"/>
    <n v="2.5901164621554393"/>
    <n v="21.276634453117822"/>
  </r>
  <r>
    <x v="2"/>
    <x v="1"/>
    <n v="0.85898436559882185"/>
    <n v="19.297851675520427"/>
  </r>
  <r>
    <x v="2"/>
    <x v="2"/>
    <n v="-1.2835749115588833"/>
    <n v="16.750694721632815"/>
  </r>
  <r>
    <x v="2"/>
    <x v="3"/>
    <n v="-3.1472215190887454"/>
    <n v="15.127834679879083"/>
  </r>
  <r>
    <x v="2"/>
    <x v="0"/>
    <n v="12.272459511861122"/>
    <n v="12.421357992490131"/>
  </r>
  <r>
    <x v="2"/>
    <x v="1"/>
    <n v="9.1347243575726527"/>
    <n v="9.3258149284427443"/>
  </r>
  <r>
    <x v="2"/>
    <x v="2"/>
    <n v="2.7379964822161513"/>
    <n v="2.9008155765786636"/>
  </r>
  <r>
    <x v="2"/>
    <x v="3"/>
    <n v="3.6857972577114233"/>
    <n v="3.8227543910877815"/>
  </r>
  <r>
    <x v="2"/>
    <x v="0"/>
    <n v="8.5560690096074197"/>
    <n v="9.4669035431558868"/>
  </r>
  <r>
    <x v="2"/>
    <x v="1"/>
    <n v="5.4171666595326871"/>
    <n v="6.3152735710144041"/>
  </r>
  <r>
    <x v="2"/>
    <x v="2"/>
    <n v="3.6555889535368533"/>
    <n v="4.5275748240320306"/>
  </r>
  <r>
    <x v="2"/>
    <x v="3"/>
    <n v="2.8133908620435899"/>
    <n v="3.7015137929622441"/>
  </r>
  <r>
    <x v="2"/>
    <x v="0"/>
    <n v="8.4986369812935081"/>
    <n v="10.062278843643176"/>
  </r>
  <r>
    <x v="2"/>
    <x v="1"/>
    <n v="7.7827470291533114"/>
    <n v="9.3312505303941116"/>
  </r>
  <r>
    <x v="2"/>
    <x v="2"/>
    <n v="2.6717311370372778"/>
    <n v="4.2059697037083765"/>
  </r>
  <r>
    <x v="2"/>
    <x v="3"/>
    <n v="1.7099350799295239"/>
    <n v="3.2599637446546912"/>
  </r>
  <r>
    <x v="2"/>
    <x v="0"/>
    <n v="9.6783335362287843"/>
    <n v="12.587607785330443"/>
  </r>
  <r>
    <x v="2"/>
    <x v="1"/>
    <n v="8.0665944612974254"/>
    <n v="10.930583189183283"/>
  </r>
  <r>
    <x v="2"/>
    <x v="2"/>
    <n v="4.3801712044354142"/>
    <n v="7.3037922787548872"/>
  </r>
  <r>
    <x v="2"/>
    <x v="3"/>
    <n v="2.4309982970731339"/>
    <n v="5.3286459402822368"/>
  </r>
  <r>
    <x v="2"/>
    <x v="0"/>
    <n v="10.610724608307002"/>
    <n v="15.572956218949107"/>
  </r>
  <r>
    <x v="2"/>
    <x v="1"/>
    <n v="12.918055215363719"/>
    <n v="17.80547850306441"/>
  </r>
  <r>
    <x v="2"/>
    <x v="2"/>
    <n v="8.152526284518995"/>
    <n v="13.114637437619661"/>
  </r>
  <r>
    <x v="2"/>
    <x v="3"/>
    <n v="4.1242788614370882"/>
    <n v="9.0752610041544983"/>
  </r>
  <r>
    <x v="2"/>
    <x v="0"/>
    <n v="8.6985832900276598"/>
    <n v="34.068513480552845"/>
  </r>
  <r>
    <x v="2"/>
    <x v="1"/>
    <n v="7.4342680169501989"/>
    <n v="33.572467693061292"/>
  </r>
  <r>
    <x v="2"/>
    <x v="2"/>
    <n v="3.1255863746818235"/>
    <n v="35.35367847097163"/>
  </r>
  <r>
    <x v="2"/>
    <x v="3"/>
    <n v="-0.40275076739331439"/>
    <n v="27.118299296206619"/>
  </r>
  <r>
    <x v="2"/>
    <x v="0"/>
    <n v="4.0390708384722691"/>
    <n v="4.1733980491213556"/>
  </r>
  <r>
    <x v="2"/>
    <x v="1"/>
    <n v="4.3969251505790217"/>
    <n v="4.537786275981575"/>
  </r>
  <r>
    <x v="2"/>
    <x v="2"/>
    <n v="1.1773670426309744"/>
    <n v="1.2848480149372807"/>
  </r>
  <r>
    <x v="2"/>
    <x v="3"/>
    <n v="0.68798096501463446"/>
    <n v="0.75054136545967776"/>
  </r>
  <r>
    <x v="2"/>
    <x v="0"/>
    <n v="3.5873331987062396"/>
    <n v="4.5109447873802884"/>
  </r>
  <r>
    <x v="2"/>
    <x v="1"/>
    <n v="2.2655982226707794"/>
    <n v="3.1555259018194337"/>
  </r>
  <r>
    <x v="2"/>
    <x v="2"/>
    <n v="1.2144391508525225"/>
    <n v="2.0628931381432292"/>
  </r>
  <r>
    <x v="2"/>
    <x v="3"/>
    <n v="0.65520451779771771"/>
    <n v="1.5095902274785007"/>
  </r>
  <r>
    <x v="2"/>
    <x v="0"/>
    <n v="3.1252039611515041"/>
    <n v="4.621423801121697"/>
  </r>
  <r>
    <x v="2"/>
    <x v="1"/>
    <n v="2.1666029612036315"/>
    <n v="3.6550418928370756"/>
  </r>
  <r>
    <x v="2"/>
    <x v="2"/>
    <n v="1.6911819388764135"/>
    <n v="3.1880816947508963"/>
  </r>
  <r>
    <x v="2"/>
    <x v="3"/>
    <n v="0.71866328307780747"/>
    <n v="2.1856876684930819"/>
  </r>
  <r>
    <x v="2"/>
    <x v="0"/>
    <n v="3.696040107603014"/>
    <n v="6.5842396343929988"/>
  </r>
  <r>
    <x v="2"/>
    <x v="1"/>
    <n v="2.8784295558929438"/>
    <n v="5.6755403160063684"/>
  </r>
  <r>
    <x v="2"/>
    <x v="2"/>
    <n v="1.8328265997828272"/>
    <n v="4.7283435269277927"/>
  </r>
  <r>
    <x v="2"/>
    <x v="3"/>
    <n v="0.75950911434418522"/>
    <n v="3.6114709720261597"/>
  </r>
  <r>
    <x v="2"/>
    <x v="0"/>
    <n v="3.0404739870624313"/>
    <n v="7.8470300548481493"/>
  </r>
  <r>
    <x v="2"/>
    <x v="1"/>
    <n v="2.4798048564365933"/>
    <n v="7.220992182928418"/>
  </r>
  <r>
    <x v="2"/>
    <x v="2"/>
    <n v="0.82954306718779769"/>
    <n v="5.6832966048543048"/>
  </r>
  <r>
    <x v="2"/>
    <x v="3"/>
    <n v="-0.27792100422084332"/>
    <n v="4.532477505505085"/>
  </r>
  <r>
    <x v="2"/>
    <x v="0"/>
    <n v="2.4200918366742705"/>
    <n v="22.711814881017968"/>
  </r>
  <r>
    <x v="2"/>
    <x v="1"/>
    <n v="0.94321969648202497"/>
    <n v="21.292409242855179"/>
  </r>
  <r>
    <x v="2"/>
    <x v="2"/>
    <n v="0.880356302355775"/>
    <n v="17.552881524114326"/>
  </r>
  <r>
    <x v="2"/>
    <x v="3"/>
    <n v="-3.9905444952964775"/>
    <n v="12.273420478153229"/>
  </r>
  <r>
    <x v="2"/>
    <x v="0"/>
    <n v="1.5429082659429103"/>
    <n v="1.718068283294147"/>
  </r>
  <r>
    <x v="2"/>
    <x v="1"/>
    <n v="1.2916574365976785"/>
    <n v="1.4567549753934146"/>
  </r>
  <r>
    <x v="2"/>
    <x v="2"/>
    <n v="0.46712609676813538"/>
    <n v="0.58538273408670316"/>
  </r>
  <r>
    <x v="2"/>
    <x v="3"/>
    <n v="0.18728762107188476"/>
    <n v="0.22433997386275092"/>
  </r>
  <r>
    <x v="2"/>
    <x v="0"/>
    <n v="1.351346947769364"/>
    <n v="2.1497348899592859"/>
  </r>
  <r>
    <x v="2"/>
    <x v="1"/>
    <n v="0.94322150550818118"/>
    <n v="1.7673619718445841"/>
  </r>
  <r>
    <x v="2"/>
    <x v="2"/>
    <n v="0.29307915915373006"/>
    <n v="1.1000860246053288"/>
  </r>
  <r>
    <x v="2"/>
    <x v="3"/>
    <n v="0.21633363691243268"/>
    <n v="1.0017933236405174"/>
  </r>
  <r>
    <x v="2"/>
    <x v="0"/>
    <n v="1.0230753870152716"/>
    <n v="2.5651621661969086"/>
  </r>
  <r>
    <x v="2"/>
    <x v="1"/>
    <n v="1.3653738156219437"/>
    <n v="2.9040518429237983"/>
  </r>
  <r>
    <x v="2"/>
    <x v="2"/>
    <n v="-6.6289552723068912E-2"/>
    <n v="1.4715624530631375"/>
  </r>
  <r>
    <x v="2"/>
    <x v="3"/>
    <n v="8.0807059430806794E-2"/>
    <n v="1.6208555455261706"/>
  </r>
  <r>
    <x v="2"/>
    <x v="0"/>
    <n v="2.4632294953471474"/>
    <n v="5.3545646925165187"/>
  </r>
  <r>
    <x v="2"/>
    <x v="1"/>
    <n v="0.88413661374636243"/>
    <n v="3.6814937604716951"/>
  </r>
  <r>
    <x v="2"/>
    <x v="2"/>
    <n v="0.71796677549286647"/>
    <n v="3.4495482840160334"/>
  </r>
  <r>
    <x v="2"/>
    <x v="3"/>
    <n v="-9.4501295244651118E-3"/>
    <n v="2.7777766593096489"/>
  </r>
  <r>
    <x v="2"/>
    <x v="0"/>
    <n v="3.1196580108959004"/>
    <n v="8.1193996354731546"/>
  </r>
  <r>
    <x v="2"/>
    <x v="1"/>
    <n v="1.0837070750826188"/>
    <n v="5.9809607958975635"/>
  </r>
  <r>
    <x v="2"/>
    <x v="2"/>
    <n v="1.1740029269251329"/>
    <n v="6.0664373321094729"/>
  </r>
  <r>
    <x v="2"/>
    <x v="3"/>
    <n v="-4.6018386958690094E-2"/>
    <n v="4.8014987498186947"/>
  </r>
  <r>
    <x v="2"/>
    <x v="0"/>
    <n v="4.5979692947981619"/>
    <n v="26.546944528809775"/>
  </r>
  <r>
    <x v="2"/>
    <x v="1"/>
    <n v="2.6082685108002011"/>
    <n v="24.077647509285438"/>
  </r>
  <r>
    <x v="2"/>
    <x v="2"/>
    <n v="0.27321097539818595"/>
    <n v="17.650558797172877"/>
  </r>
  <r>
    <x v="2"/>
    <x v="3"/>
    <n v="-2.3817175404045923"/>
    <n v="13.63729818763659"/>
  </r>
  <r>
    <x v="3"/>
    <x v="0"/>
    <n v="13.993687887992859"/>
    <n v="14.135314986839294"/>
  </r>
  <r>
    <x v="3"/>
    <x v="1"/>
    <n v="8.070534333027263"/>
    <n v="8.2580903768539429"/>
  </r>
  <r>
    <x v="3"/>
    <x v="2"/>
    <n v="2.9488683550856836"/>
    <n v="3.1140124474384989"/>
  </r>
  <r>
    <x v="3"/>
    <x v="3"/>
    <n v="2.1046293348782652"/>
    <n v="2.244406271935703"/>
  </r>
  <r>
    <x v="3"/>
    <x v="0"/>
    <n v="8.0957930791039843"/>
    <n v="8.9834760115924457"/>
  </r>
  <r>
    <x v="3"/>
    <x v="1"/>
    <n v="5.2553433794553586"/>
    <n v="6.0895267917996359"/>
  </r>
  <r>
    <x v="3"/>
    <x v="2"/>
    <n v="1.0538680476527058"/>
    <n v="1.9325309953381937"/>
  </r>
  <r>
    <x v="3"/>
    <x v="3"/>
    <n v="1.6448218691265275"/>
    <n v="2.4655060575494163"/>
  </r>
  <r>
    <x v="3"/>
    <x v="0"/>
    <n v="8.0025854011582602"/>
    <n v="9.5632066442249979"/>
  </r>
  <r>
    <x v="3"/>
    <x v="1"/>
    <n v="8.519700773085578"/>
    <n v="10.066363541487247"/>
  </r>
  <r>
    <x v="3"/>
    <x v="2"/>
    <n v="2.4269143164627196"/>
    <n v="3.9376183532354401"/>
  </r>
  <r>
    <x v="3"/>
    <x v="3"/>
    <n v="1.8178718447351321"/>
    <n v="3.3767507246562412"/>
  </r>
  <r>
    <x v="3"/>
    <x v="0"/>
    <n v="10.092073535051629"/>
    <n v="13.045902647130251"/>
  </r>
  <r>
    <x v="3"/>
    <x v="1"/>
    <n v="9.2128528591326742"/>
    <n v="12.06660968148552"/>
  </r>
  <r>
    <x v="3"/>
    <x v="2"/>
    <n v="3.6543343480428061"/>
    <n v="6.4976318671486597"/>
  </r>
  <r>
    <x v="3"/>
    <x v="3"/>
    <n v="2.32441710061366"/>
    <n v="5.1671431206712626"/>
  </r>
  <r>
    <x v="3"/>
    <x v="0"/>
    <n v="10.84728539215552"/>
    <n v="15.886403496615216"/>
  </r>
  <r>
    <x v="3"/>
    <x v="1"/>
    <n v="11.110964947560475"/>
    <n v="16.088363358236492"/>
  </r>
  <r>
    <x v="3"/>
    <x v="2"/>
    <n v="5.1548924500914817"/>
    <n v="10.137138585934693"/>
  </r>
  <r>
    <x v="3"/>
    <x v="3"/>
    <n v="4.8573721011479698"/>
    <n v="9.8544520860248142"/>
  </r>
  <r>
    <x v="3"/>
    <x v="0"/>
    <n v="7.9507085387147605"/>
    <n v="34.925112729757132"/>
  </r>
  <r>
    <x v="3"/>
    <x v="1"/>
    <n v="7.375331217522028"/>
    <n v="34.979838699941133"/>
  </r>
  <r>
    <x v="3"/>
    <x v="2"/>
    <n v="-8.4038388495244476E-4"/>
    <n v="29.77897462455276"/>
  </r>
  <r>
    <x v="3"/>
    <x v="3"/>
    <n v="6.2292604760319392E-2"/>
    <n v="29.095213067469306"/>
  </r>
  <r>
    <x v="3"/>
    <x v="0"/>
    <n v="8.5151391665534231"/>
    <n v="8.6738576573113804"/>
  </r>
  <r>
    <x v="3"/>
    <x v="1"/>
    <n v="4.9347546091949903"/>
    <n v="5.1082677793608928"/>
  </r>
  <r>
    <x v="3"/>
    <x v="2"/>
    <n v="1.2686795062559812"/>
    <n v="1.4444201524244911"/>
  </r>
  <r>
    <x v="3"/>
    <x v="3"/>
    <n v="0.85532323530081866"/>
    <n v="0.97240108189316399"/>
  </r>
  <r>
    <x v="3"/>
    <x v="0"/>
    <n v="5.0405469811277355"/>
    <n v="5.8947484150483174"/>
  </r>
  <r>
    <x v="3"/>
    <x v="1"/>
    <n v="3.8447384069167092"/>
    <n v="4.6933759779433588"/>
  </r>
  <r>
    <x v="3"/>
    <x v="2"/>
    <n v="1.1535079526901244"/>
    <n v="1.9881759492907904"/>
  </r>
  <r>
    <x v="3"/>
    <x v="3"/>
    <n v="0.94950008025746613"/>
    <n v="1.7733582644919452"/>
  </r>
  <r>
    <x v="3"/>
    <x v="0"/>
    <n v="5.4853780089623747"/>
    <n v="7.0326776355191285"/>
  </r>
  <r>
    <x v="3"/>
    <x v="1"/>
    <n v="4.6798971220606189"/>
    <n v="6.2215813989915709"/>
  </r>
  <r>
    <x v="3"/>
    <x v="2"/>
    <n v="0.99292592618112785"/>
    <n v="2.519996921116153"/>
  </r>
  <r>
    <x v="3"/>
    <x v="3"/>
    <n v="0.99745942060146464"/>
    <n v="2.5239760664915236"/>
  </r>
  <r>
    <x v="3"/>
    <x v="0"/>
    <n v="6.0108749802618426"/>
    <n v="8.9097856907447017"/>
  </r>
  <r>
    <x v="3"/>
    <x v="1"/>
    <n v="5.3216180625415976"/>
    <n v="8.1574114604061148"/>
  </r>
  <r>
    <x v="3"/>
    <x v="2"/>
    <n v="2.2596413809576155"/>
    <n v="5.1201752257445223"/>
  </r>
  <r>
    <x v="3"/>
    <x v="3"/>
    <n v="1.7072165008592282"/>
    <n v="4.5443666487012795"/>
  </r>
  <r>
    <x v="3"/>
    <x v="0"/>
    <n v="8.0427361017002994"/>
    <n v="13.073005249006812"/>
  </r>
  <r>
    <x v="3"/>
    <x v="1"/>
    <n v="6.3249257986924121"/>
    <n v="11.324802642545993"/>
  </r>
  <r>
    <x v="3"/>
    <x v="2"/>
    <n v="3.9204364792624506"/>
    <n v="8.9296872411201242"/>
  </r>
  <r>
    <x v="3"/>
    <x v="3"/>
    <n v="2.3305198177554258"/>
    <n v="7.2705069462207597"/>
  </r>
  <r>
    <x v="3"/>
    <x v="0"/>
    <n v="6.7902492237765841"/>
    <n v="29.56999987171131"/>
  </r>
  <r>
    <x v="3"/>
    <x v="1"/>
    <n v="6.0449906547750274"/>
    <n v="28.745466312975591"/>
  </r>
  <r>
    <x v="3"/>
    <x v="2"/>
    <n v="2.8741977636317735"/>
    <n v="26.908810021093409"/>
  </r>
  <r>
    <x v="3"/>
    <x v="3"/>
    <n v="1.3022839571289282"/>
    <n v="25.258605053193836"/>
  </r>
  <r>
    <x v="3"/>
    <x v="0"/>
    <n v="4.8496494469754614"/>
    <n v="5.0350973837184414"/>
  </r>
  <r>
    <x v="3"/>
    <x v="1"/>
    <n v="2.5425821896060983"/>
    <n v="2.7425929825166282"/>
  </r>
  <r>
    <x v="3"/>
    <x v="2"/>
    <n v="1.2078582401094504"/>
    <n v="1.3972355671674539"/>
  </r>
  <r>
    <x v="3"/>
    <x v="3"/>
    <n v="0.56742544385847371"/>
    <n v="0.70116619059326635"/>
  </r>
  <r>
    <x v="3"/>
    <x v="0"/>
    <n v="3.4067293546601394"/>
    <n v="4.2519196170648952"/>
  </r>
  <r>
    <x v="3"/>
    <x v="1"/>
    <n v="2.1811565718386459"/>
    <n v="3.0158831326451683"/>
  </r>
  <r>
    <x v="3"/>
    <x v="2"/>
    <n v="0.87835031976124722"/>
    <n v="1.7098360225489158"/>
  </r>
  <r>
    <x v="3"/>
    <x v="3"/>
    <n v="0.52941520550119958"/>
    <n v="1.3472079813347411"/>
  </r>
  <r>
    <x v="3"/>
    <x v="0"/>
    <n v="3.8453327431227993"/>
    <n v="5.3766081178488161"/>
  </r>
  <r>
    <x v="3"/>
    <x v="1"/>
    <n v="2.6003664373502029"/>
    <n v="4.119328811559428"/>
  </r>
  <r>
    <x v="3"/>
    <x v="2"/>
    <n v="1.3946469247341158"/>
    <n v="2.9132820965521842"/>
  </r>
  <r>
    <x v="3"/>
    <x v="3"/>
    <n v="0.72312834093298606"/>
    <n v="2.2442543031319171"/>
  </r>
  <r>
    <x v="3"/>
    <x v="0"/>
    <n v="5.3141333064665446"/>
    <n v="8.1672492003060349"/>
  </r>
  <r>
    <x v="3"/>
    <x v="1"/>
    <n v="3.8783383373409648"/>
    <n v="6.7056923541969846"/>
  </r>
  <r>
    <x v="3"/>
    <x v="2"/>
    <n v="1.5969528738812455"/>
    <n v="4.4040237215948315"/>
  </r>
  <r>
    <x v="3"/>
    <x v="3"/>
    <n v="1.0921831651430582"/>
    <n v="3.9069037431070845"/>
  </r>
  <r>
    <x v="3"/>
    <x v="0"/>
    <n v="6.3759574264470356"/>
    <n v="11.367495456728243"/>
  </r>
  <r>
    <x v="3"/>
    <x v="1"/>
    <n v="4.947135963388944"/>
    <n v="9.9664264371433369"/>
  </r>
  <r>
    <x v="3"/>
    <x v="2"/>
    <n v="2.1095425443017861"/>
    <n v="7.131543152136345"/>
  </r>
  <r>
    <x v="3"/>
    <x v="3"/>
    <n v="1.5299599341449577"/>
    <n v="6.4319446302479149"/>
  </r>
  <r>
    <x v="3"/>
    <x v="0"/>
    <n v="6.3131600332920534"/>
    <n v="26.045424314183649"/>
  </r>
  <r>
    <x v="3"/>
    <x v="1"/>
    <n v="5.9578750012048332"/>
    <n v="26.297774651685483"/>
  </r>
  <r>
    <x v="3"/>
    <x v="2"/>
    <n v="2.5868172777800993"/>
    <n v="22.013449004117181"/>
  </r>
  <r>
    <x v="3"/>
    <x v="3"/>
    <n v="0.45605138537752765"/>
    <n v="21.174658099164773"/>
  </r>
  <r>
    <x v="3"/>
    <x v="0"/>
    <n v="2.7505876065816461"/>
    <n v="2.9412705014081828"/>
  </r>
  <r>
    <x v="3"/>
    <x v="1"/>
    <n v="1.6252182089521796"/>
    <n v="1.8278775180825702"/>
  </r>
  <r>
    <x v="3"/>
    <x v="2"/>
    <n v="0.68535869498392599"/>
    <n v="0.86650753817278825"/>
  </r>
  <r>
    <x v="3"/>
    <x v="3"/>
    <n v="0.40845488454725898"/>
    <n v="0.54929390770869968"/>
  </r>
  <r>
    <x v="3"/>
    <x v="0"/>
    <n v="2.1810072230222448"/>
    <n v="3.0062444264974668"/>
  </r>
  <r>
    <x v="3"/>
    <x v="1"/>
    <n v="1.2475812023452455"/>
    <n v="2.0694263568018636"/>
  </r>
  <r>
    <x v="3"/>
    <x v="2"/>
    <n v="0.52419375235728882"/>
    <n v="1.3291100884018361"/>
  </r>
  <r>
    <x v="3"/>
    <x v="3"/>
    <n v="0.35200819276446826"/>
    <n v="1.1546131290013262"/>
  </r>
  <r>
    <x v="3"/>
    <x v="0"/>
    <n v="2.0004186866868214"/>
    <n v="3.5434530268875055"/>
  </r>
  <r>
    <x v="3"/>
    <x v="1"/>
    <n v="1.2955604888549959"/>
    <n v="2.8270312058901546"/>
  </r>
  <r>
    <x v="3"/>
    <x v="2"/>
    <n v="0.50813947775931845"/>
    <n v="2.0361373660321753"/>
  </r>
  <r>
    <x v="3"/>
    <x v="3"/>
    <n v="0.37132520971015026"/>
    <n v="1.8960810559296202"/>
  </r>
  <r>
    <x v="3"/>
    <x v="0"/>
    <n v="3.3335186179767624"/>
    <n v="6.1881437886903612"/>
  </r>
  <r>
    <x v="3"/>
    <x v="1"/>
    <n v="1.8528161741236735"/>
    <n v="4.6533942398152064"/>
  </r>
  <r>
    <x v="3"/>
    <x v="2"/>
    <n v="0.88177749730664745"/>
    <n v="3.7036746878693574"/>
  </r>
  <r>
    <x v="3"/>
    <x v="3"/>
    <n v="0.51436306797178455"/>
    <n v="3.3016895935012709"/>
  </r>
  <r>
    <x v="3"/>
    <x v="0"/>
    <n v="3.5287367408271706"/>
    <n v="8.4439032927033946"/>
  </r>
  <r>
    <x v="3"/>
    <x v="1"/>
    <n v="2.3263857747609409"/>
    <n v="7.2432568058421269"/>
  </r>
  <r>
    <x v="3"/>
    <x v="2"/>
    <n v="1.2310380126596465"/>
    <n v="6.1813480010071418"/>
  </r>
  <r>
    <x v="3"/>
    <x v="3"/>
    <n v="0.61663147301890042"/>
    <n v="5.4793616930796993"/>
  </r>
  <r>
    <x v="3"/>
    <x v="0"/>
    <n v="2.8955171773015707"/>
    <n v="22.209581115201985"/>
  </r>
  <r>
    <x v="3"/>
    <x v="1"/>
    <n v="2.0445971212509804"/>
    <n v="20.499403633721791"/>
  </r>
  <r>
    <x v="3"/>
    <x v="2"/>
    <n v="0.22453403669410221"/>
    <n v="17.507101219737098"/>
  </r>
  <r>
    <x v="3"/>
    <x v="3"/>
    <n v="-1.0782791016563813"/>
    <n v="17.262376805331765"/>
  </r>
  <r>
    <x v="3"/>
    <x v="0"/>
    <n v="14.86395890377843"/>
    <n v="15.007277618541274"/>
  </r>
  <r>
    <x v="3"/>
    <x v="1"/>
    <n v="9.9968570638347316"/>
    <n v="10.171770572135138"/>
  </r>
  <r>
    <x v="3"/>
    <x v="2"/>
    <n v="2.7274551050046854"/>
    <n v="2.9371602916985413"/>
  </r>
  <r>
    <x v="3"/>
    <x v="3"/>
    <n v="3.0702195877570038"/>
    <n v="3.2130295833919864"/>
  </r>
  <r>
    <x v="3"/>
    <x v="0"/>
    <n v="9.6520667095305566"/>
    <n v="10.557876637662199"/>
  </r>
  <r>
    <x v="3"/>
    <x v="1"/>
    <n v="7.0006098001759236"/>
    <n v="7.8851882995434899"/>
  </r>
  <r>
    <x v="3"/>
    <x v="2"/>
    <n v="2.9307563311500946"/>
    <n v="3.8139423051919907"/>
  </r>
  <r>
    <x v="3"/>
    <x v="3"/>
    <n v="2.2788867161755553"/>
    <n v="3.1508713543563713"/>
  </r>
  <r>
    <x v="3"/>
    <x v="0"/>
    <n v="9.662302985799716"/>
    <n v="11.223636642674055"/>
  </r>
  <r>
    <x v="3"/>
    <x v="1"/>
    <n v="7.4287224814049884"/>
    <n v="8.9748486416961502"/>
  </r>
  <r>
    <x v="3"/>
    <x v="2"/>
    <n v="4.2561341115072659"/>
    <n v="5.7968688794210843"/>
  </r>
  <r>
    <x v="3"/>
    <x v="3"/>
    <n v="2.8732180773109666"/>
    <n v="4.4124597032582269"/>
  </r>
  <r>
    <x v="3"/>
    <x v="0"/>
    <n v="10.972780719155049"/>
    <n v="13.883473578139014"/>
  </r>
  <r>
    <x v="3"/>
    <x v="1"/>
    <n v="7.8040397847363128"/>
    <n v="10.648459162822407"/>
  </r>
  <r>
    <x v="3"/>
    <x v="2"/>
    <n v="4.4747959405428741"/>
    <n v="7.3129266523988283"/>
  </r>
  <r>
    <x v="3"/>
    <x v="3"/>
    <n v="2.9644462728935173"/>
    <n v="5.848826670960694"/>
  </r>
  <r>
    <x v="3"/>
    <x v="0"/>
    <n v="12.788022025085105"/>
    <n v="17.712794575032945"/>
  </r>
  <r>
    <x v="3"/>
    <x v="1"/>
    <n v="11.299143332090134"/>
    <n v="16.265612174914434"/>
  </r>
  <r>
    <x v="3"/>
    <x v="2"/>
    <n v="6.4634539929471275"/>
    <n v="11.288096969072209"/>
  </r>
  <r>
    <x v="3"/>
    <x v="3"/>
    <n v="3.5940939942885626"/>
    <n v="8.5064152685889241"/>
  </r>
  <r>
    <x v="3"/>
    <x v="0"/>
    <n v="9.341288935140259"/>
    <n v="35.257492087229089"/>
  </r>
  <r>
    <x v="3"/>
    <x v="1"/>
    <n v="10.059469461327939"/>
    <n v="36.282167485248884"/>
  </r>
  <r>
    <x v="3"/>
    <x v="2"/>
    <n v="5.0525342964962761"/>
    <n v="29.978098105486126"/>
  </r>
  <r>
    <x v="3"/>
    <x v="3"/>
    <n v="-0.23292673114392315"/>
    <n v="27.284247271362826"/>
  </r>
  <r>
    <x v="3"/>
    <x v="0"/>
    <n v="4.6325322810601399"/>
    <n v="4.7625949980629665"/>
  </r>
  <r>
    <x v="3"/>
    <x v="1"/>
    <n v="2.7029956395579791"/>
    <n v="2.8523456177714475"/>
  </r>
  <r>
    <x v="3"/>
    <x v="2"/>
    <n v="1.1152678571990142"/>
    <n v="1.2349506591511878"/>
  </r>
  <r>
    <x v="3"/>
    <x v="3"/>
    <n v="0.48810616326937534"/>
    <n v="0.55491720515562648"/>
  </r>
  <r>
    <x v="3"/>
    <x v="0"/>
    <n v="3.3861523631902837"/>
    <n v="4.2727408736188641"/>
  </r>
  <r>
    <x v="3"/>
    <x v="1"/>
    <n v="2.2678280876438173"/>
    <n v="3.1168450316472036"/>
  </r>
  <r>
    <x v="3"/>
    <x v="2"/>
    <n v="0.84646795630047222"/>
    <n v="1.6697661887498374"/>
  </r>
  <r>
    <x v="3"/>
    <x v="3"/>
    <n v="0.48305816818005565"/>
    <n v="1.3000376132099536"/>
  </r>
  <r>
    <x v="3"/>
    <x v="0"/>
    <n v="3.7326597932234646"/>
    <n v="5.2201258271895856"/>
  </r>
  <r>
    <x v="3"/>
    <x v="1"/>
    <n v="2.5350694144935906"/>
    <n v="4.0256391368629432"/>
  </r>
  <r>
    <x v="3"/>
    <x v="2"/>
    <n v="1.4158011128298971"/>
    <n v="2.9055723157166446"/>
  </r>
  <r>
    <x v="3"/>
    <x v="3"/>
    <n v="0.7636863815641115"/>
    <n v="2.2434411468749533"/>
  </r>
  <r>
    <x v="3"/>
    <x v="0"/>
    <n v="3.4778560290655589"/>
    <n v="6.3395401320612859"/>
  </r>
  <r>
    <x v="3"/>
    <x v="1"/>
    <n v="2.9450469476140975"/>
    <n v="5.7651175608440326"/>
  </r>
  <r>
    <x v="3"/>
    <x v="2"/>
    <n v="0.99145868704905071"/>
    <n v="3.8017687813425387"/>
  </r>
  <r>
    <x v="3"/>
    <x v="3"/>
    <n v="0.72819072465217838"/>
    <n v="3.5604793922709197"/>
  </r>
  <r>
    <x v="3"/>
    <x v="0"/>
    <n v="3.9713474490213567"/>
    <n v="8.8221979330919655"/>
  </r>
  <r>
    <x v="3"/>
    <x v="1"/>
    <n v="3.4509273605511099"/>
    <n v="8.2351489488831877"/>
  </r>
  <r>
    <x v="3"/>
    <x v="2"/>
    <n v="3.0270779325288508"/>
    <n v="7.8103847001165549"/>
  </r>
  <r>
    <x v="3"/>
    <x v="3"/>
    <n v="-2.1390775094698888E-2"/>
    <n v="4.7799639043931972"/>
  </r>
  <r>
    <x v="3"/>
    <x v="0"/>
    <n v="3.770138500181293"/>
    <n v="22.998248646569117"/>
  </r>
  <r>
    <x v="3"/>
    <x v="1"/>
    <n v="5.3327055940889316"/>
    <n v="23.654260005036445"/>
  </r>
  <r>
    <x v="3"/>
    <x v="2"/>
    <n v="-0.58813353114657829"/>
    <n v="14.701644780900745"/>
  </r>
  <r>
    <x v="3"/>
    <x v="3"/>
    <n v="-1.827532429053413"/>
    <n v="12.486432049340022"/>
  </r>
  <r>
    <x v="3"/>
    <x v="0"/>
    <n v="2.0769021949610038"/>
    <n v="2.248636982162679"/>
  </r>
  <r>
    <x v="3"/>
    <x v="1"/>
    <n v="0.97396712772803451"/>
    <n v="1.1424665597581942"/>
  </r>
  <r>
    <x v="3"/>
    <x v="2"/>
    <n v="0.41193973950480423"/>
    <n v="0.55131025137542089"/>
  </r>
  <r>
    <x v="3"/>
    <x v="3"/>
    <n v="0.19290142810439348"/>
    <n v="0.2699424279120301"/>
  </r>
  <r>
    <x v="3"/>
    <x v="0"/>
    <n v="1.5222017168282749"/>
    <n v="2.3224254697292777"/>
  </r>
  <r>
    <x v="3"/>
    <x v="1"/>
    <n v="1.1515790489698892"/>
    <n v="1.9565679610364628"/>
  </r>
  <r>
    <x v="3"/>
    <x v="2"/>
    <n v="0.33327217970138956"/>
    <n v="1.1308418568586693"/>
  </r>
  <r>
    <x v="3"/>
    <x v="3"/>
    <n v="0.18425445426483533"/>
    <n v="0.9741253703589341"/>
  </r>
  <r>
    <x v="3"/>
    <x v="0"/>
    <n v="1.5730536492422944"/>
    <n v="3.1132198962243156"/>
  </r>
  <r>
    <x v="3"/>
    <x v="1"/>
    <n v="1.1552744080087414"/>
    <n v="2.6879026349109152"/>
  </r>
  <r>
    <x v="3"/>
    <x v="2"/>
    <n v="0.39709173592577574"/>
    <n v="1.960681676148526"/>
  </r>
  <r>
    <x v="3"/>
    <x v="3"/>
    <n v="0.1833919722079671"/>
    <n v="1.7180057240973616"/>
  </r>
  <r>
    <x v="3"/>
    <x v="0"/>
    <n v="3.7660818783510397"/>
    <n v="6.5771695439907614"/>
  </r>
  <r>
    <x v="3"/>
    <x v="1"/>
    <n v="1.7622561984485197"/>
    <n v="4.5620063717326813"/>
  </r>
  <r>
    <x v="3"/>
    <x v="2"/>
    <n v="0.5338736700289175"/>
    <n v="3.3108583816559443"/>
  </r>
  <r>
    <x v="3"/>
    <x v="3"/>
    <n v="6.0304824433901949E-2"/>
    <n v="2.8216774767474906"/>
  </r>
  <r>
    <x v="3"/>
    <x v="0"/>
    <n v="3.9072999511290032"/>
    <n v="8.8103689288874278"/>
  </r>
  <r>
    <x v="3"/>
    <x v="1"/>
    <n v="3.2297426624192713"/>
    <n v="8.1279562518082926"/>
  </r>
  <r>
    <x v="3"/>
    <x v="2"/>
    <n v="1.1131354600760588"/>
    <n v="5.9432314862111575"/>
  </r>
  <r>
    <x v="3"/>
    <x v="3"/>
    <n v="3.1511462577665128E-2"/>
    <n v="4.8862929758399423"/>
  </r>
  <r>
    <x v="3"/>
    <x v="0"/>
    <n v="4.9489481494478547"/>
    <n v="29.877308892383091"/>
  </r>
  <r>
    <x v="3"/>
    <x v="1"/>
    <n v="2.269689484237194"/>
    <n v="21.168826651859053"/>
  </r>
  <r>
    <x v="3"/>
    <x v="2"/>
    <n v="-0.69642701301168941"/>
    <n v="16.92128616444608"/>
  </r>
  <r>
    <x v="3"/>
    <x v="3"/>
    <n v="-1.7735803151931542"/>
    <n v="14.33236765245442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8">
  <r>
    <x v="0"/>
    <x v="0"/>
    <s v="01.0.5GB 이하"/>
    <x v="0"/>
    <n v="7.0077589892466138E-2"/>
    <n v="12.181684094394019"/>
    <n v="12.111606504501552"/>
  </r>
  <r>
    <x v="0"/>
    <x v="0"/>
    <s v="01.0.5GB 이하"/>
    <x v="1"/>
    <n v="0.12951358159383139"/>
    <n v="10.118327061335245"/>
    <n v="9.9888134797414132"/>
  </r>
  <r>
    <x v="0"/>
    <x v="0"/>
    <s v="01.0.5GB 이하"/>
    <x v="2"/>
    <n v="0"/>
    <n v="6.6224695444107056"/>
    <n v="6.6224695444107056"/>
  </r>
  <r>
    <x v="0"/>
    <x v="0"/>
    <s v="01.0.5GB 이하"/>
    <x v="3"/>
    <n v="9.0296268463134766E-3"/>
    <n v="0.68102677663167321"/>
    <n v="0.67199714978535974"/>
  </r>
  <r>
    <x v="0"/>
    <x v="0"/>
    <s v="02.1.2GB 이하"/>
    <x v="0"/>
    <n v="0.87118718407370832"/>
    <n v="4.1609122428027066"/>
    <n v="3.2897250587289983"/>
  </r>
  <r>
    <x v="0"/>
    <x v="0"/>
    <s v="02.1.2GB 이하"/>
    <x v="1"/>
    <n v="0.89272403717041016"/>
    <n v="6.7210296392440796"/>
    <n v="5.8283056020736694"/>
  </r>
  <r>
    <x v="0"/>
    <x v="0"/>
    <s v="02.1.2GB 이하"/>
    <x v="2"/>
    <n v="1.0647287368774414"/>
    <n v="2.054898738861084"/>
    <n v="0.99017000198364258"/>
  </r>
  <r>
    <x v="0"/>
    <x v="0"/>
    <s v="02.1.2GB 이하"/>
    <x v="3"/>
    <n v="1.1501226425170898"/>
    <n v="2.6707239151000977"/>
    <n v="1.5206012725830078"/>
  </r>
  <r>
    <x v="0"/>
    <x v="0"/>
    <s v="03.2GB 이하"/>
    <x v="0"/>
    <n v="1.5591641416644106"/>
    <n v="7.1299650222948276"/>
    <n v="5.5708008806304168"/>
  </r>
  <r>
    <x v="0"/>
    <x v="0"/>
    <s v="03.2GB 이하"/>
    <x v="1"/>
    <n v="1.5464829036167689"/>
    <n v="7.607466970171247"/>
    <n v="6.0609840665544779"/>
  </r>
  <r>
    <x v="0"/>
    <x v="0"/>
    <s v="03.2GB 이하"/>
    <x v="2"/>
    <n v="1.2861480712890625"/>
    <n v="0.23048830032348633"/>
    <n v="-1.0556597709655762"/>
  </r>
  <r>
    <x v="0"/>
    <x v="0"/>
    <s v="03.2GB 이하"/>
    <x v="3"/>
    <n v="1.4608609676361084"/>
    <n v="2.1768059730529785"/>
    <n v="0.71594500541687012"/>
  </r>
  <r>
    <x v="0"/>
    <x v="0"/>
    <s v="04.4GB 이하"/>
    <x v="0"/>
    <n v="2.9554916216632514"/>
    <n v="10.611568557277439"/>
    <n v="7.6560769356141876"/>
  </r>
  <r>
    <x v="0"/>
    <x v="0"/>
    <s v="04.4GB 이하"/>
    <x v="1"/>
    <n v="3.3408578236897788"/>
    <n v="8.6279322306315098"/>
    <n v="5.2870744069417306"/>
  </r>
  <r>
    <x v="0"/>
    <x v="0"/>
    <s v="04.4GB 이하"/>
    <x v="2"/>
    <n v="2.9732978343963623"/>
    <n v="2.6152927875518799"/>
    <n v="-0.35800504684448242"/>
  </r>
  <r>
    <x v="0"/>
    <x v="0"/>
    <s v="04.4GB 이하"/>
    <x v="3"/>
    <n v="3.0047354300816855"/>
    <n v="6.1453415155410767"/>
    <n v="3.1406060854593911"/>
  </r>
  <r>
    <x v="0"/>
    <x v="0"/>
    <s v="05.6GB 이하"/>
    <x v="0"/>
    <n v="5.1360450819814849"/>
    <n v="11.746579064966733"/>
    <n v="6.6105339829852481"/>
  </r>
  <r>
    <x v="0"/>
    <x v="0"/>
    <s v="05.6GB 이하"/>
    <x v="1"/>
    <n v="4.9350420236587524"/>
    <n v="24.597752749919891"/>
    <n v="19.662710726261139"/>
  </r>
  <r>
    <x v="0"/>
    <x v="0"/>
    <s v="05.6GB 이하"/>
    <x v="2"/>
    <n v="4.268323540687561"/>
    <n v="3.5023719072341919"/>
    <n v="-0.76595163345336914"/>
  </r>
  <r>
    <x v="0"/>
    <x v="0"/>
    <s v="05.6GB 이하"/>
    <x v="3"/>
    <n v="5.2725190162658695"/>
    <n v="3.7743589401245119"/>
    <n v="-1.4981600761413576"/>
  </r>
  <r>
    <x v="0"/>
    <x v="0"/>
    <s v="06.6GB 초과"/>
    <x v="0"/>
    <n v="33.006071045974835"/>
    <n v="41.017755068138655"/>
    <n v="8.0116840221638199"/>
  </r>
  <r>
    <x v="0"/>
    <x v="0"/>
    <s v="06.6GB 초과"/>
    <x v="1"/>
    <n v="34.61468968078168"/>
    <n v="47.331272140036532"/>
    <n v="12.716582459254852"/>
  </r>
  <r>
    <x v="0"/>
    <x v="0"/>
    <s v="06.6GB 초과"/>
    <x v="2"/>
    <n v="43.384027439615004"/>
    <n v="32.340923122737721"/>
    <n v="-11.043104316877283"/>
  </r>
  <r>
    <x v="0"/>
    <x v="0"/>
    <s v="06.6GB 초과"/>
    <x v="3"/>
    <n v="34.25173195084529"/>
    <n v="33.019640370625169"/>
    <n v="-1.2320915802201213"/>
  </r>
  <r>
    <x v="0"/>
    <x v="1"/>
    <s v="01.0.5GB 이하"/>
    <x v="0"/>
    <n v="0.13531561615075241"/>
    <n v="9.4898090543189095"/>
    <n v="9.3544934381681575"/>
  </r>
  <r>
    <x v="0"/>
    <x v="1"/>
    <s v="01.0.5GB 이하"/>
    <x v="1"/>
    <n v="8.2978529088637412E-2"/>
    <n v="2.8751571038190056"/>
    <n v="2.792178574730368"/>
  </r>
  <r>
    <x v="0"/>
    <x v="1"/>
    <s v="01.0.5GB 이하"/>
    <x v="2"/>
    <n v="4.0242612361907959E-2"/>
    <n v="9.1794385313987732"/>
    <n v="9.1391959190368652"/>
  </r>
  <r>
    <x v="0"/>
    <x v="1"/>
    <s v="01.0.5GB 이하"/>
    <x v="3"/>
    <n v="5.3747733434041343E-2"/>
    <n v="6.2683782918112616"/>
    <n v="6.2146305583772206"/>
  </r>
  <r>
    <x v="0"/>
    <x v="1"/>
    <s v="02.1.2GB 이하"/>
    <x v="0"/>
    <n v="0.87202831550880711"/>
    <n v="5.3022278963194953"/>
    <n v="4.4301995808106884"/>
  </r>
  <r>
    <x v="0"/>
    <x v="1"/>
    <s v="02.1.2GB 이하"/>
    <x v="1"/>
    <n v="0.83880489213126042"/>
    <n v="15.102478742599487"/>
    <n v="14.263673850468226"/>
  </r>
  <r>
    <x v="0"/>
    <x v="1"/>
    <s v="02.1.2GB 이하"/>
    <x v="2"/>
    <n v="0.79299958546956384"/>
    <n v="1.5777748425801594"/>
    <n v="0.78477525711059559"/>
  </r>
  <r>
    <x v="0"/>
    <x v="1"/>
    <s v="02.1.2GB 이하"/>
    <x v="3"/>
    <n v="0.9150719245274862"/>
    <n v="1.2082244157791138"/>
    <n v="0.29315249125162757"/>
  </r>
  <r>
    <x v="0"/>
    <x v="1"/>
    <s v="03.2GB 이하"/>
    <x v="0"/>
    <n v="1.5635696540073472"/>
    <n v="4.9057315918864033"/>
    <n v="3.3421619378790561"/>
  </r>
  <r>
    <x v="0"/>
    <x v="1"/>
    <s v="03.2GB 이하"/>
    <x v="1"/>
    <n v="1.4603509306907654"/>
    <n v="12.01063734292984"/>
    <n v="10.550286412239075"/>
  </r>
  <r>
    <x v="0"/>
    <x v="1"/>
    <s v="03.2GB 이하"/>
    <x v="2"/>
    <n v="1.5155902862548829"/>
    <n v="1.8675572204589845"/>
    <n v="0.35196693420410163"/>
  </r>
  <r>
    <x v="0"/>
    <x v="1"/>
    <s v="03.2GB 이하"/>
    <x v="3"/>
    <n v="1.7173911730448406"/>
    <n v="1.8217911587821112"/>
    <n v="0.10439998573727061"/>
  </r>
  <r>
    <x v="0"/>
    <x v="1"/>
    <s v="04.4GB 이하"/>
    <x v="0"/>
    <n v="2.9725935329090465"/>
    <n v="9.048690435019406"/>
    <n v="6.0760969021103595"/>
  </r>
  <r>
    <x v="0"/>
    <x v="1"/>
    <s v="04.4GB 이하"/>
    <x v="1"/>
    <n v="2.7703167262830233"/>
    <n v="9.8770290926883089"/>
    <n v="7.1067123664052856"/>
  </r>
  <r>
    <x v="0"/>
    <x v="1"/>
    <s v="04.4GB 이하"/>
    <x v="2"/>
    <n v="3.0200023121303983"/>
    <n v="2.694862378968133"/>
    <n v="-0.3251399331622653"/>
  </r>
  <r>
    <x v="0"/>
    <x v="1"/>
    <s v="04.4GB 이하"/>
    <x v="3"/>
    <n v="2.9433404098857534"/>
    <n v="11.259208050641147"/>
    <n v="8.3158676407553944"/>
  </r>
  <r>
    <x v="0"/>
    <x v="1"/>
    <s v="05.6GB 이하"/>
    <x v="0"/>
    <n v="5.0729203224182129"/>
    <n v="11.707576098844228"/>
    <n v="6.6346557764260154"/>
  </r>
  <r>
    <x v="0"/>
    <x v="1"/>
    <s v="05.6GB 이하"/>
    <x v="1"/>
    <n v="5.0286814037122225"/>
    <n v="7.2578810139706258"/>
    <n v="2.2291996102584033"/>
  </r>
  <r>
    <x v="0"/>
    <x v="1"/>
    <s v="05.6GB 이하"/>
    <x v="2"/>
    <m/>
    <m/>
    <n v="0"/>
  </r>
  <r>
    <x v="0"/>
    <x v="1"/>
    <s v="05.6GB 이하"/>
    <x v="3"/>
    <n v="5.2948966026306152"/>
    <n v="7.1407724022865295"/>
    <n v="1.8458757996559143"/>
  </r>
  <r>
    <x v="0"/>
    <x v="1"/>
    <s v="06.6GB 초과"/>
    <x v="0"/>
    <n v="27.475709579865566"/>
    <n v="35.377885664541999"/>
    <n v="7.9021760846764337"/>
  </r>
  <r>
    <x v="0"/>
    <x v="1"/>
    <s v="06.6GB 초과"/>
    <x v="1"/>
    <n v="27.449246765184803"/>
    <n v="33.489477119826468"/>
    <n v="6.0402303546416647"/>
  </r>
  <r>
    <x v="0"/>
    <x v="1"/>
    <s v="06.6GB 초과"/>
    <x v="2"/>
    <n v="22.705949152930309"/>
    <n v="25.712312320531424"/>
    <n v="3.0063631676011155"/>
  </r>
  <r>
    <x v="0"/>
    <x v="1"/>
    <s v="06.6GB 초과"/>
    <x v="3"/>
    <n v="31.743255503037396"/>
    <n v="27.096198773001603"/>
    <n v="-4.6470567300357928"/>
  </r>
  <r>
    <x v="0"/>
    <x v="2"/>
    <s v="01.0.5GB 이하"/>
    <x v="0"/>
    <n v="0.16802715608122951"/>
    <n v="4.6608787516711399"/>
    <n v="4.4928515955899107"/>
  </r>
  <r>
    <x v="0"/>
    <x v="2"/>
    <s v="01.0.5GB 이하"/>
    <x v="1"/>
    <n v="0.14830240607261658"/>
    <n v="6.6961590692400934"/>
    <n v="6.5478566631674768"/>
  </r>
  <r>
    <x v="0"/>
    <x v="2"/>
    <s v="01.0.5GB 이하"/>
    <x v="2"/>
    <n v="0.27148842811584473"/>
    <n v="0.73872407078742985"/>
    <n v="0.46723564267158513"/>
  </r>
  <r>
    <x v="0"/>
    <x v="2"/>
    <s v="01.0.5GB 이하"/>
    <x v="3"/>
    <n v="7.5453086332841354E-2"/>
    <n v="6.6859676404432813"/>
    <n v="6.6105145541104395"/>
  </r>
  <r>
    <x v="0"/>
    <x v="2"/>
    <s v="02.1.2GB 이하"/>
    <x v="0"/>
    <n v="0.84930209807051604"/>
    <n v="3.387630588661295"/>
    <n v="2.538328490590779"/>
  </r>
  <r>
    <x v="0"/>
    <x v="2"/>
    <s v="02.1.2GB 이하"/>
    <x v="1"/>
    <n v="0.91214232974582243"/>
    <n v="7.2848281860351563"/>
    <n v="6.3726858562893334"/>
  </r>
  <r>
    <x v="0"/>
    <x v="2"/>
    <s v="02.1.2GB 이하"/>
    <x v="2"/>
    <n v="0.92146396636962891"/>
    <n v="6.4055620431900024"/>
    <n v="5.4840980768203735"/>
  </r>
  <r>
    <x v="0"/>
    <x v="2"/>
    <s v="02.1.2GB 이하"/>
    <x v="3"/>
    <n v="0.83642578125"/>
    <n v="2.001612663269043"/>
    <n v="1.165186882019043"/>
  </r>
  <r>
    <x v="0"/>
    <x v="2"/>
    <s v="03.2GB 이하"/>
    <x v="0"/>
    <n v="1.5648101257065594"/>
    <n v="5.2777362135305248"/>
    <n v="3.7129260878239654"/>
  </r>
  <r>
    <x v="0"/>
    <x v="2"/>
    <s v="03.2GB 이하"/>
    <x v="1"/>
    <n v="1.7152712561867454"/>
    <n v="6.6231338327581231"/>
    <n v="4.9078625765713779"/>
  </r>
  <r>
    <x v="0"/>
    <x v="2"/>
    <s v="03.2GB 이하"/>
    <x v="2"/>
    <n v="1.4597416877746583"/>
    <n v="2.3668306350708006"/>
    <n v="0.90708894729614231"/>
  </r>
  <r>
    <x v="0"/>
    <x v="2"/>
    <s v="03.2GB 이하"/>
    <x v="3"/>
    <n v="1.61154505610466"/>
    <n v="4.2605010867118835"/>
    <n v="2.6489560306072235"/>
  </r>
  <r>
    <x v="0"/>
    <x v="2"/>
    <s v="04.4GB 이하"/>
    <x v="0"/>
    <n v="2.9575013172690703"/>
    <n v="7.7833998470374892"/>
    <n v="4.8258985297684189"/>
  </r>
  <r>
    <x v="0"/>
    <x v="2"/>
    <s v="04.4GB 이하"/>
    <x v="1"/>
    <n v="2.7566244006156921"/>
    <n v="5.2495546539624529"/>
    <n v="2.4929302533467608"/>
  </r>
  <r>
    <x v="0"/>
    <x v="2"/>
    <s v="04.4GB 이하"/>
    <x v="2"/>
    <n v="2.4715640544891357"/>
    <n v="3.85597292582194"/>
    <n v="1.3844088713328042"/>
  </r>
  <r>
    <x v="0"/>
    <x v="2"/>
    <s v="04.4GB 이하"/>
    <x v="3"/>
    <n v="2.7473954271387169"/>
    <n v="5.3837715193077367"/>
    <n v="2.6363760921690198"/>
  </r>
  <r>
    <x v="0"/>
    <x v="2"/>
    <s v="05.6GB 이하"/>
    <x v="0"/>
    <n v="5.0515367370799069"/>
    <n v="10.691765204475338"/>
    <n v="5.6402284673954313"/>
  </r>
  <r>
    <x v="0"/>
    <x v="2"/>
    <s v="05.6GB 이하"/>
    <x v="1"/>
    <n v="5.1328150749206545"/>
    <n v="7.4134451548258467"/>
    <n v="2.2806300799051922"/>
  </r>
  <r>
    <x v="0"/>
    <x v="2"/>
    <s v="05.6GB 이하"/>
    <x v="2"/>
    <n v="5.3293441534042358"/>
    <n v="7.9704012870788574"/>
    <n v="2.6410571336746216"/>
  </r>
  <r>
    <x v="0"/>
    <x v="2"/>
    <s v="05.6GB 이하"/>
    <x v="3"/>
    <n v="4.9084083920433406"/>
    <n v="8.9547235398065474"/>
    <n v="4.0463151477632069"/>
  </r>
  <r>
    <x v="0"/>
    <x v="2"/>
    <s v="06.6GB 초과"/>
    <x v="0"/>
    <n v="21.861887602794347"/>
    <n v="29.166421028167161"/>
    <n v="7.3045334253728136"/>
  </r>
  <r>
    <x v="0"/>
    <x v="2"/>
    <s v="06.6GB 초과"/>
    <x v="1"/>
    <n v="21.487066589991251"/>
    <n v="25.344934959093727"/>
    <n v="3.8578683691024764"/>
  </r>
  <r>
    <x v="0"/>
    <x v="2"/>
    <s v="06.6GB 초과"/>
    <x v="2"/>
    <n v="21.60729375962288"/>
    <n v="14.925027954962946"/>
    <n v="-6.6822658046599344"/>
  </r>
  <r>
    <x v="0"/>
    <x v="2"/>
    <s v="06.6GB 초과"/>
    <x v="3"/>
    <n v="24.297745151680058"/>
    <n v="22.250021890031189"/>
    <n v="-2.0477232616488692"/>
  </r>
  <r>
    <x v="0"/>
    <x v="3"/>
    <s v="01.0.5GB 이하"/>
    <x v="0"/>
    <n v="0.19614691228414496"/>
    <n v="3.3815549233158881"/>
    <n v="3.1854080110317433"/>
  </r>
  <r>
    <x v="0"/>
    <x v="3"/>
    <s v="01.0.5GB 이하"/>
    <x v="1"/>
    <n v="0.1579365296797319"/>
    <n v="4.0426254705949267"/>
    <n v="3.8846889409151948"/>
  </r>
  <r>
    <x v="0"/>
    <x v="3"/>
    <s v="01.0.5GB 이하"/>
    <x v="2"/>
    <n v="0.18025636672973633"/>
    <n v="0.36533423832484652"/>
    <n v="0.18507787159511019"/>
  </r>
  <r>
    <x v="0"/>
    <x v="3"/>
    <s v="01.0.5GB 이하"/>
    <x v="3"/>
    <n v="0.11428380012512207"/>
    <n v="10.627158381044865"/>
    <n v="10.512874580919743"/>
  </r>
  <r>
    <x v="0"/>
    <x v="3"/>
    <s v="02.1.2GB 이하"/>
    <x v="0"/>
    <n v="0.8522687941107131"/>
    <n v="2.1710996026301204"/>
    <n v="1.3188308085194071"/>
  </r>
  <r>
    <x v="0"/>
    <x v="3"/>
    <s v="02.1.2GB 이하"/>
    <x v="1"/>
    <n v="0.83621608293973482"/>
    <n v="2.0908093819251428"/>
    <n v="1.2545932989854078"/>
  </r>
  <r>
    <x v="0"/>
    <x v="3"/>
    <s v="02.1.2GB 이하"/>
    <x v="2"/>
    <n v="0.96372699737548828"/>
    <n v="0.14720678329467773"/>
    <n v="-0.81652021408081055"/>
  </r>
  <r>
    <x v="0"/>
    <x v="3"/>
    <s v="02.1.2GB 이하"/>
    <x v="3"/>
    <n v="0.7724478585379464"/>
    <n v="4.6720920119966776"/>
    <n v="3.8996441534587314"/>
  </r>
  <r>
    <x v="0"/>
    <x v="3"/>
    <s v="03.2GB 이하"/>
    <x v="0"/>
    <n v="1.5801852478141405"/>
    <n v="3.8690454082235552"/>
    <n v="2.2888601604094148"/>
  </r>
  <r>
    <x v="0"/>
    <x v="3"/>
    <s v="03.2GB 이하"/>
    <x v="1"/>
    <n v="1.5928841318402971"/>
    <n v="1.6944383893694197"/>
    <n v="0.10155425752912262"/>
  </r>
  <r>
    <x v="0"/>
    <x v="3"/>
    <s v="03.2GB 이하"/>
    <x v="2"/>
    <n v="1.6204272508621216"/>
    <n v="2.3008038997650146"/>
    <n v="0.68037664890289307"/>
  </r>
  <r>
    <x v="0"/>
    <x v="3"/>
    <s v="03.2GB 이하"/>
    <x v="3"/>
    <n v="1.6158254623413086"/>
    <n v="2.2356518173217772"/>
    <n v="0.61982635498046856"/>
  </r>
  <r>
    <x v="0"/>
    <x v="3"/>
    <s v="04.4GB 이하"/>
    <x v="0"/>
    <n v="2.9576874167217415"/>
    <n v="6.1886972354796512"/>
    <n v="3.2310098187579097"/>
  </r>
  <r>
    <x v="0"/>
    <x v="3"/>
    <s v="04.4GB 이하"/>
    <x v="1"/>
    <n v="3.2527326070345364"/>
    <n v="6.3435314095937283"/>
    <n v="3.0907988025591919"/>
  </r>
  <r>
    <x v="0"/>
    <x v="3"/>
    <s v="04.4GB 이하"/>
    <x v="2"/>
    <n v="3.0682216371808733"/>
    <n v="3.5126906122480119"/>
    <n v="0.44446897506713867"/>
  </r>
  <r>
    <x v="0"/>
    <x v="3"/>
    <s v="04.4GB 이하"/>
    <x v="3"/>
    <n v="2.7683274499301254"/>
    <n v="3.8906093794724037"/>
    <n v="1.1222819295422783"/>
  </r>
  <r>
    <x v="0"/>
    <x v="3"/>
    <s v="05.6GB 이하"/>
    <x v="0"/>
    <n v="5.046787278774457"/>
    <n v="9.6123198766993667"/>
    <n v="4.5655325979249097"/>
  </r>
  <r>
    <x v="0"/>
    <x v="3"/>
    <s v="05.6GB 이하"/>
    <x v="1"/>
    <n v="4.9412891739293148"/>
    <n v="6.1377006480568328"/>
    <n v="1.196411474127518"/>
  </r>
  <r>
    <x v="0"/>
    <x v="3"/>
    <s v="05.6GB 이하"/>
    <x v="2"/>
    <n v="5.1822136243184405"/>
    <n v="3.2816297213236489"/>
    <n v="-1.9005839029947915"/>
  </r>
  <r>
    <x v="0"/>
    <x v="3"/>
    <s v="05.6GB 이하"/>
    <x v="3"/>
    <n v="4.968921422958374"/>
    <n v="4.6301479869418678"/>
    <n v="-0.33877343601650622"/>
  </r>
  <r>
    <x v="0"/>
    <x v="3"/>
    <s v="06.6GB 초과"/>
    <x v="0"/>
    <n v="19.953135555976452"/>
    <n v="23.812005830314455"/>
    <n v="3.8588702743380026"/>
  </r>
  <r>
    <x v="0"/>
    <x v="3"/>
    <s v="06.6GB 초과"/>
    <x v="1"/>
    <n v="24.878676908356802"/>
    <n v="23.351775782448904"/>
    <n v="-1.5269011259078979"/>
  </r>
  <r>
    <x v="0"/>
    <x v="3"/>
    <s v="06.6GB 초과"/>
    <x v="2"/>
    <n v="23.587089145884793"/>
    <n v="18.237315346212949"/>
    <n v="-5.3497737996718442"/>
  </r>
  <r>
    <x v="0"/>
    <x v="3"/>
    <s v="06.6GB 초과"/>
    <x v="3"/>
    <n v="22.790793660660864"/>
    <n v="14.378185225204684"/>
    <n v="-8.4126084354561801"/>
  </r>
  <r>
    <x v="0"/>
    <x v="4"/>
    <s v="01.0.5GB 이하"/>
    <x v="0"/>
    <n v="7.3728862561677627E-2"/>
    <n v="17.515573666283959"/>
    <n v="17.441844803722283"/>
  </r>
  <r>
    <x v="0"/>
    <x v="4"/>
    <s v="01.0.5GB 이하"/>
    <x v="1"/>
    <n v="9.7592274347941085E-2"/>
    <n v="14.328060944875082"/>
    <n v="14.230468670527141"/>
  </r>
  <r>
    <x v="0"/>
    <x v="4"/>
    <s v="01.0.5GB 이하"/>
    <x v="2"/>
    <n v="0"/>
    <n v="23.530157407124836"/>
    <n v="23.530157407124836"/>
  </r>
  <r>
    <x v="0"/>
    <x v="4"/>
    <s v="01.0.5GB 이하"/>
    <x v="3"/>
    <n v="3.7017345428466797E-2"/>
    <n v="10.951549135405442"/>
    <n v="10.914531789976975"/>
  </r>
  <r>
    <x v="0"/>
    <x v="4"/>
    <s v="02.1.2GB 이하"/>
    <x v="0"/>
    <n v="0.91986985476511829"/>
    <n v="7.7273281385313792"/>
    <n v="6.8074582837662607"/>
  </r>
  <r>
    <x v="0"/>
    <x v="4"/>
    <s v="02.1.2GB 이하"/>
    <x v="1"/>
    <n v="0.94658476114273071"/>
    <n v="1.2783669233322144"/>
    <n v="0.33178216218948364"/>
  </r>
  <r>
    <x v="0"/>
    <x v="4"/>
    <s v="02.1.2GB 이하"/>
    <x v="2"/>
    <n v="0.96098947525024414"/>
    <n v="16.412655353546143"/>
    <n v="15.451665878295898"/>
  </r>
  <r>
    <x v="0"/>
    <x v="4"/>
    <s v="02.1.2GB 이하"/>
    <x v="3"/>
    <n v="0.90557594299316402"/>
    <n v="3.2697952270507811"/>
    <n v="2.3642192840576168"/>
  </r>
  <r>
    <x v="0"/>
    <x v="4"/>
    <s v="03.2GB 이하"/>
    <x v="0"/>
    <n v="1.5820367201319281"/>
    <n v="7.6284495056800123"/>
    <n v="6.0464127855480845"/>
  </r>
  <r>
    <x v="0"/>
    <x v="4"/>
    <s v="03.2GB 이하"/>
    <x v="1"/>
    <n v="1.6944161256154378"/>
    <n v="6.7515919804573059"/>
    <n v="5.0571758548418684"/>
  </r>
  <r>
    <x v="0"/>
    <x v="4"/>
    <s v="03.2GB 이하"/>
    <x v="2"/>
    <n v="1.2786388397216797"/>
    <n v="0.71986818313598633"/>
    <n v="-0.55877065658569336"/>
  </r>
  <r>
    <x v="0"/>
    <x v="4"/>
    <s v="03.2GB 이하"/>
    <x v="3"/>
    <n v="1.4641973495483398"/>
    <n v="11.028636002540589"/>
    <n v="9.5644386529922496"/>
  </r>
  <r>
    <x v="0"/>
    <x v="4"/>
    <s v="04.4GB 이하"/>
    <x v="0"/>
    <n v="2.9078483358392573"/>
    <n v="10.073025618163236"/>
    <n v="7.1651772823239783"/>
  </r>
  <r>
    <x v="0"/>
    <x v="4"/>
    <s v="04.4GB 이하"/>
    <x v="1"/>
    <n v="3.0208197275797528"/>
    <n v="27.698824858665468"/>
    <n v="24.678005131085715"/>
  </r>
  <r>
    <x v="0"/>
    <x v="4"/>
    <s v="04.4GB 이하"/>
    <x v="2"/>
    <n v="2.662815491358439"/>
    <n v="5.309948205947876"/>
    <n v="2.647132714589437"/>
  </r>
  <r>
    <x v="0"/>
    <x v="4"/>
    <s v="04.4GB 이하"/>
    <x v="3"/>
    <n v="3.1287898013466284"/>
    <n v="12.396607072729813"/>
    <n v="9.2678172713831835"/>
  </r>
  <r>
    <x v="0"/>
    <x v="4"/>
    <s v="05.6GB 이하"/>
    <x v="0"/>
    <n v="4.9255997641044749"/>
    <n v="13.552723920638101"/>
    <n v="8.6271241565336254"/>
  </r>
  <r>
    <x v="0"/>
    <x v="4"/>
    <s v="05.6GB 이하"/>
    <x v="1"/>
    <n v="5.1191698312759399"/>
    <n v="31.598312377929688"/>
    <n v="26.479142546653748"/>
  </r>
  <r>
    <x v="0"/>
    <x v="4"/>
    <s v="05.6GB 이하"/>
    <x v="2"/>
    <n v="5.0512309074401855"/>
    <n v="4.4635365009307861"/>
    <n v="-0.58769440650939941"/>
  </r>
  <r>
    <x v="0"/>
    <x v="4"/>
    <s v="05.6GB 이하"/>
    <x v="3"/>
    <n v="5.2748595873514814"/>
    <n v="8.1379880905151367"/>
    <n v="2.8631285031636553"/>
  </r>
  <r>
    <x v="0"/>
    <x v="4"/>
    <s v="06.6GB 초과"/>
    <x v="0"/>
    <n v="32.411627931116172"/>
    <n v="39.220036663168329"/>
    <n v="6.8084087320521576"/>
  </r>
  <r>
    <x v="0"/>
    <x v="4"/>
    <s v="06.6GB 초과"/>
    <x v="1"/>
    <n v="34.444592772789719"/>
    <n v="39.686144844541012"/>
    <n v="5.2415520717512933"/>
  </r>
  <r>
    <x v="0"/>
    <x v="4"/>
    <s v="06.6GB 초과"/>
    <x v="2"/>
    <n v="28.141770782470704"/>
    <n v="35.639399738311766"/>
    <n v="7.497628955841062"/>
  </r>
  <r>
    <x v="0"/>
    <x v="4"/>
    <s v="06.6GB 초과"/>
    <x v="3"/>
    <n v="35.787365185587028"/>
    <n v="25.574149296337499"/>
    <n v="-10.213215889249529"/>
  </r>
  <r>
    <x v="0"/>
    <x v="5"/>
    <s v="01.0.5GB 이하"/>
    <x v="0"/>
    <n v="0.13423435254530472"/>
    <n v="3.9403463385321875"/>
    <n v="3.8061119859868828"/>
  </r>
  <r>
    <x v="0"/>
    <x v="5"/>
    <s v="01.0.5GB 이하"/>
    <x v="1"/>
    <n v="0"/>
    <n v="13.029862523078918"/>
    <n v="13.029862523078918"/>
  </r>
  <r>
    <x v="0"/>
    <x v="5"/>
    <s v="01.0.5GB 이하"/>
    <x v="2"/>
    <n v="0"/>
    <n v="4.3762493133544922"/>
    <n v="4.3762493133544922"/>
  </r>
  <r>
    <x v="0"/>
    <x v="5"/>
    <s v="01.0.5GB 이하"/>
    <x v="3"/>
    <n v="4.5117950439453124E-2"/>
    <n v="1.8941570281982423"/>
    <n v="1.8490390777587891"/>
  </r>
  <r>
    <x v="0"/>
    <x v="5"/>
    <s v="02.1.2GB 이하"/>
    <x v="0"/>
    <n v="0.91207579712369546"/>
    <n v="3.1144873526558947"/>
    <n v="2.2024115555321995"/>
  </r>
  <r>
    <x v="0"/>
    <x v="5"/>
    <s v="02.1.2GB 이하"/>
    <x v="1"/>
    <n v="1.0267205238342285"/>
    <n v="1.0847295522689819"/>
    <n v="5.8009028434753418E-2"/>
  </r>
  <r>
    <x v="0"/>
    <x v="5"/>
    <s v="02.1.2GB 이하"/>
    <x v="2"/>
    <n v="0.85075569152832031"/>
    <n v="5.681950569152832"/>
    <n v="4.8311948776245117"/>
  </r>
  <r>
    <x v="0"/>
    <x v="5"/>
    <s v="02.1.2GB 이하"/>
    <x v="3"/>
    <n v="0.90542575587397034"/>
    <n v="0.62147679536238964"/>
    <n v="-0.28394896051158069"/>
  </r>
  <r>
    <x v="0"/>
    <x v="5"/>
    <s v="03.2GB 이하"/>
    <x v="0"/>
    <n v="1.4889621599665228"/>
    <n v="3.5034621600834828"/>
    <n v="2.0145000001169597"/>
  </r>
  <r>
    <x v="0"/>
    <x v="5"/>
    <s v="03.2GB 이하"/>
    <x v="1"/>
    <n v="1.6709437370300293"/>
    <n v="2.0910818576812744"/>
    <n v="0.42013812065124512"/>
  </r>
  <r>
    <x v="0"/>
    <x v="5"/>
    <s v="03.2GB 이하"/>
    <x v="2"/>
    <n v="1.8533473014831543"/>
    <n v="2.3981313705444336"/>
    <n v="0.5447840690612793"/>
  </r>
  <r>
    <x v="0"/>
    <x v="5"/>
    <s v="03.2GB 이하"/>
    <x v="3"/>
    <n v="1.5740547546973596"/>
    <n v="1.4009947043198805"/>
    <n v="-0.17306005037747907"/>
  </r>
  <r>
    <x v="0"/>
    <x v="5"/>
    <s v="04.4GB 이하"/>
    <x v="0"/>
    <n v="2.9725536047243604"/>
    <n v="5.4584340941672229"/>
    <n v="2.4858804894428626"/>
  </r>
  <r>
    <x v="0"/>
    <x v="5"/>
    <s v="04.4GB 이하"/>
    <x v="1"/>
    <n v="2.7244779586791994"/>
    <n v="5.1194138526916504"/>
    <n v="2.394935894012451"/>
  </r>
  <r>
    <x v="0"/>
    <x v="5"/>
    <s v="04.4GB 이하"/>
    <x v="2"/>
    <n v="2.7922399044036865"/>
    <n v="3.9717839956283569"/>
    <n v="1.1795440912246704"/>
  </r>
  <r>
    <x v="0"/>
    <x v="5"/>
    <s v="04.4GB 이하"/>
    <x v="3"/>
    <n v="2.8771607455085304"/>
    <n v="1.6735732835881851"/>
    <n v="-1.2035874619203453"/>
  </r>
  <r>
    <x v="0"/>
    <x v="5"/>
    <s v="05.6GB 이하"/>
    <x v="0"/>
    <n v="4.9496664951757054"/>
    <n v="6.4908075467827393"/>
    <n v="1.5411410516070339"/>
  </r>
  <r>
    <x v="0"/>
    <x v="5"/>
    <s v="05.6GB 이하"/>
    <x v="1"/>
    <n v="5.5076573689778643"/>
    <n v="11.280391534169516"/>
    <n v="5.7727341651916513"/>
  </r>
  <r>
    <x v="0"/>
    <x v="5"/>
    <s v="05.6GB 이하"/>
    <x v="2"/>
    <m/>
    <m/>
    <n v="0"/>
  </r>
  <r>
    <x v="0"/>
    <x v="5"/>
    <s v="05.6GB 이하"/>
    <x v="3"/>
    <n v="4.9300565896210848"/>
    <n v="2.0761874163592302"/>
    <n v="-2.8538691732618546"/>
  </r>
  <r>
    <x v="0"/>
    <x v="5"/>
    <s v="06.6GB 초과"/>
    <x v="0"/>
    <n v="25.642658286809091"/>
    <n v="27.871920866501039"/>
    <n v="2.2292625796919481"/>
  </r>
  <r>
    <x v="0"/>
    <x v="5"/>
    <s v="06.6GB 초과"/>
    <x v="1"/>
    <n v="22.883053030286515"/>
    <n v="33.068580286843435"/>
    <n v="10.18552725655692"/>
  </r>
  <r>
    <x v="0"/>
    <x v="5"/>
    <s v="06.6GB 초과"/>
    <x v="2"/>
    <n v="12.533716201782227"/>
    <n v="10.098358392715454"/>
    <n v="-2.4353578090667725"/>
  </r>
  <r>
    <x v="0"/>
    <x v="5"/>
    <s v="06.6GB 초과"/>
    <x v="3"/>
    <n v="18.817375760812027"/>
    <n v="5.335827075518095"/>
    <n v="-13.481548685293932"/>
  </r>
  <r>
    <x v="0"/>
    <x v="6"/>
    <s v="01.0.5GB 이하"/>
    <x v="0"/>
    <n v="0.10519477725028992"/>
    <n v="4.9501652419567108"/>
    <n v="4.8449704647064209"/>
  </r>
  <r>
    <x v="0"/>
    <x v="6"/>
    <s v="01.0.5GB 이하"/>
    <x v="1"/>
    <n v="0"/>
    <n v="0"/>
    <n v="0"/>
  </r>
  <r>
    <x v="0"/>
    <x v="6"/>
    <s v="01.0.5GB 이하"/>
    <x v="2"/>
    <m/>
    <m/>
    <n v="0"/>
  </r>
  <r>
    <x v="0"/>
    <x v="6"/>
    <s v="01.0.5GB 이하"/>
    <x v="3"/>
    <n v="6.6812833150227868E-4"/>
    <n v="0.54777590433756507"/>
    <n v="0.54710777600606275"/>
  </r>
  <r>
    <x v="0"/>
    <x v="6"/>
    <s v="02.1.2GB 이하"/>
    <x v="0"/>
    <n v="0.83806637128194172"/>
    <n v="2.4735742886861165"/>
    <n v="1.6355079174041749"/>
  </r>
  <r>
    <x v="0"/>
    <x v="6"/>
    <s v="02.1.2GB 이하"/>
    <x v="1"/>
    <n v="0.75782664616902673"/>
    <n v="3.3934226036071777"/>
    <n v="2.6355959574381509"/>
  </r>
  <r>
    <x v="0"/>
    <x v="6"/>
    <s v="02.1.2GB 이하"/>
    <x v="2"/>
    <n v="0.85438346862792969"/>
    <n v="10.959980964660645"/>
    <n v="10.105597496032715"/>
  </r>
  <r>
    <x v="0"/>
    <x v="6"/>
    <s v="02.1.2GB 이하"/>
    <x v="3"/>
    <n v="0.79463624954223633"/>
    <n v="1.1809597969055177"/>
    <n v="0.38632354736328134"/>
  </r>
  <r>
    <x v="0"/>
    <x v="6"/>
    <s v="03.2GB 이하"/>
    <x v="0"/>
    <n v="1.6892068386077881"/>
    <n v="3.1184206803639731"/>
    <n v="1.429213841756185"/>
  </r>
  <r>
    <x v="0"/>
    <x v="6"/>
    <s v="03.2GB 이하"/>
    <x v="1"/>
    <m/>
    <m/>
    <n v="0"/>
  </r>
  <r>
    <x v="0"/>
    <x v="6"/>
    <s v="03.2GB 이하"/>
    <x v="2"/>
    <m/>
    <m/>
    <n v="0"/>
  </r>
  <r>
    <x v="0"/>
    <x v="6"/>
    <s v="03.2GB 이하"/>
    <x v="3"/>
    <m/>
    <m/>
    <n v="0"/>
  </r>
  <r>
    <x v="0"/>
    <x v="6"/>
    <s v="04.4GB 이하"/>
    <x v="0"/>
    <n v="2.9288770866394045"/>
    <n v="3.6067325401306154"/>
    <n v="0.6778554534912109"/>
  </r>
  <r>
    <x v="0"/>
    <x v="6"/>
    <s v="04.4GB 이하"/>
    <x v="1"/>
    <m/>
    <m/>
    <n v="0"/>
  </r>
  <r>
    <x v="0"/>
    <x v="6"/>
    <s v="04.4GB 이하"/>
    <x v="2"/>
    <m/>
    <m/>
    <n v="0"/>
  </r>
  <r>
    <x v="0"/>
    <x v="6"/>
    <s v="04.4GB 이하"/>
    <x v="3"/>
    <n v="2.8386507034301758"/>
    <n v="1.0602895021438599"/>
    <n v="-1.7783612012863159"/>
  </r>
  <r>
    <x v="0"/>
    <x v="6"/>
    <s v="05.6GB 이하"/>
    <x v="0"/>
    <n v="5.1046569687979559"/>
    <n v="5.5593140295573642"/>
    <n v="0.45465706075940826"/>
  </r>
  <r>
    <x v="0"/>
    <x v="6"/>
    <s v="05.6GB 이하"/>
    <x v="1"/>
    <m/>
    <m/>
    <n v="0"/>
  </r>
  <r>
    <x v="0"/>
    <x v="6"/>
    <s v="05.6GB 이하"/>
    <x v="2"/>
    <m/>
    <m/>
    <n v="0"/>
  </r>
  <r>
    <x v="0"/>
    <x v="6"/>
    <s v="05.6GB 이하"/>
    <x v="3"/>
    <n v="4.9354157447814941"/>
    <n v="0.43792128562927246"/>
    <n v="-4.4974944591522217"/>
  </r>
  <r>
    <x v="0"/>
    <x v="6"/>
    <s v="06.6GB 초과"/>
    <x v="0"/>
    <n v="38.524825043148468"/>
    <n v="43.340647031863533"/>
    <n v="4.8158219887150651"/>
  </r>
  <r>
    <x v="0"/>
    <x v="6"/>
    <s v="06.6GB 초과"/>
    <x v="1"/>
    <m/>
    <m/>
    <n v="0"/>
  </r>
  <r>
    <x v="0"/>
    <x v="6"/>
    <s v="06.6GB 초과"/>
    <x v="2"/>
    <m/>
    <m/>
    <n v="0"/>
  </r>
  <r>
    <x v="0"/>
    <x v="6"/>
    <s v="06.6GB 초과"/>
    <x v="3"/>
    <n v="9.3896497726440433"/>
    <n v="2.1218762397766113"/>
    <n v="-7.267773532867432"/>
  </r>
  <r>
    <x v="0"/>
    <x v="7"/>
    <s v="01.0.5GB 이하"/>
    <x v="0"/>
    <n v="0.17620623295123761"/>
    <n v="1.6276183898632344"/>
    <n v="1.4514121569119967"/>
  </r>
  <r>
    <x v="0"/>
    <x v="7"/>
    <s v="01.0.5GB 이하"/>
    <x v="1"/>
    <n v="9.2739224433898926E-2"/>
    <n v="0.7215040922164917"/>
    <n v="0.62876486778259277"/>
  </r>
  <r>
    <x v="0"/>
    <x v="7"/>
    <s v="01.0.5GB 이하"/>
    <x v="2"/>
    <n v="5.2469611167907715E-2"/>
    <n v="3.532111644744873E-2"/>
    <n v="-1.7148494720458984E-2"/>
  </r>
  <r>
    <x v="0"/>
    <x v="7"/>
    <s v="01.0.5GB 이하"/>
    <x v="3"/>
    <n v="8.3967871136135519E-2"/>
    <n v="2.7001985708872476"/>
    <n v="2.616230699751112"/>
  </r>
  <r>
    <x v="0"/>
    <x v="7"/>
    <s v="02.1.2GB 이하"/>
    <x v="0"/>
    <n v="0.83575637605455189"/>
    <n v="2.288423040178087"/>
    <n v="1.4526666641235351"/>
  </r>
  <r>
    <x v="0"/>
    <x v="7"/>
    <s v="02.1.2GB 이하"/>
    <x v="1"/>
    <n v="0.82489538192749023"/>
    <n v="13.843559265136719"/>
    <n v="13.018663883209229"/>
  </r>
  <r>
    <x v="0"/>
    <x v="7"/>
    <s v="02.1.2GB 이하"/>
    <x v="2"/>
    <n v="1.1298141479492188"/>
    <n v="1.371006965637207"/>
    <n v="0.24119281768798828"/>
  </r>
  <r>
    <x v="0"/>
    <x v="7"/>
    <s v="02.1.2GB 이하"/>
    <x v="3"/>
    <n v="0.95040035247802734"/>
    <n v="0.46254646778106689"/>
    <n v="-0.48785388469696045"/>
  </r>
  <r>
    <x v="0"/>
    <x v="7"/>
    <s v="03.2GB 이하"/>
    <x v="0"/>
    <n v="1.5987588853547068"/>
    <n v="2.8350948805760856"/>
    <n v="1.2363359952213788"/>
  </r>
  <r>
    <x v="0"/>
    <x v="7"/>
    <s v="03.2GB 이하"/>
    <x v="1"/>
    <n v="1.9143795967102051"/>
    <n v="1.3258495330810547"/>
    <n v="-0.58853006362915039"/>
  </r>
  <r>
    <x v="0"/>
    <x v="7"/>
    <s v="03.2GB 이하"/>
    <x v="2"/>
    <m/>
    <m/>
    <n v="0"/>
  </r>
  <r>
    <x v="0"/>
    <x v="7"/>
    <s v="03.2GB 이하"/>
    <x v="3"/>
    <n v="1.4905415376027424"/>
    <n v="0.65453100204467773"/>
    <n v="-0.8360105355580647"/>
  </r>
  <r>
    <x v="0"/>
    <x v="7"/>
    <s v="04.4GB 이하"/>
    <x v="0"/>
    <n v="2.919508637383927"/>
    <n v="5.905201683903849"/>
    <n v="2.9856930465199221"/>
  </r>
  <r>
    <x v="0"/>
    <x v="7"/>
    <s v="04.4GB 이하"/>
    <x v="1"/>
    <n v="3.2692432403564453"/>
    <n v="2.1868331432342529"/>
    <n v="-1.0824100971221924"/>
  </r>
  <r>
    <x v="0"/>
    <x v="7"/>
    <s v="04.4GB 이하"/>
    <x v="2"/>
    <n v="2.9104368686676025"/>
    <n v="14.426350355148315"/>
    <n v="11.515913486480713"/>
  </r>
  <r>
    <x v="0"/>
    <x v="7"/>
    <s v="04.4GB 이하"/>
    <x v="3"/>
    <n v="2.6120769500732424"/>
    <n v="2.079088878631592"/>
    <n v="-0.53298807144165039"/>
  </r>
  <r>
    <x v="0"/>
    <x v="7"/>
    <s v="05.6GB 이하"/>
    <x v="0"/>
    <n v="4.8978940834433349"/>
    <n v="8.6980508343648104"/>
    <n v="3.8001567509214755"/>
  </r>
  <r>
    <x v="0"/>
    <x v="7"/>
    <s v="05.6GB 이하"/>
    <x v="1"/>
    <n v="5.1783000230789185"/>
    <n v="8.9834426641464233"/>
    <n v="3.8051426410675049"/>
  </r>
  <r>
    <x v="0"/>
    <x v="7"/>
    <s v="05.6GB 이하"/>
    <x v="2"/>
    <m/>
    <m/>
    <n v="0"/>
  </r>
  <r>
    <x v="0"/>
    <x v="7"/>
    <s v="05.6GB 이하"/>
    <x v="3"/>
    <n v="5.0592715740203857"/>
    <n v="9.3766766786575317"/>
    <n v="4.317405104637146"/>
  </r>
  <r>
    <x v="0"/>
    <x v="7"/>
    <s v="06.6GB 초과"/>
    <x v="0"/>
    <n v="23.998731558051194"/>
    <n v="27.592724632489738"/>
    <n v="3.5939930744385435"/>
  </r>
  <r>
    <x v="0"/>
    <x v="7"/>
    <s v="06.6GB 초과"/>
    <x v="1"/>
    <n v="29.21524755160014"/>
    <n v="22.986325343449909"/>
    <n v="-6.2289222081502302"/>
  </r>
  <r>
    <x v="0"/>
    <x v="7"/>
    <s v="06.6GB 초과"/>
    <x v="2"/>
    <n v="35.35676383972168"/>
    <n v="16.134816646575928"/>
    <n v="-19.221947193145752"/>
  </r>
  <r>
    <x v="0"/>
    <x v="7"/>
    <s v="06.6GB 초과"/>
    <x v="3"/>
    <n v="29.329897785186766"/>
    <n v="14.219755013783773"/>
    <n v="-15.110142771402993"/>
  </r>
  <r>
    <x v="1"/>
    <x v="0"/>
    <s v="01.0.5GB 이하"/>
    <x v="0"/>
    <n v="0.18270679434516363"/>
    <n v="12.311051605635434"/>
    <n v="12.128344811290271"/>
  </r>
  <r>
    <x v="1"/>
    <x v="0"/>
    <s v="01.0.5GB 이하"/>
    <x v="1"/>
    <n v="0.18648973413415856"/>
    <n v="8.0747172264795051"/>
    <n v="7.8882274923453464"/>
  </r>
  <r>
    <x v="1"/>
    <x v="0"/>
    <s v="01.0.5GB 이하"/>
    <x v="2"/>
    <n v="0.2061959795049719"/>
    <n v="2.797216281697557"/>
    <n v="2.5910203021925851"/>
  </r>
  <r>
    <x v="1"/>
    <x v="0"/>
    <s v="01.0.5GB 이하"/>
    <x v="3"/>
    <n v="0.14683960357182463"/>
    <n v="4.2669766108754654"/>
    <n v="4.120137007303641"/>
  </r>
  <r>
    <x v="1"/>
    <x v="0"/>
    <s v="02.1.2GB 이하"/>
    <x v="0"/>
    <n v="0.88161709477024008"/>
    <n v="7.8548770976864279"/>
    <n v="6.973260002916188"/>
  </r>
  <r>
    <x v="1"/>
    <x v="0"/>
    <s v="02.1.2GB 이하"/>
    <x v="1"/>
    <n v="0.87454386399342465"/>
    <n v="7.3590941027953072"/>
    <n v="6.4845502388018827"/>
  </r>
  <r>
    <x v="1"/>
    <x v="0"/>
    <s v="02.1.2GB 이하"/>
    <x v="2"/>
    <n v="0.84734898944233739"/>
    <n v="2.6508050353028052"/>
    <n v="1.8034560458604678"/>
  </r>
  <r>
    <x v="1"/>
    <x v="0"/>
    <s v="02.1.2GB 이하"/>
    <x v="3"/>
    <n v="0.8586028156384744"/>
    <n v="2.9636578987204967"/>
    <n v="2.1050550830820223"/>
  </r>
  <r>
    <x v="1"/>
    <x v="0"/>
    <s v="03.2GB 이하"/>
    <x v="0"/>
    <n v="1.5603972860037709"/>
    <n v="9.418417772863366"/>
    <n v="7.8580204868595951"/>
  </r>
  <r>
    <x v="1"/>
    <x v="0"/>
    <s v="03.2GB 이하"/>
    <x v="1"/>
    <n v="1.5500953727298312"/>
    <n v="9.4412696722480991"/>
    <n v="7.8911742995182674"/>
  </r>
  <r>
    <x v="1"/>
    <x v="0"/>
    <s v="03.2GB 이하"/>
    <x v="2"/>
    <n v="1.5369119814464025"/>
    <n v="4.3350954509916759"/>
    <n v="2.7981834695452736"/>
  </r>
  <r>
    <x v="1"/>
    <x v="0"/>
    <s v="03.2GB 이하"/>
    <x v="3"/>
    <n v="1.5401559070099231"/>
    <n v="2.0790520591791286"/>
    <n v="0.5388961521692055"/>
  </r>
  <r>
    <x v="1"/>
    <x v="0"/>
    <s v="04.4GB 이하"/>
    <x v="0"/>
    <n v="2.9484933626608005"/>
    <n v="11.853144139204591"/>
    <n v="8.9046507765437912"/>
  </r>
  <r>
    <x v="1"/>
    <x v="0"/>
    <s v="04.4GB 이하"/>
    <x v="1"/>
    <n v="2.9393626754246061"/>
    <n v="11.679434565482316"/>
    <n v="8.7400718900577097"/>
  </r>
  <r>
    <x v="1"/>
    <x v="0"/>
    <s v="04.4GB 이하"/>
    <x v="2"/>
    <n v="2.9160943932420627"/>
    <n v="5.8431145089817802"/>
    <n v="2.9270201157397175"/>
  </r>
  <r>
    <x v="1"/>
    <x v="0"/>
    <s v="04.4GB 이하"/>
    <x v="3"/>
    <n v="2.9242600913970702"/>
    <n v="4.8385289772864315"/>
    <n v="1.9142688858893613"/>
  </r>
  <r>
    <x v="1"/>
    <x v="0"/>
    <s v="05.6GB 이하"/>
    <x v="0"/>
    <n v="5.0669693297350715"/>
    <n v="15.005403401426358"/>
    <n v="9.9384340716912867"/>
  </r>
  <r>
    <x v="1"/>
    <x v="0"/>
    <s v="05.6GB 이하"/>
    <x v="1"/>
    <n v="5.0302301823970472"/>
    <n v="11.491599951877243"/>
    <n v="6.4613697694801955"/>
  </r>
  <r>
    <x v="1"/>
    <x v="0"/>
    <s v="05.6GB 이하"/>
    <x v="2"/>
    <n v="4.9673437178134918"/>
    <n v="8.4233547466993333"/>
    <n v="3.4560110288858414"/>
  </r>
  <r>
    <x v="1"/>
    <x v="0"/>
    <s v="05.6GB 이하"/>
    <x v="3"/>
    <n v="4.9355086358388265"/>
    <n v="7.8553415457407629"/>
    <n v="2.9198329099019364"/>
  </r>
  <r>
    <x v="1"/>
    <x v="0"/>
    <s v="06.6GB 초과"/>
    <x v="0"/>
    <n v="30.512053775728514"/>
    <n v="37.486679239767881"/>
    <n v="6.9746254640393666"/>
  </r>
  <r>
    <x v="1"/>
    <x v="0"/>
    <s v="06.6GB 초과"/>
    <x v="1"/>
    <n v="30.49404594877231"/>
    <n v="34.276213854393866"/>
    <n v="3.7821679056215558"/>
  </r>
  <r>
    <x v="1"/>
    <x v="0"/>
    <s v="06.6GB 초과"/>
    <x v="2"/>
    <n v="30.209118985339423"/>
    <n v="29.785029126991883"/>
    <n v="-0.42408985834753921"/>
  </r>
  <r>
    <x v="1"/>
    <x v="0"/>
    <s v="06.6GB 초과"/>
    <x v="3"/>
    <n v="33.346205106961712"/>
    <n v="29.891139284496827"/>
    <n v="-3.4550658224648849"/>
  </r>
  <r>
    <x v="1"/>
    <x v="1"/>
    <s v="01.0.5GB 이하"/>
    <x v="0"/>
    <n v="0.19077847909633627"/>
    <n v="6.5272543527311369"/>
    <n v="6.3364758736348001"/>
  </r>
  <r>
    <x v="1"/>
    <x v="1"/>
    <s v="01.0.5GB 이하"/>
    <x v="1"/>
    <n v="0.18294741546238907"/>
    <n v="4.8695985575445802"/>
    <n v="4.6866511420821908"/>
  </r>
  <r>
    <x v="1"/>
    <x v="1"/>
    <s v="01.0.5GB 이하"/>
    <x v="2"/>
    <n v="0.18539566298325857"/>
    <n v="2.3951404172306261"/>
    <n v="2.2097447542473674"/>
  </r>
  <r>
    <x v="1"/>
    <x v="1"/>
    <s v="01.0.5GB 이하"/>
    <x v="3"/>
    <n v="0.15445829614416345"/>
    <n v="1.2679719081275906"/>
    <n v="1.1135136119834272"/>
  </r>
  <r>
    <x v="1"/>
    <x v="1"/>
    <s v="02.1.2GB 이하"/>
    <x v="0"/>
    <n v="0.86947949883643161"/>
    <n v="5.4238162901168794"/>
    <n v="4.5543367912804475"/>
  </r>
  <r>
    <x v="1"/>
    <x v="1"/>
    <s v="02.1.2GB 이하"/>
    <x v="1"/>
    <n v="0.85868968145690694"/>
    <n v="4.5445216360028349"/>
    <n v="3.6858319545459279"/>
  </r>
  <r>
    <x v="1"/>
    <x v="1"/>
    <s v="02.1.2GB 이하"/>
    <x v="2"/>
    <n v="0.83751376913912468"/>
    <n v="1.9668103230066141"/>
    <n v="1.1292965538674893"/>
  </r>
  <r>
    <x v="1"/>
    <x v="1"/>
    <s v="02.1.2GB 이하"/>
    <x v="3"/>
    <n v="0.81869705655108926"/>
    <n v="1.5743956365804563"/>
    <n v="0.75569858002936707"/>
  </r>
  <r>
    <x v="1"/>
    <x v="1"/>
    <s v="03.2GB 이하"/>
    <x v="0"/>
    <n v="1.5513243736817346"/>
    <n v="6.3441520682960304"/>
    <n v="4.7928276946142958"/>
  </r>
  <r>
    <x v="1"/>
    <x v="1"/>
    <s v="03.2GB 이하"/>
    <x v="1"/>
    <n v="1.5496077198594047"/>
    <n v="5.6937576388820261"/>
    <n v="4.1441499190226212"/>
  </r>
  <r>
    <x v="1"/>
    <x v="1"/>
    <s v="03.2GB 이하"/>
    <x v="2"/>
    <n v="1.5328867718324823"/>
    <n v="3.2747058153152468"/>
    <n v="1.7418190434827645"/>
  </r>
  <r>
    <x v="1"/>
    <x v="1"/>
    <s v="03.2GB 이하"/>
    <x v="3"/>
    <n v="1.5370060536375014"/>
    <n v="2.657962606224328"/>
    <n v="1.1209565525868266"/>
  </r>
  <r>
    <x v="1"/>
    <x v="1"/>
    <s v="04.4GB 이하"/>
    <x v="0"/>
    <n v="2.9361481386962152"/>
    <n v="8.9462508876446236"/>
    <n v="6.0101027489484089"/>
  </r>
  <r>
    <x v="1"/>
    <x v="1"/>
    <s v="04.4GB 이하"/>
    <x v="1"/>
    <n v="2.8869633100968568"/>
    <n v="7.277877029431143"/>
    <n v="4.3909137193342858"/>
  </r>
  <r>
    <x v="1"/>
    <x v="1"/>
    <s v="04.4GB 이하"/>
    <x v="2"/>
    <n v="2.8887604247439991"/>
    <n v="4.3661277132684537"/>
    <n v="1.4773672885244546"/>
  </r>
  <r>
    <x v="1"/>
    <x v="1"/>
    <s v="04.4GB 이하"/>
    <x v="3"/>
    <n v="2.8380257242255742"/>
    <n v="4.319825741118855"/>
    <n v="1.4818000168932808"/>
  </r>
  <r>
    <x v="1"/>
    <x v="1"/>
    <s v="05.6GB 이하"/>
    <x v="0"/>
    <n v="5.0736811218741389"/>
    <n v="12.143090782723228"/>
    <n v="7.0694096608490886"/>
  </r>
  <r>
    <x v="1"/>
    <x v="1"/>
    <s v="05.6GB 이하"/>
    <x v="1"/>
    <n v="5.0711768366396424"/>
    <n v="10.16740929911534"/>
    <n v="5.0962324624756974"/>
  </r>
  <r>
    <x v="1"/>
    <x v="1"/>
    <s v="05.6GB 이하"/>
    <x v="2"/>
    <n v="5.0690046220313842"/>
    <n v="7.4567372978202942"/>
    <n v="2.3877326757889099"/>
  </r>
  <r>
    <x v="1"/>
    <x v="1"/>
    <s v="05.6GB 이하"/>
    <x v="3"/>
    <n v="5.0657148408889769"/>
    <n v="7.2023115769624715"/>
    <n v="2.1365967360734945"/>
  </r>
  <r>
    <x v="1"/>
    <x v="1"/>
    <s v="06.6GB 초과"/>
    <x v="0"/>
    <n v="25.361219841161805"/>
    <n v="31.425866407529959"/>
    <n v="6.0646465663681539"/>
  </r>
  <r>
    <x v="1"/>
    <x v="1"/>
    <s v="06.6GB 초과"/>
    <x v="1"/>
    <n v="25.585243100176744"/>
    <n v="29.291283370974888"/>
    <n v="3.7060402707981446"/>
  </r>
  <r>
    <x v="1"/>
    <x v="1"/>
    <s v="06.6GB 초과"/>
    <x v="2"/>
    <n v="25.390820957893549"/>
    <n v="25.535609655735868"/>
    <n v="0.14478869784231918"/>
  </r>
  <r>
    <x v="1"/>
    <x v="1"/>
    <s v="06.6GB 초과"/>
    <x v="3"/>
    <n v="25.844779080186679"/>
    <n v="24.975526463482264"/>
    <n v="-0.869252616704415"/>
  </r>
  <r>
    <x v="1"/>
    <x v="2"/>
    <s v="01.0.5GB 이하"/>
    <x v="0"/>
    <n v="0.21644383744028492"/>
    <n v="4.0945004426881138"/>
    <n v="3.8780566052478287"/>
  </r>
  <r>
    <x v="1"/>
    <x v="2"/>
    <s v="01.0.5GB 이하"/>
    <x v="1"/>
    <n v="0.21651471530551228"/>
    <n v="3.2223025985052915"/>
    <n v="3.0057878831997793"/>
  </r>
  <r>
    <x v="1"/>
    <x v="2"/>
    <s v="01.0.5GB 이하"/>
    <x v="2"/>
    <n v="0.22056247394763284"/>
    <n v="1.0097669395503344"/>
    <n v="0.78920446560270152"/>
  </r>
  <r>
    <x v="1"/>
    <x v="2"/>
    <s v="01.0.5GB 이하"/>
    <x v="3"/>
    <n v="0.18612506826293659"/>
    <n v="1.0998124111463681"/>
    <n v="0.91368734288343145"/>
  </r>
  <r>
    <x v="1"/>
    <x v="2"/>
    <s v="02.1.2GB 이하"/>
    <x v="0"/>
    <n v="0.85861851259692057"/>
    <n v="3.7950795038338896"/>
    <n v="2.9364609912369692"/>
  </r>
  <r>
    <x v="1"/>
    <x v="2"/>
    <s v="02.1.2GB 이하"/>
    <x v="1"/>
    <n v="0.8465122509841525"/>
    <n v="3.2154004092429096"/>
    <n v="2.3688881582587573"/>
  </r>
  <r>
    <x v="1"/>
    <x v="2"/>
    <s v="02.1.2GB 이하"/>
    <x v="2"/>
    <n v="0.8386986592420359"/>
    <n v="1.8898715540000051"/>
    <n v="1.0511728947579693"/>
  </r>
  <r>
    <x v="1"/>
    <x v="2"/>
    <s v="02.1.2GB 이하"/>
    <x v="3"/>
    <n v="0.82464693203235917"/>
    <n v="1.3182917389428832"/>
    <n v="0.49364480691052404"/>
  </r>
  <r>
    <x v="1"/>
    <x v="2"/>
    <s v="03.2GB 이하"/>
    <x v="0"/>
    <n v="1.5534034813468509"/>
    <n v="5.0337138944053565"/>
    <n v="3.4803104130585059"/>
  </r>
  <r>
    <x v="1"/>
    <x v="2"/>
    <s v="03.2GB 이하"/>
    <x v="1"/>
    <n v="1.5275951457138639"/>
    <n v="4.2978825456762539"/>
    <n v="2.77028739996239"/>
  </r>
  <r>
    <x v="1"/>
    <x v="2"/>
    <s v="03.2GB 이하"/>
    <x v="2"/>
    <n v="1.5482626119036105"/>
    <n v="2.6159011171367639"/>
    <n v="1.0676385052331534"/>
  </r>
  <r>
    <x v="1"/>
    <x v="2"/>
    <s v="03.2GB 이하"/>
    <x v="3"/>
    <n v="1.5182419516475325"/>
    <n v="2.1882874124404417"/>
    <n v="0.67004546079290916"/>
  </r>
  <r>
    <x v="1"/>
    <x v="2"/>
    <s v="04.4GB 이하"/>
    <x v="0"/>
    <n v="2.9212979112428434"/>
    <n v="7.2997612354647483"/>
    <n v="4.3784633242219044"/>
  </r>
  <r>
    <x v="1"/>
    <x v="2"/>
    <s v="04.4GB 이하"/>
    <x v="1"/>
    <n v="2.8623757517067414"/>
    <n v="6.1385561553219627"/>
    <n v="3.2761804036152213"/>
  </r>
  <r>
    <x v="1"/>
    <x v="2"/>
    <s v="04.4GB 이하"/>
    <x v="2"/>
    <n v="2.8621187447512297"/>
    <n v="4.330882876320004"/>
    <n v="1.4687641315687743"/>
  </r>
  <r>
    <x v="1"/>
    <x v="2"/>
    <s v="04.4GB 이하"/>
    <x v="3"/>
    <n v="2.8804846098491534"/>
    <n v="4.2126500373528692"/>
    <n v="1.3321654275037158"/>
  </r>
  <r>
    <x v="1"/>
    <x v="2"/>
    <s v="05.6GB 이하"/>
    <x v="0"/>
    <n v="5.0345614118201469"/>
    <n v="10.776490113123087"/>
    <n v="5.7419287013029399"/>
  </r>
  <r>
    <x v="1"/>
    <x v="2"/>
    <s v="05.6GB 이하"/>
    <x v="1"/>
    <n v="5.0244734681292664"/>
    <n v="9.4105722707790029"/>
    <n v="4.3860988026497365"/>
  </r>
  <r>
    <x v="1"/>
    <x v="2"/>
    <s v="05.6GB 이하"/>
    <x v="2"/>
    <n v="4.9697074229900657"/>
    <n v="6.9920886781582459"/>
    <n v="2.0223812551681801"/>
  </r>
  <r>
    <x v="1"/>
    <x v="2"/>
    <s v="05.6GB 이하"/>
    <x v="3"/>
    <n v="4.9811485237910826"/>
    <n v="6.3124521413671557"/>
    <n v="1.3313036175760731"/>
  </r>
  <r>
    <x v="1"/>
    <x v="2"/>
    <s v="06.6GB 초과"/>
    <x v="0"/>
    <n v="20.709546225592142"/>
    <n v="26.210250930113634"/>
    <n v="5.5007047045214925"/>
  </r>
  <r>
    <x v="1"/>
    <x v="2"/>
    <s v="06.6GB 초과"/>
    <x v="1"/>
    <n v="20.96616175405812"/>
    <n v="23.848888687447623"/>
    <n v="2.8827269333895025"/>
  </r>
  <r>
    <x v="1"/>
    <x v="2"/>
    <s v="06.6GB 초과"/>
    <x v="2"/>
    <n v="20.347189246105547"/>
    <n v="20.338618900194888"/>
    <n v="-8.5703459106589719E-3"/>
  </r>
  <r>
    <x v="1"/>
    <x v="2"/>
    <s v="06.6GB 초과"/>
    <x v="3"/>
    <n v="21.388711609717554"/>
    <n v="19.283113929449257"/>
    <n v="-2.1055976802682963"/>
  </r>
  <r>
    <x v="1"/>
    <x v="3"/>
    <s v="01.0.5GB 이하"/>
    <x v="0"/>
    <n v="0.23480508963807903"/>
    <n v="2.3093279722076514"/>
    <n v="2.0745228825695725"/>
  </r>
  <r>
    <x v="1"/>
    <x v="3"/>
    <s v="01.0.5GB 이하"/>
    <x v="1"/>
    <n v="0.22516381821034509"/>
    <n v="1.6782857542170608"/>
    <n v="1.4531219360067158"/>
  </r>
  <r>
    <x v="1"/>
    <x v="3"/>
    <s v="01.0.5GB 이하"/>
    <x v="2"/>
    <n v="0.22589279124822692"/>
    <n v="0.79026926701795175"/>
    <n v="0.56437647576972483"/>
  </r>
  <r>
    <x v="1"/>
    <x v="3"/>
    <s v="01.0.5GB 이하"/>
    <x v="3"/>
    <n v="0.19691583313128772"/>
    <n v="0.68775985271078521"/>
    <n v="0.49084401957949753"/>
  </r>
  <r>
    <x v="1"/>
    <x v="3"/>
    <s v="02.1.2GB 이하"/>
    <x v="0"/>
    <n v="0.84704080236889567"/>
    <n v="2.4862546486373915"/>
    <n v="1.639213846268496"/>
  </r>
  <r>
    <x v="1"/>
    <x v="3"/>
    <s v="02.1.2GB 이하"/>
    <x v="1"/>
    <n v="0.83267231554884924"/>
    <n v="2.0502918152418483"/>
    <n v="1.217619499692999"/>
  </r>
  <r>
    <x v="1"/>
    <x v="3"/>
    <s v="02.1.2GB 이하"/>
    <x v="2"/>
    <n v="0.81616251455433009"/>
    <n v="1.373161133382877"/>
    <n v="0.55699861882854695"/>
  </r>
  <r>
    <x v="1"/>
    <x v="3"/>
    <s v="02.1.2GB 이하"/>
    <x v="3"/>
    <n v="0.81310475756382117"/>
    <n v="1.1011770668728598"/>
    <n v="0.2880723093090386"/>
  </r>
  <r>
    <x v="1"/>
    <x v="3"/>
    <s v="03.2GB 이하"/>
    <x v="0"/>
    <n v="1.5600127338572729"/>
    <n v="3.5459417613036428"/>
    <n v="1.9859290274463699"/>
  </r>
  <r>
    <x v="1"/>
    <x v="3"/>
    <s v="03.2GB 이하"/>
    <x v="1"/>
    <n v="1.543856443308077"/>
    <n v="2.7186447966085452"/>
    <n v="1.1747883533004682"/>
  </r>
  <r>
    <x v="1"/>
    <x v="3"/>
    <s v="03.2GB 이하"/>
    <x v="2"/>
    <n v="1.5498016114460387"/>
    <n v="2.2602666355979721"/>
    <n v="0.71046502415193347"/>
  </r>
  <r>
    <x v="1"/>
    <x v="3"/>
    <s v="03.2GB 이하"/>
    <x v="3"/>
    <n v="1.528827172837087"/>
    <n v="1.7484100002263272"/>
    <n v="0.21958282738924018"/>
  </r>
  <r>
    <x v="1"/>
    <x v="3"/>
    <s v="04.4GB 이하"/>
    <x v="0"/>
    <n v="2.8892518668021103"/>
    <n v="5.3904926115200409"/>
    <n v="2.5012407447179306"/>
  </r>
  <r>
    <x v="1"/>
    <x v="3"/>
    <s v="04.4GB 이하"/>
    <x v="1"/>
    <n v="2.8464558340139603"/>
    <n v="4.5423690380128088"/>
    <n v="1.6959132039988485"/>
  </r>
  <r>
    <x v="1"/>
    <x v="3"/>
    <s v="04.4GB 이하"/>
    <x v="2"/>
    <n v="2.8355468861193787"/>
    <n v="3.6443355448426775"/>
    <n v="0.80878865872329886"/>
  </r>
  <r>
    <x v="1"/>
    <x v="3"/>
    <s v="04.4GB 이하"/>
    <x v="3"/>
    <n v="2.8245264436303956"/>
    <n v="3.2275649829210691"/>
    <n v="0.40303853929067346"/>
  </r>
  <r>
    <x v="1"/>
    <x v="3"/>
    <s v="05.6GB 이하"/>
    <x v="0"/>
    <n v="4.9731696138697927"/>
    <n v="8.2368163971999451"/>
    <n v="3.2636467833301523"/>
  </r>
  <r>
    <x v="1"/>
    <x v="3"/>
    <s v="05.6GB 이하"/>
    <x v="1"/>
    <n v="4.9501012055590881"/>
    <n v="7.1299468684689113"/>
    <n v="2.1798456629098233"/>
  </r>
  <r>
    <x v="1"/>
    <x v="3"/>
    <s v="05.6GB 이하"/>
    <x v="2"/>
    <n v="4.9428061138499864"/>
    <n v="5.9694156491911254"/>
    <n v="1.0266095353411391"/>
  </r>
  <r>
    <x v="1"/>
    <x v="3"/>
    <s v="05.6GB 이하"/>
    <x v="3"/>
    <n v="4.8809403491286094"/>
    <n v="5.4501488984295872"/>
    <n v="0.56920854930097775"/>
  </r>
  <r>
    <x v="1"/>
    <x v="3"/>
    <s v="06.6GB 초과"/>
    <x v="0"/>
    <n v="18.436336691503328"/>
    <n v="20.591728929378284"/>
    <n v="2.1553922378749562"/>
  </r>
  <r>
    <x v="1"/>
    <x v="3"/>
    <s v="06.6GB 초과"/>
    <x v="1"/>
    <n v="18.810990321208756"/>
    <n v="19.318016483375274"/>
    <n v="0.50702616216651819"/>
  </r>
  <r>
    <x v="1"/>
    <x v="3"/>
    <s v="06.6GB 초과"/>
    <x v="2"/>
    <n v="17.517943141557193"/>
    <n v="16.728761987193483"/>
    <n v="-0.78918115436371039"/>
  </r>
  <r>
    <x v="1"/>
    <x v="3"/>
    <s v="06.6GB 초과"/>
    <x v="3"/>
    <n v="19.368019383469807"/>
    <n v="16.363068830549103"/>
    <n v="-3.0049505529207039"/>
  </r>
  <r>
    <x v="1"/>
    <x v="4"/>
    <s v="01.0.5GB 이하"/>
    <x v="0"/>
    <n v="0.16937799338519344"/>
    <n v="14.441266037342903"/>
    <n v="14.271888043957709"/>
  </r>
  <r>
    <x v="1"/>
    <x v="4"/>
    <s v="01.0.5GB 이하"/>
    <x v="1"/>
    <n v="0.1883877573134024"/>
    <n v="9.4088908315006687"/>
    <n v="9.2205030741872669"/>
  </r>
  <r>
    <x v="1"/>
    <x v="4"/>
    <s v="01.0.5GB 이하"/>
    <x v="2"/>
    <n v="0.196496535431255"/>
    <n v="8.1741778389974069"/>
    <n v="7.9776813035661522"/>
  </r>
  <r>
    <x v="1"/>
    <x v="4"/>
    <s v="01.0.5GB 이하"/>
    <x v="3"/>
    <n v="0.15967126051584879"/>
    <n v="4.6474322342872618"/>
    <n v="4.4877609737714135"/>
  </r>
  <r>
    <x v="1"/>
    <x v="4"/>
    <s v="02.1.2GB 이하"/>
    <x v="0"/>
    <n v="0.89541853166809904"/>
    <n v="9.9358808062635227"/>
    <n v="9.0404622745954235"/>
  </r>
  <r>
    <x v="1"/>
    <x v="4"/>
    <s v="02.1.2GB 이하"/>
    <x v="1"/>
    <n v="0.8616546157836914"/>
    <n v="8.1192941184616103"/>
    <n v="7.257639502677919"/>
  </r>
  <r>
    <x v="1"/>
    <x v="4"/>
    <s v="02.1.2GB 이하"/>
    <x v="2"/>
    <n v="0.88626640463528572"/>
    <n v="3.3704610251400569"/>
    <n v="2.4841946205047711"/>
  </r>
  <r>
    <x v="1"/>
    <x v="4"/>
    <s v="02.1.2GB 이하"/>
    <x v="3"/>
    <n v="0.87914036973122434"/>
    <n v="3.3233650350863218"/>
    <n v="2.4442246653550974"/>
  </r>
  <r>
    <x v="1"/>
    <x v="4"/>
    <s v="03.2GB 이하"/>
    <x v="0"/>
    <n v="1.5581706504449777"/>
    <n v="11.252655962504113"/>
    <n v="9.6944853120591343"/>
  </r>
  <r>
    <x v="1"/>
    <x v="4"/>
    <s v="03.2GB 이하"/>
    <x v="1"/>
    <n v="1.5440678735516162"/>
    <n v="9.8165366947477128"/>
    <n v="8.2724688211960959"/>
  </r>
  <r>
    <x v="1"/>
    <x v="4"/>
    <s v="03.2GB 이하"/>
    <x v="2"/>
    <n v="1.5274741406343422"/>
    <n v="6.2120415142604282"/>
    <n v="4.684567373626086"/>
  </r>
  <r>
    <x v="1"/>
    <x v="4"/>
    <s v="03.2GB 이하"/>
    <x v="3"/>
    <n v="1.5254062574509291"/>
    <n v="6.0096727896154976"/>
    <n v="4.4842665321645683"/>
  </r>
  <r>
    <x v="1"/>
    <x v="4"/>
    <s v="04.4GB 이하"/>
    <x v="0"/>
    <n v="2.9284683830897635"/>
    <n v="13.597493749163213"/>
    <n v="10.66902536607345"/>
  </r>
  <r>
    <x v="1"/>
    <x v="4"/>
    <s v="04.4GB 이하"/>
    <x v="1"/>
    <n v="2.9073972362923559"/>
    <n v="10.1640720557706"/>
    <n v="7.2566748194782438"/>
  </r>
  <r>
    <x v="1"/>
    <x v="4"/>
    <s v="04.4GB 이하"/>
    <x v="2"/>
    <n v="2.8024587252783397"/>
    <n v="7.3333120825429443"/>
    <n v="4.5308533572646041"/>
  </r>
  <r>
    <x v="1"/>
    <x v="4"/>
    <s v="04.4GB 이하"/>
    <x v="3"/>
    <n v="2.8978167324735407"/>
    <n v="7.1709433682759611"/>
    <n v="4.27312663580242"/>
  </r>
  <r>
    <x v="1"/>
    <x v="4"/>
    <s v="05.6GB 이하"/>
    <x v="0"/>
    <n v="4.9564890930924976"/>
    <n v="17.297753692667428"/>
    <n v="12.341264599574931"/>
  </r>
  <r>
    <x v="1"/>
    <x v="4"/>
    <s v="05.6GB 이하"/>
    <x v="1"/>
    <n v="4.950422927737236"/>
    <n v="16.084374212355989"/>
    <n v="11.133951284618753"/>
  </r>
  <r>
    <x v="1"/>
    <x v="4"/>
    <s v="05.6GB 이하"/>
    <x v="2"/>
    <n v="4.8510303944349289"/>
    <n v="11.495442017912865"/>
    <n v="6.6444116234779358"/>
  </r>
  <r>
    <x v="1"/>
    <x v="4"/>
    <s v="05.6GB 이하"/>
    <x v="3"/>
    <n v="4.9453021758744695"/>
    <n v="8.4712855520368624"/>
    <n v="3.5259833761623929"/>
  </r>
  <r>
    <x v="1"/>
    <x v="4"/>
    <s v="06.6GB 초과"/>
    <x v="0"/>
    <n v="30.472397002202289"/>
    <n v="39.107047476257236"/>
    <n v="8.634650474054947"/>
  </r>
  <r>
    <x v="1"/>
    <x v="4"/>
    <s v="06.6GB 초과"/>
    <x v="1"/>
    <n v="31.796082184070677"/>
    <n v="36.597496755639398"/>
    <n v="4.8014145715687206"/>
  </r>
  <r>
    <x v="1"/>
    <x v="4"/>
    <s v="06.6GB 초과"/>
    <x v="2"/>
    <n v="31.632989434007637"/>
    <n v="31.971834821822924"/>
    <n v="0.33884538781528661"/>
  </r>
  <r>
    <x v="1"/>
    <x v="4"/>
    <s v="06.6GB 초과"/>
    <x v="3"/>
    <n v="29.23847715129023"/>
    <n v="26.092968588823119"/>
    <n v="-3.1455085624671106"/>
  </r>
  <r>
    <x v="1"/>
    <x v="5"/>
    <s v="01.0.5GB 이하"/>
    <x v="0"/>
    <n v="0.15848962011440459"/>
    <n v="4.5258789641411266"/>
    <n v="4.367389344026722"/>
  </r>
  <r>
    <x v="1"/>
    <x v="5"/>
    <s v="01.0.5GB 이하"/>
    <x v="1"/>
    <n v="0.12630206175323566"/>
    <n v="3.5007890802139401"/>
    <n v="3.3744870184607043"/>
  </r>
  <r>
    <x v="1"/>
    <x v="5"/>
    <s v="01.0.5GB 이하"/>
    <x v="2"/>
    <n v="0.13760067522525787"/>
    <n v="2.3420732862183025"/>
    <n v="2.2044726109930446"/>
  </r>
  <r>
    <x v="1"/>
    <x v="5"/>
    <s v="01.0.5GB 이하"/>
    <x v="3"/>
    <n v="0.1026566778065675"/>
    <n v="1.3423253993238566"/>
    <n v="1.2396687215172892"/>
  </r>
  <r>
    <x v="1"/>
    <x v="5"/>
    <s v="02.1.2GB 이하"/>
    <x v="0"/>
    <n v="0.94418913177026209"/>
    <n v="4.42943397408078"/>
    <n v="3.485244842310518"/>
  </r>
  <r>
    <x v="1"/>
    <x v="5"/>
    <s v="02.1.2GB 이하"/>
    <x v="1"/>
    <n v="0.91728825827962479"/>
    <n v="3.3926768797204678"/>
    <n v="2.4753886214408429"/>
  </r>
  <r>
    <x v="1"/>
    <x v="5"/>
    <s v="02.1.2GB 이하"/>
    <x v="2"/>
    <n v="0.89312302875518801"/>
    <n v="2.443462664604187"/>
    <n v="1.5503396358489989"/>
  </r>
  <r>
    <x v="1"/>
    <x v="5"/>
    <s v="02.1.2GB 이하"/>
    <x v="3"/>
    <n v="0.89769643150502321"/>
    <n v="1.9291914139889794"/>
    <n v="1.0314949824839563"/>
  </r>
  <r>
    <x v="1"/>
    <x v="5"/>
    <s v="03.2GB 이하"/>
    <x v="0"/>
    <n v="1.5017647301453556"/>
    <n v="5.6581436849289295"/>
    <n v="4.1563789547835741"/>
  </r>
  <r>
    <x v="1"/>
    <x v="5"/>
    <s v="03.2GB 이하"/>
    <x v="1"/>
    <n v="1.4998120474767969"/>
    <n v="4.7537781347574342"/>
    <n v="3.2539660872806371"/>
  </r>
  <r>
    <x v="1"/>
    <x v="5"/>
    <s v="03.2GB 이하"/>
    <x v="2"/>
    <n v="1.4629711786905923"/>
    <n v="3.1890803668234082"/>
    <n v="1.7261091881328159"/>
  </r>
  <r>
    <x v="1"/>
    <x v="5"/>
    <s v="03.2GB 이하"/>
    <x v="3"/>
    <n v="1.4501021905269671"/>
    <n v="2.4329213543863082"/>
    <n v="0.98281916385934109"/>
  </r>
  <r>
    <x v="1"/>
    <x v="5"/>
    <s v="04.4GB 이하"/>
    <x v="0"/>
    <n v="2.9093847711692677"/>
    <n v="6.7208449502099965"/>
    <n v="3.8114601790407288"/>
  </r>
  <r>
    <x v="1"/>
    <x v="5"/>
    <s v="04.4GB 이하"/>
    <x v="1"/>
    <n v="2.8595139554896618"/>
    <n v="5.5609806335630401"/>
    <n v="2.7014666780733783"/>
  </r>
  <r>
    <x v="1"/>
    <x v="5"/>
    <s v="04.4GB 이하"/>
    <x v="2"/>
    <n v="2.7798581664739217"/>
    <n v="4.8395835364229294"/>
    <n v="2.0597253699490077"/>
  </r>
  <r>
    <x v="1"/>
    <x v="5"/>
    <s v="04.4GB 이하"/>
    <x v="3"/>
    <n v="2.8917680041543368"/>
    <n v="3.4071897061323297"/>
    <n v="0.51542170197799297"/>
  </r>
  <r>
    <x v="1"/>
    <x v="5"/>
    <s v="05.6GB 이하"/>
    <x v="0"/>
    <n v="4.8230957693802683"/>
    <n v="8.9095483814540657"/>
    <n v="4.0864526120737974"/>
  </r>
  <r>
    <x v="1"/>
    <x v="5"/>
    <s v="05.6GB 이하"/>
    <x v="1"/>
    <n v="4.7617020699584369"/>
    <n v="7.5387358619171438"/>
    <n v="2.7770337919587069"/>
  </r>
  <r>
    <x v="1"/>
    <x v="5"/>
    <s v="05.6GB 이하"/>
    <x v="2"/>
    <n v="4.7296415444078113"/>
    <n v="5.8674840433844206"/>
    <n v="1.1378424989766094"/>
  </r>
  <r>
    <x v="1"/>
    <x v="5"/>
    <s v="05.6GB 이하"/>
    <x v="3"/>
    <n v="4.8090603962702012"/>
    <n v="4.5652650956212399"/>
    <n v="-0.24379530064896127"/>
  </r>
  <r>
    <x v="1"/>
    <x v="5"/>
    <s v="06.6GB 초과"/>
    <x v="0"/>
    <n v="25.978472753026377"/>
    <n v="29.584602244103973"/>
    <n v="3.6061294910775956"/>
  </r>
  <r>
    <x v="1"/>
    <x v="5"/>
    <s v="06.6GB 초과"/>
    <x v="1"/>
    <n v="23.522957537671644"/>
    <n v="26.104182449261916"/>
    <n v="2.5812249115902723"/>
  </r>
  <r>
    <x v="1"/>
    <x v="5"/>
    <s v="06.6GB 초과"/>
    <x v="2"/>
    <n v="31.17360654244056"/>
    <n v="30.275036391845116"/>
    <n v="-0.8985701505954431"/>
  </r>
  <r>
    <x v="1"/>
    <x v="5"/>
    <s v="06.6GB 초과"/>
    <x v="3"/>
    <n v="18.83477758795528"/>
    <n v="13.066753771345494"/>
    <n v="-5.7680238166097855"/>
  </r>
  <r>
    <x v="1"/>
    <x v="6"/>
    <s v="01.0.5GB 이하"/>
    <x v="0"/>
    <n v="0.14249615306439606"/>
    <n v="2.279653170834417"/>
    <n v="2.1371570177700208"/>
  </r>
  <r>
    <x v="1"/>
    <x v="6"/>
    <s v="01.0.5GB 이하"/>
    <x v="1"/>
    <n v="0.11911251486801519"/>
    <n v="1.7848082301093311"/>
    <n v="1.6656957152413159"/>
  </r>
  <r>
    <x v="1"/>
    <x v="6"/>
    <s v="01.0.5GB 이하"/>
    <x v="2"/>
    <n v="0.12155398969297056"/>
    <n v="1.0300921824243334"/>
    <n v="0.90853819273136283"/>
  </r>
  <r>
    <x v="1"/>
    <x v="6"/>
    <s v="01.0.5GB 이하"/>
    <x v="3"/>
    <n v="8.8071944028351487E-2"/>
    <n v="0.59873145627579039"/>
    <n v="0.51065951224743888"/>
  </r>
  <r>
    <x v="1"/>
    <x v="6"/>
    <s v="02.1.2GB 이하"/>
    <x v="0"/>
    <n v="0.83120685066144495"/>
    <n v="3.953480574027779"/>
    <n v="3.1222737233663338"/>
  </r>
  <r>
    <x v="1"/>
    <x v="6"/>
    <s v="02.1.2GB 이하"/>
    <x v="1"/>
    <n v="0.79530167164608867"/>
    <n v="2.4290662932442051"/>
    <n v="1.6337646215981163"/>
  </r>
  <r>
    <x v="1"/>
    <x v="6"/>
    <s v="02.1.2GB 이하"/>
    <x v="2"/>
    <n v="0.80914862539848798"/>
    <n v="1.2593451790496797"/>
    <n v="0.45019655365119171"/>
  </r>
  <r>
    <x v="1"/>
    <x v="6"/>
    <s v="02.1.2GB 이하"/>
    <x v="3"/>
    <n v="0.7980902807242205"/>
    <n v="0.98294785860038936"/>
    <n v="0.18485757787616885"/>
  </r>
  <r>
    <x v="1"/>
    <x v="6"/>
    <s v="03.2GB 이하"/>
    <x v="0"/>
    <n v="1.5025470289024148"/>
    <n v="3.6366753001470822"/>
    <n v="2.1341282712446672"/>
  </r>
  <r>
    <x v="1"/>
    <x v="6"/>
    <s v="03.2GB 이하"/>
    <x v="1"/>
    <n v="1.4954151120679131"/>
    <n v="3.2344871499072547"/>
    <n v="1.7390720378393416"/>
  </r>
  <r>
    <x v="1"/>
    <x v="6"/>
    <s v="03.2GB 이하"/>
    <x v="2"/>
    <n v="1.5204672526164227"/>
    <n v="2.3192891959684441"/>
    <n v="0.79882194335202139"/>
  </r>
  <r>
    <x v="1"/>
    <x v="6"/>
    <s v="03.2GB 이하"/>
    <x v="3"/>
    <n v="1.5110416590761977"/>
    <n v="1.68698254061394"/>
    <n v="0.17594088153774234"/>
  </r>
  <r>
    <x v="1"/>
    <x v="6"/>
    <s v="04.4GB 이하"/>
    <x v="0"/>
    <n v="2.8900886487694426"/>
    <n v="5.7396681135593184"/>
    <n v="2.8495794647898758"/>
  </r>
  <r>
    <x v="1"/>
    <x v="6"/>
    <s v="04.4GB 이하"/>
    <x v="1"/>
    <n v="2.8032177066802979"/>
    <n v="5.3762272274494167"/>
    <n v="2.5730095207691188"/>
  </r>
  <r>
    <x v="1"/>
    <x v="6"/>
    <s v="04.4GB 이하"/>
    <x v="2"/>
    <n v="2.8246595617653667"/>
    <n v="3.2085332524949224"/>
    <n v="0.38387369072955568"/>
  </r>
  <r>
    <x v="1"/>
    <x v="6"/>
    <s v="04.4GB 이하"/>
    <x v="3"/>
    <n v="2.837077623580996"/>
    <n v="3.0621365511565783"/>
    <n v="0.22505892757558232"/>
  </r>
  <r>
    <x v="1"/>
    <x v="6"/>
    <s v="05.6GB 이하"/>
    <x v="0"/>
    <n v="4.8669043661842881"/>
    <n v="10.396828288763341"/>
    <n v="5.5299239225790533"/>
  </r>
  <r>
    <x v="1"/>
    <x v="6"/>
    <s v="05.6GB 이하"/>
    <x v="1"/>
    <n v="4.8097769281138545"/>
    <n v="9.5667522031327952"/>
    <n v="4.7569752750189407"/>
  </r>
  <r>
    <x v="1"/>
    <x v="6"/>
    <s v="05.6GB 이하"/>
    <x v="2"/>
    <n v="4.6129960646996135"/>
    <n v="5.7069203303410454"/>
    <n v="1.0939242656414319"/>
  </r>
  <r>
    <x v="1"/>
    <x v="6"/>
    <s v="05.6GB 이하"/>
    <x v="3"/>
    <n v="4.6874088622905594"/>
    <n v="4.8167279428905907"/>
    <n v="0.12931908060003128"/>
  </r>
  <r>
    <x v="1"/>
    <x v="6"/>
    <s v="06.6GB 초과"/>
    <x v="0"/>
    <n v="28.412589654922485"/>
    <n v="32.743272222876548"/>
    <n v="4.3306825679540637"/>
  </r>
  <r>
    <x v="1"/>
    <x v="6"/>
    <s v="06.6GB 초과"/>
    <x v="1"/>
    <n v="26.73476083079974"/>
    <n v="34.784634348253412"/>
    <n v="8.0498735174536726"/>
  </r>
  <r>
    <x v="1"/>
    <x v="6"/>
    <s v="06.6GB 초과"/>
    <x v="2"/>
    <n v="17.40853973388672"/>
    <n v="13.44344705581665"/>
    <n v="-3.9650926780700697"/>
  </r>
  <r>
    <x v="1"/>
    <x v="6"/>
    <s v="06.6GB 초과"/>
    <x v="3"/>
    <n v="16.820067242400288"/>
    <n v="10.434451103210449"/>
    <n v="-6.3856161391898389"/>
  </r>
  <r>
    <x v="1"/>
    <x v="7"/>
    <s v="01.0.5GB 이하"/>
    <x v="0"/>
    <n v="0.21993508131782599"/>
    <n v="1.5031625263100683"/>
    <n v="1.2832274449922423"/>
  </r>
  <r>
    <x v="1"/>
    <x v="7"/>
    <s v="01.0.5GB 이하"/>
    <x v="1"/>
    <n v="0.2001778244400286"/>
    <n v="1.3238882949533652"/>
    <n v="1.1237104705133367"/>
  </r>
  <r>
    <x v="1"/>
    <x v="7"/>
    <s v="01.0.5GB 이하"/>
    <x v="2"/>
    <n v="0.19587840032519294"/>
    <n v="0.50893230228633668"/>
    <n v="0.31305390196114374"/>
  </r>
  <r>
    <x v="1"/>
    <x v="7"/>
    <s v="01.0.5GB 이하"/>
    <x v="3"/>
    <n v="0.15383340849211447"/>
    <n v="0.39631707735936889"/>
    <n v="0.24248366886725442"/>
  </r>
  <r>
    <x v="1"/>
    <x v="7"/>
    <s v="02.1.2GB 이하"/>
    <x v="0"/>
    <n v="0.82906798467673737"/>
    <n v="2.2447174967093093"/>
    <n v="1.4156495120325721"/>
  </r>
  <r>
    <x v="1"/>
    <x v="7"/>
    <s v="02.1.2GB 이하"/>
    <x v="1"/>
    <n v="0.80900621121945249"/>
    <n v="1.634991751311383"/>
    <n v="0.82598554009193048"/>
  </r>
  <r>
    <x v="1"/>
    <x v="7"/>
    <s v="02.1.2GB 이하"/>
    <x v="2"/>
    <n v="0.79910907031592604"/>
    <n v="1.1069163182173352"/>
    <n v="0.30780724790140912"/>
  </r>
  <r>
    <x v="1"/>
    <x v="7"/>
    <s v="02.1.2GB 이하"/>
    <x v="3"/>
    <n v="0.79435616819691646"/>
    <n v="0.83739133110854902"/>
    <n v="4.3035162911632563E-2"/>
  </r>
  <r>
    <x v="1"/>
    <x v="7"/>
    <s v="03.2GB 이하"/>
    <x v="0"/>
    <n v="1.5645617565021372"/>
    <n v="2.9809968713643156"/>
    <n v="1.4164351148621783"/>
  </r>
  <r>
    <x v="1"/>
    <x v="7"/>
    <s v="03.2GB 이하"/>
    <x v="1"/>
    <n v="1.542680993912712"/>
    <n v="2.2813654677451605"/>
    <n v="0.73868447383244851"/>
  </r>
  <r>
    <x v="1"/>
    <x v="7"/>
    <s v="03.2GB 이하"/>
    <x v="2"/>
    <n v="1.5351378196043985"/>
    <n v="1.9373969593267331"/>
    <n v="0.40225913972233451"/>
  </r>
  <r>
    <x v="1"/>
    <x v="7"/>
    <s v="03.2GB 이하"/>
    <x v="3"/>
    <n v="1.5375266594006667"/>
    <n v="1.5405768609572377"/>
    <n v="3.0502015565709861E-3"/>
  </r>
  <r>
    <x v="1"/>
    <x v="7"/>
    <s v="04.4GB 이하"/>
    <x v="0"/>
    <n v="2.872243605583761"/>
    <n v="5.1222527081752345"/>
    <n v="2.2500091025914735"/>
  </r>
  <r>
    <x v="1"/>
    <x v="7"/>
    <s v="04.4GB 이하"/>
    <x v="1"/>
    <n v="2.8227383636989476"/>
    <n v="4.0336968386100107"/>
    <n v="1.2109584749110631"/>
  </r>
  <r>
    <x v="1"/>
    <x v="7"/>
    <s v="04.4GB 이하"/>
    <x v="2"/>
    <n v="2.7647170723644212"/>
    <n v="2.9963025137608152"/>
    <n v="0.23158544139639403"/>
  </r>
  <r>
    <x v="1"/>
    <x v="7"/>
    <s v="04.4GB 이하"/>
    <x v="3"/>
    <n v="2.7759440851360093"/>
    <n v="2.7695235429894516"/>
    <n v="-6.4205421465577395E-3"/>
  </r>
  <r>
    <x v="1"/>
    <x v="7"/>
    <s v="05.6GB 이하"/>
    <x v="0"/>
    <n v="4.9529643883248289"/>
    <n v="8.1354175916867337"/>
    <n v="3.1824532033619048"/>
  </r>
  <r>
    <x v="1"/>
    <x v="7"/>
    <s v="05.6GB 이하"/>
    <x v="1"/>
    <n v="4.9396700444428818"/>
    <n v="6.5981711697874603"/>
    <n v="1.6585011253445785"/>
  </r>
  <r>
    <x v="1"/>
    <x v="7"/>
    <s v="05.6GB 이하"/>
    <x v="2"/>
    <n v="4.9105982780456543"/>
    <n v="4.6241681272333315"/>
    <n v="-0.28643015081232281"/>
  </r>
  <r>
    <x v="1"/>
    <x v="7"/>
    <s v="05.6GB 이하"/>
    <x v="3"/>
    <n v="4.8244105368329766"/>
    <n v="4.4389793496382861"/>
    <n v="-0.38543118719469049"/>
  </r>
  <r>
    <x v="1"/>
    <x v="7"/>
    <s v="06.6GB 초과"/>
    <x v="0"/>
    <n v="23.189492548057391"/>
    <n v="26.03792825359827"/>
    <n v="2.8484357055408793"/>
  </r>
  <r>
    <x v="1"/>
    <x v="7"/>
    <s v="06.6GB 초과"/>
    <x v="1"/>
    <n v="22.267397453722435"/>
    <n v="23.182149651136886"/>
    <n v="0.91475219741445102"/>
  </r>
  <r>
    <x v="1"/>
    <x v="7"/>
    <s v="06.6GB 초과"/>
    <x v="2"/>
    <n v="19.315216880578262"/>
    <n v="17.210287607403902"/>
    <n v="-2.1049292731743598"/>
  </r>
  <r>
    <x v="1"/>
    <x v="7"/>
    <s v="06.6GB 초과"/>
    <x v="3"/>
    <n v="17.959221171517658"/>
    <n v="14.807625363355349"/>
    <n v="-3.151595808162309"/>
  </r>
  <r>
    <x v="2"/>
    <x v="0"/>
    <s v="01.0.5GB 이하"/>
    <x v="0"/>
    <n v="0.16253806489994091"/>
    <n v="11.060274536326029"/>
    <n v="10.897736471426088"/>
  </r>
  <r>
    <x v="2"/>
    <x v="0"/>
    <s v="01.0.5GB 이하"/>
    <x v="1"/>
    <n v="0.17849676463068748"/>
    <n v="6.0536332134081396"/>
    <n v="5.875136448777452"/>
  </r>
  <r>
    <x v="2"/>
    <x v="0"/>
    <s v="01.0.5GB 이하"/>
    <x v="2"/>
    <n v="0.17476702243723768"/>
    <n v="4.9659052765115774"/>
    <n v="4.7911382540743395"/>
  </r>
  <r>
    <x v="2"/>
    <x v="0"/>
    <s v="01.0.5GB 이하"/>
    <x v="3"/>
    <n v="0.12207341916633374"/>
    <n v="1.7336414526608657"/>
    <n v="1.6115680334945319"/>
  </r>
  <r>
    <x v="2"/>
    <x v="0"/>
    <s v="02.1.2GB 이하"/>
    <x v="0"/>
    <n v="0.89147081725860433"/>
    <n v="8.6862809549488667"/>
    <n v="7.7948101376902628"/>
  </r>
  <r>
    <x v="2"/>
    <x v="0"/>
    <s v="02.1.2GB 이하"/>
    <x v="1"/>
    <n v="0.83249734217427163"/>
    <n v="5.7154195325783048"/>
    <n v="4.8829221904040327"/>
  </r>
  <r>
    <x v="2"/>
    <x v="0"/>
    <s v="02.1.2GB 이하"/>
    <x v="2"/>
    <n v="0.83953090766807659"/>
    <n v="1.9502527249323858"/>
    <n v="1.1107218172643092"/>
  </r>
  <r>
    <x v="2"/>
    <x v="0"/>
    <s v="02.1.2GB 이하"/>
    <x v="3"/>
    <n v="0.82926566960060433"/>
    <n v="1.8696708801674515"/>
    <n v="1.0404052105668473"/>
  </r>
  <r>
    <x v="2"/>
    <x v="0"/>
    <s v="03.2GB 이하"/>
    <x v="0"/>
    <n v="1.5751677941584932"/>
    <n v="9.3299644175713414"/>
    <n v="7.7547966234128483"/>
  </r>
  <r>
    <x v="2"/>
    <x v="0"/>
    <s v="03.2GB 이하"/>
    <x v="1"/>
    <n v="1.5404449617219664"/>
    <n v="8.2644701625301629"/>
    <n v="6.724025200808196"/>
  </r>
  <r>
    <x v="2"/>
    <x v="0"/>
    <s v="03.2GB 이하"/>
    <x v="2"/>
    <n v="1.5568636207170383"/>
    <n v="2.3968181943380706"/>
    <n v="0.83995457362103232"/>
  </r>
  <r>
    <x v="2"/>
    <x v="0"/>
    <s v="03.2GB 이하"/>
    <x v="3"/>
    <n v="1.5636760062235264"/>
    <n v="3.0364679672966703"/>
    <n v="1.4727919610731439"/>
  </r>
  <r>
    <x v="2"/>
    <x v="0"/>
    <s v="04.4GB 이하"/>
    <x v="0"/>
    <n v="2.950210358588381"/>
    <n v="10.865287711099761"/>
    <n v="7.9150773525113802"/>
  </r>
  <r>
    <x v="2"/>
    <x v="0"/>
    <s v="04.4GB 이하"/>
    <x v="1"/>
    <n v="2.8997603055963106"/>
    <n v="9.9378122371349598"/>
    <n v="7.0380519315386492"/>
  </r>
  <r>
    <x v="2"/>
    <x v="0"/>
    <s v="04.4GB 이하"/>
    <x v="2"/>
    <n v="2.8429373105367026"/>
    <n v="5.3549219030674884"/>
    <n v="2.5119845925307858"/>
  </r>
  <r>
    <x v="2"/>
    <x v="0"/>
    <s v="04.4GB 이하"/>
    <x v="3"/>
    <n v="2.8410887718200684"/>
    <n v="5.3708830649253887"/>
    <n v="2.5297942931053203"/>
  </r>
  <r>
    <x v="2"/>
    <x v="0"/>
    <s v="05.6GB 이하"/>
    <x v="0"/>
    <n v="5.056859927418631"/>
    <n v="13.958100863235934"/>
    <n v="8.9012409358173024"/>
  </r>
  <r>
    <x v="2"/>
    <x v="0"/>
    <s v="05.6GB 이하"/>
    <x v="1"/>
    <n v="5.1387211826431702"/>
    <n v="13.585803631127598"/>
    <n v="8.4470824484844282"/>
  </r>
  <r>
    <x v="2"/>
    <x v="0"/>
    <s v="05.6GB 이하"/>
    <x v="2"/>
    <n v="4.9632587066063518"/>
    <n v="11.520324452106768"/>
    <n v="6.5570657455004167"/>
  </r>
  <r>
    <x v="2"/>
    <x v="0"/>
    <s v="05.6GB 이하"/>
    <x v="3"/>
    <n v="5.093384371863471"/>
    <n v="8.6741870935316445"/>
    <n v="3.5808027216681735"/>
  </r>
  <r>
    <x v="2"/>
    <x v="0"/>
    <s v="06.6GB 초과"/>
    <x v="0"/>
    <n v="25.548240502016263"/>
    <n v="32.181716069188226"/>
    <n v="6.6334755671719634"/>
  </r>
  <r>
    <x v="2"/>
    <x v="0"/>
    <s v="06.6GB 초과"/>
    <x v="1"/>
    <n v="27.988259426185063"/>
    <n v="33.996937355578396"/>
    <n v="6.0086779293933326"/>
  </r>
  <r>
    <x v="2"/>
    <x v="0"/>
    <s v="06.6GB 초과"/>
    <x v="2"/>
    <n v="29.81517376926508"/>
    <n v="31.692576692680294"/>
    <n v="1.8774029234152145"/>
  </r>
  <r>
    <x v="2"/>
    <x v="0"/>
    <s v="06.6GB 초과"/>
    <x v="3"/>
    <n v="32.869653925365874"/>
    <n v="30.22232028696272"/>
    <n v="-2.6473336384031541"/>
  </r>
  <r>
    <x v="2"/>
    <x v="1"/>
    <s v="01.0.5GB 이하"/>
    <x v="0"/>
    <n v="0.17787695716727864"/>
    <n v="6.7639892941577875"/>
    <n v="6.5861123369905092"/>
  </r>
  <r>
    <x v="2"/>
    <x v="1"/>
    <s v="01.0.5GB 이하"/>
    <x v="1"/>
    <n v="0.19224570732490689"/>
    <n v="5.4166436409482763"/>
    <n v="5.2243979336233695"/>
  </r>
  <r>
    <x v="2"/>
    <x v="1"/>
    <s v="01.0.5GB 이하"/>
    <x v="2"/>
    <n v="0.17482064835568692"/>
    <n v="2.163207753262621"/>
    <n v="1.9883871049069342"/>
  </r>
  <r>
    <x v="2"/>
    <x v="1"/>
    <s v="01.0.5GB 이하"/>
    <x v="3"/>
    <n v="0.10347716992640181"/>
    <n v="0.89282420316932343"/>
    <n v="0.78934703324292166"/>
  </r>
  <r>
    <x v="2"/>
    <x v="1"/>
    <s v="02.1.2GB 이하"/>
    <x v="0"/>
    <n v="0.8727979181443023"/>
    <n v="5.1949099165605226"/>
    <n v="4.3221119984162204"/>
  </r>
  <r>
    <x v="2"/>
    <x v="1"/>
    <s v="02.1.2GB 이하"/>
    <x v="1"/>
    <n v="0.85029620873300649"/>
    <n v="5.0405156005108571"/>
    <n v="4.190219391777851"/>
  </r>
  <r>
    <x v="2"/>
    <x v="1"/>
    <s v="02.1.2GB 이하"/>
    <x v="2"/>
    <n v="0.84534286683605564"/>
    <n v="2.5941097748535937"/>
    <n v="1.7487669080175381"/>
  </r>
  <r>
    <x v="2"/>
    <x v="1"/>
    <s v="02.1.2GB 이하"/>
    <x v="3"/>
    <n v="0.83035954311735949"/>
    <n v="1.5246713192942907"/>
    <n v="0.69431177617693118"/>
  </r>
  <r>
    <x v="2"/>
    <x v="1"/>
    <s v="03.2GB 이하"/>
    <x v="0"/>
    <n v="1.5547498132411319"/>
    <n v="6.1095163919154478"/>
    <n v="4.5547665786743163"/>
  </r>
  <r>
    <x v="2"/>
    <x v="1"/>
    <s v="03.2GB 이하"/>
    <x v="1"/>
    <n v="1.5378887762570514"/>
    <n v="6.0661846750941359"/>
    <n v="4.5282958988370847"/>
  </r>
  <r>
    <x v="2"/>
    <x v="1"/>
    <s v="03.2GB 이하"/>
    <x v="2"/>
    <n v="1.5165868794045798"/>
    <n v="2.5728821630158074"/>
    <n v="1.0562952836112276"/>
  </r>
  <r>
    <x v="2"/>
    <x v="1"/>
    <s v="03.2GB 이하"/>
    <x v="3"/>
    <n v="1.5336969875248454"/>
    <n v="2.0787327938912563"/>
    <n v="0.54503580636641091"/>
  </r>
  <r>
    <x v="2"/>
    <x v="1"/>
    <s v="04.4GB 이하"/>
    <x v="0"/>
    <n v="2.9250982762909499"/>
    <n v="8.4638736602914246"/>
    <n v="5.5387753840004752"/>
  </r>
  <r>
    <x v="2"/>
    <x v="1"/>
    <s v="04.4GB 이하"/>
    <x v="1"/>
    <n v="2.87798018775614"/>
    <n v="7.8812149189406098"/>
    <n v="5.0032347311844703"/>
  </r>
  <r>
    <x v="2"/>
    <x v="1"/>
    <s v="04.4GB 이하"/>
    <x v="2"/>
    <n v="2.8620519343717596"/>
    <n v="4.8034887163727369"/>
    <n v="1.9414367820009772"/>
  </r>
  <r>
    <x v="2"/>
    <x v="1"/>
    <s v="04.4GB 이하"/>
    <x v="3"/>
    <n v="2.8333022846671159"/>
    <n v="4.1166470468163254"/>
    <n v="1.2833447621492096"/>
  </r>
  <r>
    <x v="2"/>
    <x v="1"/>
    <s v="05.6GB 이하"/>
    <x v="0"/>
    <n v="5.0821503449045666"/>
    <n v="11.574711120303425"/>
    <n v="6.4925607753988581"/>
  </r>
  <r>
    <x v="2"/>
    <x v="1"/>
    <s v="05.6GB 이하"/>
    <x v="1"/>
    <n v="5.0761875120320719"/>
    <n v="10.624175909079405"/>
    <n v="5.5479883970473329"/>
  </r>
  <r>
    <x v="2"/>
    <x v="1"/>
    <s v="05.6GB 이하"/>
    <x v="2"/>
    <n v="5.0630753425531516"/>
    <n v="7.5404276944664366"/>
    <n v="2.477352351913285"/>
  </r>
  <r>
    <x v="2"/>
    <x v="1"/>
    <s v="05.6GB 이하"/>
    <x v="3"/>
    <n v="4.9889415344457042"/>
    <n v="7.2524731751411196"/>
    <n v="2.2635316406954153"/>
  </r>
  <r>
    <x v="2"/>
    <x v="1"/>
    <s v="06.6GB 초과"/>
    <x v="0"/>
    <n v="22.621099954347386"/>
    <n v="28.684728872699036"/>
    <n v="6.0636289183516503"/>
  </r>
  <r>
    <x v="2"/>
    <x v="1"/>
    <s v="06.6GB 초과"/>
    <x v="1"/>
    <n v="23.680616795298565"/>
    <n v="28.010343611016971"/>
    <n v="4.3297268157184057"/>
  </r>
  <r>
    <x v="2"/>
    <x v="1"/>
    <s v="06.6GB 초과"/>
    <x v="2"/>
    <n v="26.479753701354461"/>
    <n v="26.735535890431915"/>
    <n v="0.25578218907745409"/>
  </r>
  <r>
    <x v="2"/>
    <x v="1"/>
    <s v="06.6GB 초과"/>
    <x v="3"/>
    <n v="23.449273980000466"/>
    <n v="22.441720046040611"/>
    <n v="-1.0075539339598549"/>
  </r>
  <r>
    <x v="2"/>
    <x v="2"/>
    <s v="01.0.5GB 이하"/>
    <x v="0"/>
    <n v="0.19473658196168611"/>
    <n v="4.2790082128507656"/>
    <n v="4.0842716308890799"/>
  </r>
  <r>
    <x v="2"/>
    <x v="2"/>
    <s v="01.0.5GB 이하"/>
    <x v="1"/>
    <n v="0.20171028539675093"/>
    <n v="2.7403816134730494"/>
    <n v="2.5386713280762985"/>
  </r>
  <r>
    <x v="2"/>
    <x v="2"/>
    <s v="01.0.5GB 이하"/>
    <x v="2"/>
    <n v="0.17833675877874006"/>
    <n v="1.3486602812544248"/>
    <n v="1.1703235224756847"/>
  </r>
  <r>
    <x v="2"/>
    <x v="2"/>
    <s v="01.0.5GB 이하"/>
    <x v="3"/>
    <n v="0.11252832434073831"/>
    <n v="0.60528107678148169"/>
    <n v="0.49275275244074335"/>
  </r>
  <r>
    <x v="2"/>
    <x v="2"/>
    <s v="02.1.2GB 이하"/>
    <x v="0"/>
    <n v="0.85614756553201765"/>
    <n v="4.0540746537667482"/>
    <n v="3.1979270882347306"/>
  </r>
  <r>
    <x v="2"/>
    <x v="2"/>
    <s v="02.1.2GB 이하"/>
    <x v="1"/>
    <n v="0.8325425912731399"/>
    <n v="3.0737988396380151"/>
    <n v="2.2412562483648752"/>
  </r>
  <r>
    <x v="2"/>
    <x v="2"/>
    <s v="02.1.2GB 이하"/>
    <x v="2"/>
    <n v="0.83605603619034019"/>
    <n v="1.7170035167152615"/>
    <n v="0.88094748052492133"/>
  </r>
  <r>
    <x v="2"/>
    <x v="2"/>
    <s v="02.1.2GB 이하"/>
    <x v="3"/>
    <n v="0.81717639183795321"/>
    <n v="1.3827654544811783"/>
    <n v="0.56558906264322506"/>
  </r>
  <r>
    <x v="2"/>
    <x v="2"/>
    <s v="03.2GB 이하"/>
    <x v="0"/>
    <n v="1.5391045475476666"/>
    <n v="5.3339982732836351"/>
    <n v="3.7948937257359683"/>
  </r>
  <r>
    <x v="2"/>
    <x v="2"/>
    <s v="03.2GB 이하"/>
    <x v="1"/>
    <n v="1.5204380126814767"/>
    <n v="3.9754229366316078"/>
    <n v="2.4549849239501311"/>
  </r>
  <r>
    <x v="2"/>
    <x v="2"/>
    <s v="03.2GB 이하"/>
    <x v="2"/>
    <n v="1.5207761744827142"/>
    <n v="2.792119003240277"/>
    <n v="1.2713428287575628"/>
  </r>
  <r>
    <x v="2"/>
    <x v="2"/>
    <s v="03.2GB 이하"/>
    <x v="3"/>
    <n v="1.513000553408006"/>
    <n v="2.1535813157629033"/>
    <n v="0.64058076235489736"/>
  </r>
  <r>
    <x v="2"/>
    <x v="2"/>
    <s v="04.4GB 이하"/>
    <x v="0"/>
    <n v="2.9005074327313771"/>
    <n v="7.3585833348327325"/>
    <n v="4.4580759021013554"/>
  </r>
  <r>
    <x v="2"/>
    <x v="2"/>
    <s v="04.4GB 이하"/>
    <x v="1"/>
    <n v="2.8133543853992053"/>
    <n v="6.5906180321121726"/>
    <n v="3.7772636467129672"/>
  </r>
  <r>
    <x v="2"/>
    <x v="2"/>
    <s v="04.4GB 이하"/>
    <x v="2"/>
    <n v="2.8373359029943295"/>
    <n v="4.5229418146145806"/>
    <n v="1.6856059116202511"/>
  </r>
  <r>
    <x v="2"/>
    <x v="2"/>
    <s v="04.4GB 이하"/>
    <x v="3"/>
    <n v="2.8305690277779885"/>
    <n v="3.7501784188483689"/>
    <n v="0.91960939107038042"/>
  </r>
  <r>
    <x v="2"/>
    <x v="2"/>
    <s v="05.6GB 이하"/>
    <x v="0"/>
    <n v="5.0351647751271811"/>
    <n v="10.745579086762692"/>
    <n v="5.7104143116355113"/>
  </r>
  <r>
    <x v="2"/>
    <x v="2"/>
    <s v="05.6GB 이하"/>
    <x v="1"/>
    <n v="4.9799288372781199"/>
    <n v="10.020343940679982"/>
    <n v="5.0404151034018625"/>
  </r>
  <r>
    <x v="2"/>
    <x v="2"/>
    <s v="05.6GB 이하"/>
    <x v="2"/>
    <n v="5.0106696303528135"/>
    <n v="8.203924286365508"/>
    <n v="3.1932546560126944"/>
  </r>
  <r>
    <x v="2"/>
    <x v="2"/>
    <s v="05.6GB 이하"/>
    <x v="3"/>
    <n v="4.9847139988549696"/>
    <n v="6.24155271420112"/>
    <n v="1.2568387153461504"/>
  </r>
  <r>
    <x v="2"/>
    <x v="2"/>
    <s v="06.6GB 초과"/>
    <x v="0"/>
    <n v="19.942566906903558"/>
    <n v="25.806938625632764"/>
    <n v="5.8643717187292062"/>
  </r>
  <r>
    <x v="2"/>
    <x v="2"/>
    <s v="06.6GB 초과"/>
    <x v="1"/>
    <n v="20.124669949921664"/>
    <n v="24.355439311350018"/>
    <n v="4.2307693614283544"/>
  </r>
  <r>
    <x v="2"/>
    <x v="2"/>
    <s v="06.6GB 초과"/>
    <x v="2"/>
    <n v="20.624990603900567"/>
    <n v="22.187458561837303"/>
    <n v="1.562467957936736"/>
  </r>
  <r>
    <x v="2"/>
    <x v="2"/>
    <s v="06.6GB 초과"/>
    <x v="3"/>
    <n v="21.016957162606595"/>
    <n v="19.449772869798071"/>
    <n v="-1.5671842928085233"/>
  </r>
  <r>
    <x v="2"/>
    <x v="3"/>
    <s v="01.0.5GB 이하"/>
    <x v="0"/>
    <n v="0.19800965699804834"/>
    <n v="2.7823087865186027"/>
    <n v="2.5842991295205544"/>
  </r>
  <r>
    <x v="2"/>
    <x v="3"/>
    <s v="01.0.5GB 이하"/>
    <x v="1"/>
    <n v="0.2004586653524697"/>
    <n v="1.6888701771663628"/>
    <n v="1.4884115118138932"/>
  </r>
  <r>
    <x v="2"/>
    <x v="3"/>
    <s v="01.0.5GB 이하"/>
    <x v="2"/>
    <n v="0.16343537489465981"/>
    <n v="0.98496691341425868"/>
    <n v="0.82153153851959893"/>
  </r>
  <r>
    <x v="2"/>
    <x v="3"/>
    <s v="01.0.5GB 이하"/>
    <x v="3"/>
    <n v="9.8187174781993292E-2"/>
    <n v="0.61870216474472817"/>
    <n v="0.52051498996273482"/>
  </r>
  <r>
    <x v="2"/>
    <x v="3"/>
    <s v="02.1.2GB 이하"/>
    <x v="0"/>
    <n v="0.83693902952492216"/>
    <n v="2.6832712111846369"/>
    <n v="1.8463321816597147"/>
  </r>
  <r>
    <x v="2"/>
    <x v="3"/>
    <s v="02.1.2GB 이하"/>
    <x v="1"/>
    <n v="0.82328737298851939"/>
    <n v="2.0443176812235699"/>
    <n v="1.2210303082350507"/>
  </r>
  <r>
    <x v="2"/>
    <x v="3"/>
    <s v="02.1.2GB 이하"/>
    <x v="2"/>
    <n v="0.82047484258082526"/>
    <n v="1.3621888930260824"/>
    <n v="0.54171405044525711"/>
  </r>
  <r>
    <x v="2"/>
    <x v="3"/>
    <s v="02.1.2GB 이하"/>
    <x v="3"/>
    <n v="0.8032981918787393"/>
    <n v="1.141066519558195"/>
    <n v="0.33776832767945575"/>
  </r>
  <r>
    <x v="2"/>
    <x v="3"/>
    <s v="03.2GB 이하"/>
    <x v="0"/>
    <n v="1.5480298047379109"/>
    <n v="3.5067084726389517"/>
    <n v="1.9586786679010408"/>
  </r>
  <r>
    <x v="2"/>
    <x v="3"/>
    <s v="03.2GB 이하"/>
    <x v="1"/>
    <n v="1.5290049870987712"/>
    <n v="2.9980273647437077"/>
    <n v="1.4690223776449365"/>
  </r>
  <r>
    <x v="2"/>
    <x v="3"/>
    <s v="03.2GB 이하"/>
    <x v="2"/>
    <n v="1.5362805108808004"/>
    <n v="2.0150466523124178"/>
    <n v="0.47876614143161733"/>
  </r>
  <r>
    <x v="2"/>
    <x v="3"/>
    <s v="03.2GB 이하"/>
    <x v="3"/>
    <n v="1.5278215589457846"/>
    <n v="1.8202881463441478"/>
    <n v="0.29246658739836318"/>
  </r>
  <r>
    <x v="2"/>
    <x v="3"/>
    <s v="04.4GB 이하"/>
    <x v="0"/>
    <n v="2.8909249167266715"/>
    <n v="5.7342717081814918"/>
    <n v="2.8433467914548203"/>
  </r>
  <r>
    <x v="2"/>
    <x v="3"/>
    <s v="04.4GB 이하"/>
    <x v="1"/>
    <n v="2.8095352604096866"/>
    <n v="4.4515676544273131"/>
    <n v="1.6420323940176265"/>
  </r>
  <r>
    <x v="2"/>
    <x v="3"/>
    <s v="04.4GB 이하"/>
    <x v="2"/>
    <n v="2.8264121269204803"/>
    <n v="3.3257405408917751"/>
    <n v="0.49932841397129479"/>
  </r>
  <r>
    <x v="2"/>
    <x v="3"/>
    <s v="04.4GB 이하"/>
    <x v="3"/>
    <n v="2.8103731731552073"/>
    <n v="2.9785198659647252"/>
    <n v="0.16814669280951788"/>
  </r>
  <r>
    <x v="2"/>
    <x v="3"/>
    <s v="05.6GB 이하"/>
    <x v="0"/>
    <n v="4.9510064591976244"/>
    <n v="8.0573571971755573"/>
    <n v="3.1063507379779329"/>
  </r>
  <r>
    <x v="2"/>
    <x v="3"/>
    <s v="05.6GB 이하"/>
    <x v="1"/>
    <n v="4.9389386012440637"/>
    <n v="7.3191743591853546"/>
    <n v="2.3802357579412909"/>
  </r>
  <r>
    <x v="2"/>
    <x v="3"/>
    <s v="05.6GB 이하"/>
    <x v="2"/>
    <n v="4.9347092689814902"/>
    <n v="6.2500249754838428"/>
    <n v="1.3153157065023526"/>
  </r>
  <r>
    <x v="2"/>
    <x v="3"/>
    <s v="05.6GB 이하"/>
    <x v="3"/>
    <n v="4.8987257465579157"/>
    <n v="5.4864256761051502"/>
    <n v="0.58769992954723449"/>
  </r>
  <r>
    <x v="2"/>
    <x v="3"/>
    <s v="06.6GB 초과"/>
    <x v="0"/>
    <n v="18.686517990962383"/>
    <n v="21.276634453117822"/>
    <n v="2.5901164621554393"/>
  </r>
  <r>
    <x v="2"/>
    <x v="3"/>
    <s v="06.6GB 초과"/>
    <x v="1"/>
    <n v="18.438867309921605"/>
    <n v="19.297851675520427"/>
    <n v="0.85898436559882185"/>
  </r>
  <r>
    <x v="2"/>
    <x v="3"/>
    <s v="06.6GB 초과"/>
    <x v="2"/>
    <n v="18.034269633191698"/>
    <n v="16.750694721632815"/>
    <n v="-1.2835749115588833"/>
  </r>
  <r>
    <x v="2"/>
    <x v="3"/>
    <s v="06.6GB 초과"/>
    <x v="3"/>
    <n v="18.275056198967828"/>
    <n v="15.127834679879083"/>
    <n v="-3.1472215190887454"/>
  </r>
  <r>
    <x v="2"/>
    <x v="4"/>
    <s v="01.0.5GB 이하"/>
    <x v="0"/>
    <n v="0.14889848062900898"/>
    <n v="12.421357992490131"/>
    <n v="12.272459511861122"/>
  </r>
  <r>
    <x v="2"/>
    <x v="4"/>
    <s v="01.0.5GB 이하"/>
    <x v="1"/>
    <n v="0.19109057087009235"/>
    <n v="9.3258149284427443"/>
    <n v="9.1347243575726527"/>
  </r>
  <r>
    <x v="2"/>
    <x v="4"/>
    <s v="01.0.5GB 이하"/>
    <x v="2"/>
    <n v="0.1628190943625121"/>
    <n v="2.9008155765786636"/>
    <n v="2.7379964822161513"/>
  </r>
  <r>
    <x v="2"/>
    <x v="4"/>
    <s v="01.0.5GB 이하"/>
    <x v="3"/>
    <n v="0.13695713337635834"/>
    <n v="3.8227543910877815"/>
    <n v="3.6857972577114233"/>
  </r>
  <r>
    <x v="2"/>
    <x v="4"/>
    <s v="02.1.2GB 이하"/>
    <x v="0"/>
    <n v="0.91083453354846677"/>
    <n v="9.4669035431558868"/>
    <n v="8.5560690096074197"/>
  </r>
  <r>
    <x v="2"/>
    <x v="4"/>
    <s v="02.1.2GB 이하"/>
    <x v="1"/>
    <n v="0.89810691148171695"/>
    <n v="6.3152735710144041"/>
    <n v="5.4171666595326871"/>
  </r>
  <r>
    <x v="2"/>
    <x v="4"/>
    <s v="02.1.2GB 이하"/>
    <x v="2"/>
    <n v="0.87198587049517717"/>
    <n v="4.5275748240320306"/>
    <n v="3.6555889535368533"/>
  </r>
  <r>
    <x v="2"/>
    <x v="4"/>
    <s v="02.1.2GB 이하"/>
    <x v="3"/>
    <n v="0.88812293091865435"/>
    <n v="3.7015137929622441"/>
    <n v="2.8133908620435899"/>
  </r>
  <r>
    <x v="2"/>
    <x v="4"/>
    <s v="03.2GB 이하"/>
    <x v="0"/>
    <n v="1.5636418623496671"/>
    <n v="10.062278843643176"/>
    <n v="8.4986369812935081"/>
  </r>
  <r>
    <x v="2"/>
    <x v="4"/>
    <s v="03.2GB 이하"/>
    <x v="1"/>
    <n v="1.5485035012408002"/>
    <n v="9.3312505303941116"/>
    <n v="7.7827470291533114"/>
  </r>
  <r>
    <x v="2"/>
    <x v="4"/>
    <s v="03.2GB 이하"/>
    <x v="2"/>
    <n v="1.5342385666710989"/>
    <n v="4.2059697037083765"/>
    <n v="2.6717311370372778"/>
  </r>
  <r>
    <x v="2"/>
    <x v="4"/>
    <s v="03.2GB 이하"/>
    <x v="3"/>
    <n v="1.5500286647251673"/>
    <n v="3.2599637446546912"/>
    <n v="1.7099350799295239"/>
  </r>
  <r>
    <x v="2"/>
    <x v="4"/>
    <s v="04.4GB 이하"/>
    <x v="0"/>
    <n v="2.9092742491016583"/>
    <n v="12.587607785330443"/>
    <n v="9.6783335362287843"/>
  </r>
  <r>
    <x v="2"/>
    <x v="4"/>
    <s v="04.4GB 이하"/>
    <x v="1"/>
    <n v="2.8639887278858578"/>
    <n v="10.930583189183283"/>
    <n v="8.0665944612974254"/>
  </r>
  <r>
    <x v="2"/>
    <x v="4"/>
    <s v="04.4GB 이하"/>
    <x v="2"/>
    <n v="2.923621074319473"/>
    <n v="7.3037922787548872"/>
    <n v="4.3801712044354142"/>
  </r>
  <r>
    <x v="2"/>
    <x v="4"/>
    <s v="04.4GB 이하"/>
    <x v="3"/>
    <n v="2.897647643209103"/>
    <n v="5.3286459402822368"/>
    <n v="2.4309982970731339"/>
  </r>
  <r>
    <x v="2"/>
    <x v="4"/>
    <s v="05.6GB 이하"/>
    <x v="0"/>
    <n v="4.9622316106421049"/>
    <n v="15.572956218949107"/>
    <n v="10.610724608307002"/>
  </r>
  <r>
    <x v="2"/>
    <x v="4"/>
    <s v="05.6GB 이하"/>
    <x v="1"/>
    <n v="4.8874232877006927"/>
    <n v="17.80547850306441"/>
    <n v="12.918055215363719"/>
  </r>
  <r>
    <x v="2"/>
    <x v="4"/>
    <s v="05.6GB 이하"/>
    <x v="2"/>
    <n v="4.9621111531006665"/>
    <n v="13.114637437619661"/>
    <n v="8.152526284518995"/>
  </r>
  <r>
    <x v="2"/>
    <x v="4"/>
    <s v="05.6GB 이하"/>
    <x v="3"/>
    <n v="4.9509821427174101"/>
    <n v="9.0752610041544983"/>
    <n v="4.1242788614370882"/>
  </r>
  <r>
    <x v="2"/>
    <x v="4"/>
    <s v="06.6GB 초과"/>
    <x v="0"/>
    <n v="25.369930190525185"/>
    <n v="34.068513480552845"/>
    <n v="8.6985832900276598"/>
  </r>
  <r>
    <x v="2"/>
    <x v="4"/>
    <s v="06.6GB 초과"/>
    <x v="1"/>
    <n v="26.138199676111093"/>
    <n v="33.572467693061292"/>
    <n v="7.4342680169501989"/>
  </r>
  <r>
    <x v="2"/>
    <x v="4"/>
    <s v="06.6GB 초과"/>
    <x v="2"/>
    <n v="32.228092096289807"/>
    <n v="35.35367847097163"/>
    <n v="3.1255863746818235"/>
  </r>
  <r>
    <x v="2"/>
    <x v="4"/>
    <s v="06.6GB 초과"/>
    <x v="3"/>
    <n v="27.521050063599933"/>
    <n v="27.118299296206619"/>
    <n v="-0.40275076739331439"/>
  </r>
  <r>
    <x v="2"/>
    <x v="5"/>
    <s v="01.0.5GB 이하"/>
    <x v="0"/>
    <n v="0.12736033654845921"/>
    <n v="4.6902656696539005"/>
    <n v="4.5629053331054417"/>
  </r>
  <r>
    <x v="2"/>
    <x v="5"/>
    <s v="01.0.5GB 이하"/>
    <x v="1"/>
    <n v="0.14093021291201233"/>
    <n v="4.2433412571422391"/>
    <n v="4.1024110442302266"/>
  </r>
  <r>
    <x v="2"/>
    <x v="5"/>
    <s v="01.0.5GB 이하"/>
    <x v="2"/>
    <n v="0.11612470368832206"/>
    <n v="1.7427269145486435"/>
    <n v="1.6266022108603213"/>
  </r>
  <r>
    <x v="2"/>
    <x v="5"/>
    <s v="01.0.5GB 이하"/>
    <x v="3"/>
    <n v="6.9180137697914548E-2"/>
    <n v="1.2232251408367494"/>
    <n v="1.1540450031388347"/>
  </r>
  <r>
    <x v="2"/>
    <x v="5"/>
    <s v="02.1.2GB 이하"/>
    <x v="0"/>
    <n v="0.93801203464490801"/>
    <n v="4.7437585832965983"/>
    <n v="3.8057465486516904"/>
  </r>
  <r>
    <x v="2"/>
    <x v="5"/>
    <s v="02.1.2GB 이하"/>
    <x v="1"/>
    <n v="0.90995646783006867"/>
    <n v="3.2029885119054375"/>
    <n v="2.2930320440753689"/>
  </r>
  <r>
    <x v="2"/>
    <x v="5"/>
    <s v="02.1.2GB 이하"/>
    <x v="2"/>
    <n v="0.88941000439793927"/>
    <n v="2.5171305814571996"/>
    <n v="1.6277205770592604"/>
  </r>
  <r>
    <x v="2"/>
    <x v="5"/>
    <s v="02.1.2GB 이하"/>
    <x v="3"/>
    <n v="0.89879092341494671"/>
    <n v="1.9181298182533837"/>
    <n v="1.019338894838437"/>
  </r>
  <r>
    <x v="2"/>
    <x v="5"/>
    <s v="03.2GB 이하"/>
    <x v="0"/>
    <n v="1.4924791436821319"/>
    <n v="4.7457176883548904"/>
    <n v="3.2532385446727585"/>
  </r>
  <r>
    <x v="2"/>
    <x v="5"/>
    <s v="03.2GB 이하"/>
    <x v="1"/>
    <n v="1.4825991266142062"/>
    <n v="3.7621346894964618"/>
    <n v="2.2795355628822556"/>
  </r>
  <r>
    <x v="2"/>
    <x v="5"/>
    <s v="03.2GB 이하"/>
    <x v="2"/>
    <n v="1.4971539665151525"/>
    <n v="3.4363046893367062"/>
    <n v="1.9391507228215537"/>
  </r>
  <r>
    <x v="2"/>
    <x v="5"/>
    <s v="03.2GB 이하"/>
    <x v="3"/>
    <n v="1.4608033396673541"/>
    <n v="2.3582367087086888"/>
    <n v="0.89743336904133475"/>
  </r>
  <r>
    <x v="2"/>
    <x v="5"/>
    <s v="04.4GB 이하"/>
    <x v="0"/>
    <n v="2.8911166217067454"/>
    <n v="6.6119014324410132"/>
    <n v="3.7207848107342678"/>
  </r>
  <r>
    <x v="2"/>
    <x v="5"/>
    <s v="04.4GB 이하"/>
    <x v="1"/>
    <n v="2.7923670344882541"/>
    <n v="5.3246331542674206"/>
    <n v="2.5322661197791665"/>
  </r>
  <r>
    <x v="2"/>
    <x v="5"/>
    <s v="04.4GB 이하"/>
    <x v="2"/>
    <n v="2.8958203892877572"/>
    <n v="5.0316589881687106"/>
    <n v="2.1358385988809534"/>
  </r>
  <r>
    <x v="2"/>
    <x v="5"/>
    <s v="04.4GB 이하"/>
    <x v="3"/>
    <n v="2.8751528217630873"/>
    <n v="3.7059726611032322"/>
    <n v="0.83081983934014492"/>
  </r>
  <r>
    <x v="2"/>
    <x v="5"/>
    <s v="05.6GB 이하"/>
    <x v="0"/>
    <n v="4.7991441419656331"/>
    <n v="7.7218610382766171"/>
    <n v="2.922716896310984"/>
  </r>
  <r>
    <x v="2"/>
    <x v="5"/>
    <s v="05.6GB 이하"/>
    <x v="1"/>
    <n v="4.7292651756137021"/>
    <n v="7.9218934610778211"/>
    <n v="3.192628285464119"/>
  </r>
  <r>
    <x v="2"/>
    <x v="5"/>
    <s v="05.6GB 이하"/>
    <x v="2"/>
    <n v="4.8502549155283781"/>
    <n v="6.3640270313974154"/>
    <n v="1.5137721158690374"/>
  </r>
  <r>
    <x v="2"/>
    <x v="5"/>
    <s v="05.6GB 이하"/>
    <x v="3"/>
    <n v="4.8204726456476488"/>
    <n v="4.6784594338824492"/>
    <n v="-0.14201321176519954"/>
  </r>
  <r>
    <x v="2"/>
    <x v="5"/>
    <s v="06.6GB 초과"/>
    <x v="0"/>
    <n v="20.189151195657665"/>
    <n v="22.165976053796967"/>
    <n v="1.9768248581393024"/>
  </r>
  <r>
    <x v="2"/>
    <x v="5"/>
    <s v="06.6GB 초과"/>
    <x v="1"/>
    <n v="20.49933029752259"/>
    <n v="22.205348207316266"/>
    <n v="1.7060179097936761"/>
  </r>
  <r>
    <x v="2"/>
    <x v="5"/>
    <s v="06.6GB 초과"/>
    <x v="2"/>
    <n v="16.484011775917477"/>
    <n v="18.68045864502589"/>
    <n v="2.1964468691084136"/>
  </r>
  <r>
    <x v="2"/>
    <x v="5"/>
    <s v="06.6GB 초과"/>
    <x v="3"/>
    <n v="14.850635093511995"/>
    <n v="11.769314245833563"/>
    <n v="-3.0813208476784322"/>
  </r>
  <r>
    <x v="2"/>
    <x v="6"/>
    <s v="01.0.5GB 이하"/>
    <x v="0"/>
    <n v="0.16712957620620728"/>
    <n v="1.7398130024472873"/>
    <n v="1.57268342624108"/>
  </r>
  <r>
    <x v="2"/>
    <x v="6"/>
    <s v="01.0.5GB 이하"/>
    <x v="1"/>
    <n v="0.14072942733764648"/>
    <n v="5.0990720931440592"/>
    <n v="4.9583426658064127"/>
  </r>
  <r>
    <x v="2"/>
    <x v="6"/>
    <s v="01.0.5GB 이하"/>
    <x v="2"/>
    <n v="0.10065176468769102"/>
    <n v="0.9230887316565477"/>
    <n v="0.82243696696885671"/>
  </r>
  <r>
    <x v="2"/>
    <x v="6"/>
    <s v="01.0.5GB 이하"/>
    <x v="3"/>
    <n v="5.8453041908040411E-2"/>
    <n v="0.45725453760926926"/>
    <n v="0.39880149570122886"/>
  </r>
  <r>
    <x v="2"/>
    <x v="6"/>
    <s v="02.1.2GB 이하"/>
    <x v="0"/>
    <n v="0.81907696445492928"/>
    <n v="2.8209205535206481"/>
    <n v="2.0018435890657189"/>
  </r>
  <r>
    <x v="2"/>
    <x v="6"/>
    <s v="02.1.2GB 이하"/>
    <x v="1"/>
    <n v="0.82696177479558097"/>
    <n v="3.0063143736257341"/>
    <n v="2.1793525988301532"/>
  </r>
  <r>
    <x v="2"/>
    <x v="6"/>
    <s v="02.1.2GB 이하"/>
    <x v="2"/>
    <n v="0.79136670872850234"/>
    <n v="1.4297461357881438"/>
    <n v="0.63837942705964146"/>
  </r>
  <r>
    <x v="2"/>
    <x v="6"/>
    <s v="02.1.2GB 이하"/>
    <x v="3"/>
    <n v="0.7924737176366411"/>
    <n v="0.93998369331803733"/>
    <n v="0.14750997568139623"/>
  </r>
  <r>
    <x v="2"/>
    <x v="6"/>
    <s v="03.2GB 이하"/>
    <x v="0"/>
    <n v="1.5389641377984025"/>
    <n v="3.2011387726155722"/>
    <n v="1.6621746348171698"/>
  </r>
  <r>
    <x v="2"/>
    <x v="6"/>
    <s v="03.2GB 이하"/>
    <x v="1"/>
    <n v="1.5269190754209245"/>
    <n v="2.9493768577064787"/>
    <n v="1.4224577822855542"/>
  </r>
  <r>
    <x v="2"/>
    <x v="6"/>
    <s v="03.2GB 이하"/>
    <x v="2"/>
    <n v="1.4962686122148887"/>
    <n v="2.5718039150895744"/>
    <n v="1.0755353028746857"/>
  </r>
  <r>
    <x v="2"/>
    <x v="6"/>
    <s v="03.2GB 이하"/>
    <x v="3"/>
    <n v="1.4866918170398662"/>
    <n v="1.6401850974078671"/>
    <n v="0.15349328036800092"/>
  </r>
  <r>
    <x v="2"/>
    <x v="6"/>
    <s v="04.4GB 이하"/>
    <x v="0"/>
    <n v="2.8136105175259747"/>
    <n v="5.8769379627855516"/>
    <n v="3.0633274452595769"/>
  </r>
  <r>
    <x v="2"/>
    <x v="6"/>
    <s v="04.4GB 이하"/>
    <x v="1"/>
    <n v="2.8311501966940389"/>
    <n v="8.1935363009169286"/>
    <n v="5.3623861042228897"/>
  </r>
  <r>
    <x v="2"/>
    <x v="6"/>
    <s v="04.4GB 이하"/>
    <x v="2"/>
    <n v="2.8943871704928847"/>
    <n v="3.5991329543561821"/>
    <n v="0.70474578386329734"/>
  </r>
  <r>
    <x v="2"/>
    <x v="6"/>
    <s v="04.4GB 이하"/>
    <x v="3"/>
    <n v="2.7020148022534096"/>
    <n v="3.0004463522401577"/>
    <n v="0.29843154998674803"/>
  </r>
  <r>
    <x v="2"/>
    <x v="6"/>
    <s v="05.6GB 이하"/>
    <x v="0"/>
    <n v="4.9591868365252463"/>
    <n v="10.424584618321171"/>
    <n v="5.4653977817959252"/>
  </r>
  <r>
    <x v="2"/>
    <x v="6"/>
    <s v="05.6GB 이하"/>
    <x v="1"/>
    <n v="4.7918564677238464"/>
    <n v="4.242161750793457"/>
    <n v="-0.5496947169303894"/>
  </r>
  <r>
    <x v="2"/>
    <x v="6"/>
    <s v="05.6GB 이하"/>
    <x v="2"/>
    <n v="4.8627282640208369"/>
    <n v="3.9370750758958901"/>
    <n v="-0.92565318812494679"/>
  </r>
  <r>
    <x v="2"/>
    <x v="6"/>
    <s v="05.6GB 이하"/>
    <x v="3"/>
    <n v="4.7604963945788006"/>
    <n v="3.8093577207520952"/>
    <n v="-0.95113867382670536"/>
  </r>
  <r>
    <x v="2"/>
    <x v="6"/>
    <s v="06.6GB 초과"/>
    <x v="0"/>
    <n v="21.8093677442901"/>
    <n v="30.788001610308278"/>
    <n v="8.9786338660181784"/>
  </r>
  <r>
    <x v="2"/>
    <x v="6"/>
    <s v="06.6GB 초과"/>
    <x v="1"/>
    <n v="19.88160834993635"/>
    <n v="18.449256467819215"/>
    <n v="-1.4323518821171355"/>
  </r>
  <r>
    <x v="2"/>
    <x v="6"/>
    <s v="06.6GB 초과"/>
    <x v="2"/>
    <n v="17.140558604536384"/>
    <n v="14.75337970667872"/>
    <n v="-2.3871788978576642"/>
  </r>
  <r>
    <x v="2"/>
    <x v="6"/>
    <s v="06.6GB 초과"/>
    <x v="3"/>
    <n v="21.160143486091069"/>
    <n v="14.019788497260638"/>
    <n v="-7.1403549888304312"/>
  </r>
  <r>
    <x v="2"/>
    <x v="7"/>
    <s v="01.0.5GB 이하"/>
    <x v="0"/>
    <n v="0.17516001735123668"/>
    <n v="1.718068283294147"/>
    <n v="1.5429082659429103"/>
  </r>
  <r>
    <x v="2"/>
    <x v="7"/>
    <s v="01.0.5GB 이하"/>
    <x v="1"/>
    <n v="0.1650975387957361"/>
    <n v="1.4567549753934146"/>
    <n v="1.2916574365976785"/>
  </r>
  <r>
    <x v="2"/>
    <x v="7"/>
    <s v="01.0.5GB 이하"/>
    <x v="2"/>
    <n v="0.11825663731856779"/>
    <n v="0.58538273408670316"/>
    <n v="0.46712609676813538"/>
  </r>
  <r>
    <x v="2"/>
    <x v="7"/>
    <s v="01.0.5GB 이하"/>
    <x v="3"/>
    <n v="3.7052352790866168E-2"/>
    <n v="0.22433997386275092"/>
    <n v="0.18728762107188476"/>
  </r>
  <r>
    <x v="2"/>
    <x v="7"/>
    <s v="02.1.2GB 이하"/>
    <x v="0"/>
    <n v="0.79838794218992182"/>
    <n v="2.1497348899592859"/>
    <n v="1.351346947769364"/>
  </r>
  <r>
    <x v="2"/>
    <x v="7"/>
    <s v="02.1.2GB 이하"/>
    <x v="1"/>
    <n v="0.82414046633640292"/>
    <n v="1.7673619718445841"/>
    <n v="0.94322150550818118"/>
  </r>
  <r>
    <x v="2"/>
    <x v="7"/>
    <s v="02.1.2GB 이하"/>
    <x v="2"/>
    <n v="0.80700686545159872"/>
    <n v="1.1000860246053288"/>
    <n v="0.29307915915373006"/>
  </r>
  <r>
    <x v="2"/>
    <x v="7"/>
    <s v="02.1.2GB 이하"/>
    <x v="3"/>
    <n v="0.78545968672808475"/>
    <n v="1.0017933236405174"/>
    <n v="0.21633363691243268"/>
  </r>
  <r>
    <x v="2"/>
    <x v="7"/>
    <s v="03.2GB 이하"/>
    <x v="0"/>
    <n v="1.5420867791816371"/>
    <n v="2.5651621661969086"/>
    <n v="1.0230753870152716"/>
  </r>
  <r>
    <x v="2"/>
    <x v="7"/>
    <s v="03.2GB 이하"/>
    <x v="1"/>
    <n v="1.5386780273018545"/>
    <n v="2.9040518429237983"/>
    <n v="1.3653738156219437"/>
  </r>
  <r>
    <x v="2"/>
    <x v="7"/>
    <s v="03.2GB 이하"/>
    <x v="2"/>
    <n v="1.5378520057862064"/>
    <n v="1.4715624530631375"/>
    <n v="-6.6289552723068912E-2"/>
  </r>
  <r>
    <x v="2"/>
    <x v="7"/>
    <s v="03.2GB 이하"/>
    <x v="3"/>
    <n v="1.5400484860953638"/>
    <n v="1.6208555455261706"/>
    <n v="8.0807059430806794E-2"/>
  </r>
  <r>
    <x v="2"/>
    <x v="7"/>
    <s v="04.4GB 이하"/>
    <x v="0"/>
    <n v="2.8913351971693713"/>
    <n v="5.3545646925165187"/>
    <n v="2.4632294953471474"/>
  </r>
  <r>
    <x v="2"/>
    <x v="7"/>
    <s v="04.4GB 이하"/>
    <x v="1"/>
    <n v="2.7973571467253326"/>
    <n v="3.6814937604716951"/>
    <n v="0.88413661374636243"/>
  </r>
  <r>
    <x v="2"/>
    <x v="7"/>
    <s v="04.4GB 이하"/>
    <x v="2"/>
    <n v="2.7315815085231669"/>
    <n v="3.4495482840160334"/>
    <n v="0.71796677549286647"/>
  </r>
  <r>
    <x v="2"/>
    <x v="7"/>
    <s v="04.4GB 이하"/>
    <x v="3"/>
    <n v="2.787226788834114"/>
    <n v="2.7777766593096489"/>
    <n v="-9.4501295244651118E-3"/>
  </r>
  <r>
    <x v="2"/>
    <x v="7"/>
    <s v="05.6GB 이하"/>
    <x v="0"/>
    <n v="4.9997416245772541"/>
    <n v="8.1193996354731546"/>
    <n v="3.1196580108959004"/>
  </r>
  <r>
    <x v="2"/>
    <x v="7"/>
    <s v="05.6GB 이하"/>
    <x v="1"/>
    <n v="4.8972537208149447"/>
    <n v="5.9809607958975635"/>
    <n v="1.0837070750826188"/>
  </r>
  <r>
    <x v="2"/>
    <x v="7"/>
    <s v="05.6GB 이하"/>
    <x v="2"/>
    <n v="4.89243440518434"/>
    <n v="6.0664373321094729"/>
    <n v="1.1740029269251329"/>
  </r>
  <r>
    <x v="2"/>
    <x v="7"/>
    <s v="05.6GB 이하"/>
    <x v="3"/>
    <n v="4.8475171367773848"/>
    <n v="4.8014987498186947"/>
    <n v="-4.6018386958690094E-2"/>
  </r>
  <r>
    <x v="2"/>
    <x v="7"/>
    <s v="06.6GB 초과"/>
    <x v="0"/>
    <n v="21.948975234011613"/>
    <n v="26.546944528809775"/>
    <n v="4.5979692947981619"/>
  </r>
  <r>
    <x v="2"/>
    <x v="7"/>
    <s v="06.6GB 초과"/>
    <x v="1"/>
    <n v="21.469378998485237"/>
    <n v="24.077647509285438"/>
    <n v="2.6082685108002011"/>
  </r>
  <r>
    <x v="2"/>
    <x v="7"/>
    <s v="06.6GB 초과"/>
    <x v="2"/>
    <n v="17.377347821774691"/>
    <n v="17.650558797172877"/>
    <n v="0.27321097539818595"/>
  </r>
  <r>
    <x v="2"/>
    <x v="7"/>
    <s v="06.6GB 초과"/>
    <x v="3"/>
    <n v="16.019015728041182"/>
    <n v="13.63729818763659"/>
    <n v="-2.3817175404045923"/>
  </r>
  <r>
    <x v="3"/>
    <x v="0"/>
    <s v="01.0.5GB 이하"/>
    <x v="0"/>
    <n v="0.14162709884643554"/>
    <n v="14.135314986839294"/>
    <n v="13.993687887992859"/>
  </r>
  <r>
    <x v="3"/>
    <x v="0"/>
    <s v="01.0.5GB 이하"/>
    <x v="1"/>
    <n v="0.18755604382667931"/>
    <n v="8.2580903768539429"/>
    <n v="8.070534333027263"/>
  </r>
  <r>
    <x v="3"/>
    <x v="0"/>
    <s v="01.0.5GB 이하"/>
    <x v="2"/>
    <n v="0.16514409235281538"/>
    <n v="3.1140124474384989"/>
    <n v="2.9488683550856836"/>
  </r>
  <r>
    <x v="3"/>
    <x v="0"/>
    <s v="01.0.5GB 이하"/>
    <x v="3"/>
    <n v="0.13977693705743782"/>
    <n v="2.244406271935703"/>
    <n v="2.1046293348782652"/>
  </r>
  <r>
    <x v="3"/>
    <x v="0"/>
    <s v="02.1.2GB 이하"/>
    <x v="0"/>
    <n v="0.88768293248846175"/>
    <n v="8.9834760115924457"/>
    <n v="8.0957930791039843"/>
  </r>
  <r>
    <x v="3"/>
    <x v="0"/>
    <s v="02.1.2GB 이하"/>
    <x v="1"/>
    <n v="0.83418341234427729"/>
    <n v="6.0895267917996359"/>
    <n v="5.2553433794553586"/>
  </r>
  <r>
    <x v="3"/>
    <x v="0"/>
    <s v="02.1.2GB 이하"/>
    <x v="2"/>
    <n v="0.87866294768548781"/>
    <n v="1.9325309953381937"/>
    <n v="1.0538680476527058"/>
  </r>
  <r>
    <x v="3"/>
    <x v="0"/>
    <s v="02.1.2GB 이하"/>
    <x v="3"/>
    <n v="0.82068418842288871"/>
    <n v="2.4655060575494163"/>
    <n v="1.6448218691265275"/>
  </r>
  <r>
    <x v="3"/>
    <x v="0"/>
    <s v="03.2GB 이하"/>
    <x v="0"/>
    <n v="1.5606212430667383"/>
    <n v="9.5632066442249979"/>
    <n v="8.0025854011582602"/>
  </r>
  <r>
    <x v="3"/>
    <x v="0"/>
    <s v="03.2GB 이하"/>
    <x v="1"/>
    <n v="1.5466627684016685"/>
    <n v="10.066363541487247"/>
    <n v="8.519700773085578"/>
  </r>
  <r>
    <x v="3"/>
    <x v="0"/>
    <s v="03.2GB 이하"/>
    <x v="2"/>
    <n v="1.5107040367727205"/>
    <n v="3.9376183532354401"/>
    <n v="2.4269143164627196"/>
  </r>
  <r>
    <x v="3"/>
    <x v="0"/>
    <s v="03.2GB 이하"/>
    <x v="3"/>
    <n v="1.5588788799211091"/>
    <n v="3.3767507246562412"/>
    <n v="1.8178718447351321"/>
  </r>
  <r>
    <x v="3"/>
    <x v="0"/>
    <s v="04.4GB 이하"/>
    <x v="0"/>
    <n v="2.9538291120786231"/>
    <n v="13.045902647130251"/>
    <n v="10.092073535051629"/>
  </r>
  <r>
    <x v="3"/>
    <x v="0"/>
    <s v="04.4GB 이하"/>
    <x v="1"/>
    <n v="2.8537568223528464"/>
    <n v="12.06660968148552"/>
    <n v="9.2128528591326742"/>
  </r>
  <r>
    <x v="3"/>
    <x v="0"/>
    <s v="04.4GB 이하"/>
    <x v="2"/>
    <n v="2.8432975191058536"/>
    <n v="6.4976318671486597"/>
    <n v="3.6543343480428061"/>
  </r>
  <r>
    <x v="3"/>
    <x v="0"/>
    <s v="04.4GB 이하"/>
    <x v="3"/>
    <n v="2.8427260200576026"/>
    <n v="5.1671431206712626"/>
    <n v="2.32441710061366"/>
  </r>
  <r>
    <x v="3"/>
    <x v="0"/>
    <s v="05.6GB 이하"/>
    <x v="0"/>
    <n v="5.0391181044596962"/>
    <n v="15.886403496615216"/>
    <n v="10.84728539215552"/>
  </r>
  <r>
    <x v="3"/>
    <x v="0"/>
    <s v="05.6GB 이하"/>
    <x v="1"/>
    <n v="4.9773984106760176"/>
    <n v="16.088363358236492"/>
    <n v="11.110964947560475"/>
  </r>
  <r>
    <x v="3"/>
    <x v="0"/>
    <s v="05.6GB 이하"/>
    <x v="2"/>
    <n v="4.9822461358432113"/>
    <n v="10.137138585934693"/>
    <n v="5.1548924500914817"/>
  </r>
  <r>
    <x v="3"/>
    <x v="0"/>
    <s v="05.6GB 이하"/>
    <x v="3"/>
    <n v="4.9970799848768443"/>
    <n v="9.8544520860248142"/>
    <n v="4.8573721011479698"/>
  </r>
  <r>
    <x v="3"/>
    <x v="0"/>
    <s v="06.6GB 초과"/>
    <x v="0"/>
    <n v="26.974404191042371"/>
    <n v="34.925112729757132"/>
    <n v="7.9507085387147605"/>
  </r>
  <r>
    <x v="3"/>
    <x v="0"/>
    <s v="06.6GB 초과"/>
    <x v="1"/>
    <n v="27.604507482419105"/>
    <n v="34.979838699941133"/>
    <n v="7.375331217522028"/>
  </r>
  <r>
    <x v="3"/>
    <x v="0"/>
    <s v="06.6GB 초과"/>
    <x v="2"/>
    <n v="29.779815008437712"/>
    <n v="29.77897462455276"/>
    <n v="-8.4038388495244476E-4"/>
  </r>
  <r>
    <x v="3"/>
    <x v="0"/>
    <s v="06.6GB 초과"/>
    <x v="3"/>
    <n v="29.032920462708987"/>
    <n v="29.095213067469306"/>
    <n v="6.2292604760319392E-2"/>
  </r>
  <r>
    <x v="3"/>
    <x v="1"/>
    <s v="01.0.5GB 이하"/>
    <x v="0"/>
    <n v="0.15871849075795794"/>
    <n v="8.6738576573113804"/>
    <n v="8.5151391665534231"/>
  </r>
  <r>
    <x v="3"/>
    <x v="1"/>
    <s v="01.0.5GB 이하"/>
    <x v="1"/>
    <n v="0.17351317016590243"/>
    <n v="5.1082677793608928"/>
    <n v="4.9347546091949903"/>
  </r>
  <r>
    <x v="3"/>
    <x v="1"/>
    <s v="01.0.5GB 이하"/>
    <x v="2"/>
    <n v="0.1757406461685099"/>
    <n v="1.4444201524244911"/>
    <n v="1.2686795062559812"/>
  </r>
  <r>
    <x v="3"/>
    <x v="1"/>
    <s v="01.0.5GB 이하"/>
    <x v="3"/>
    <n v="0.11707784659234528"/>
    <n v="0.97240108189316399"/>
    <n v="0.85532323530081866"/>
  </r>
  <r>
    <x v="3"/>
    <x v="1"/>
    <s v="02.1.2GB 이하"/>
    <x v="0"/>
    <n v="0.85420143392058223"/>
    <n v="5.8947484150483174"/>
    <n v="5.0405469811277355"/>
  </r>
  <r>
    <x v="3"/>
    <x v="1"/>
    <s v="02.1.2GB 이하"/>
    <x v="1"/>
    <n v="0.84863757102664972"/>
    <n v="4.6933759779433588"/>
    <n v="3.8447384069167092"/>
  </r>
  <r>
    <x v="3"/>
    <x v="1"/>
    <s v="02.1.2GB 이하"/>
    <x v="2"/>
    <n v="0.83466799660066593"/>
    <n v="1.9881759492907904"/>
    <n v="1.1535079526901244"/>
  </r>
  <r>
    <x v="3"/>
    <x v="1"/>
    <s v="02.1.2GB 이하"/>
    <x v="3"/>
    <n v="0.8238581842344791"/>
    <n v="1.7733582644919452"/>
    <n v="0.94950008025746613"/>
  </r>
  <r>
    <x v="3"/>
    <x v="1"/>
    <s v="03.2GB 이하"/>
    <x v="0"/>
    <n v="1.5472996265567533"/>
    <n v="7.0326776355191285"/>
    <n v="5.4853780089623747"/>
  </r>
  <r>
    <x v="3"/>
    <x v="1"/>
    <s v="03.2GB 이하"/>
    <x v="1"/>
    <n v="1.5416842769309518"/>
    <n v="6.2215813989915709"/>
    <n v="4.6798971220606189"/>
  </r>
  <r>
    <x v="3"/>
    <x v="1"/>
    <s v="03.2GB 이하"/>
    <x v="2"/>
    <n v="1.5270709949350252"/>
    <n v="2.519996921116153"/>
    <n v="0.99292592618112785"/>
  </r>
  <r>
    <x v="3"/>
    <x v="1"/>
    <s v="03.2GB 이하"/>
    <x v="3"/>
    <n v="1.526516645890059"/>
    <n v="2.5239760664915236"/>
    <n v="0.99745942060146464"/>
  </r>
  <r>
    <x v="3"/>
    <x v="1"/>
    <s v="04.4GB 이하"/>
    <x v="0"/>
    <n v="2.8989107104828591"/>
    <n v="8.9097856907447017"/>
    <n v="6.0108749802618426"/>
  </r>
  <r>
    <x v="3"/>
    <x v="1"/>
    <s v="04.4GB 이하"/>
    <x v="1"/>
    <n v="2.8357933978645171"/>
    <n v="8.1574114604061148"/>
    <n v="5.3216180625415976"/>
  </r>
  <r>
    <x v="3"/>
    <x v="1"/>
    <s v="04.4GB 이하"/>
    <x v="2"/>
    <n v="2.8605338447869069"/>
    <n v="5.1201752257445223"/>
    <n v="2.2596413809576155"/>
  </r>
  <r>
    <x v="3"/>
    <x v="1"/>
    <s v="04.4GB 이하"/>
    <x v="3"/>
    <n v="2.8371501478420513"/>
    <n v="4.5443666487012795"/>
    <n v="1.7072165008592282"/>
  </r>
  <r>
    <x v="3"/>
    <x v="1"/>
    <s v="05.6GB 이하"/>
    <x v="0"/>
    <n v="5.0302691473065133"/>
    <n v="13.073005249006812"/>
    <n v="8.0427361017002994"/>
  </r>
  <r>
    <x v="3"/>
    <x v="1"/>
    <s v="05.6GB 이하"/>
    <x v="1"/>
    <n v="4.9998768438535812"/>
    <n v="11.324802642545993"/>
    <n v="6.3249257986924121"/>
  </r>
  <r>
    <x v="3"/>
    <x v="1"/>
    <s v="05.6GB 이하"/>
    <x v="2"/>
    <n v="5.0092507618576736"/>
    <n v="8.9296872411201242"/>
    <n v="3.9204364792624506"/>
  </r>
  <r>
    <x v="3"/>
    <x v="1"/>
    <s v="05.6GB 이하"/>
    <x v="3"/>
    <n v="4.9399871284653338"/>
    <n v="7.2705069462207597"/>
    <n v="2.3305198177554258"/>
  </r>
  <r>
    <x v="3"/>
    <x v="1"/>
    <s v="06.6GB 초과"/>
    <x v="0"/>
    <n v="22.779750647934726"/>
    <n v="29.56999987171131"/>
    <n v="6.7902492237765841"/>
  </r>
  <r>
    <x v="3"/>
    <x v="1"/>
    <s v="06.6GB 초과"/>
    <x v="1"/>
    <n v="22.700475658200563"/>
    <n v="28.745466312975591"/>
    <n v="6.0449906547750274"/>
  </r>
  <r>
    <x v="3"/>
    <x v="1"/>
    <s v="06.6GB 초과"/>
    <x v="2"/>
    <n v="24.034612257461635"/>
    <n v="26.908810021093409"/>
    <n v="2.8741977636317735"/>
  </r>
  <r>
    <x v="3"/>
    <x v="1"/>
    <s v="06.6GB 초과"/>
    <x v="3"/>
    <n v="23.956321096064908"/>
    <n v="25.258605053193836"/>
    <n v="1.3022839571289282"/>
  </r>
  <r>
    <x v="3"/>
    <x v="2"/>
    <s v="01.0.5GB 이하"/>
    <x v="0"/>
    <n v="0.1854479367429798"/>
    <n v="5.0350973837184414"/>
    <n v="4.8496494469754614"/>
  </r>
  <r>
    <x v="3"/>
    <x v="2"/>
    <s v="01.0.5GB 이하"/>
    <x v="1"/>
    <n v="0.20001079291053003"/>
    <n v="2.7425929825166282"/>
    <n v="2.5425821896060983"/>
  </r>
  <r>
    <x v="3"/>
    <x v="2"/>
    <s v="01.0.5GB 이하"/>
    <x v="2"/>
    <n v="0.18937732705800356"/>
    <n v="1.3972355671674539"/>
    <n v="1.2078582401094504"/>
  </r>
  <r>
    <x v="3"/>
    <x v="2"/>
    <s v="01.0.5GB 이하"/>
    <x v="3"/>
    <n v="0.13374074673479261"/>
    <n v="0.70116619059326635"/>
    <n v="0.56742544385847371"/>
  </r>
  <r>
    <x v="3"/>
    <x v="2"/>
    <s v="02.1.2GB 이하"/>
    <x v="0"/>
    <n v="0.8451902624047557"/>
    <n v="4.2519196170648952"/>
    <n v="3.4067293546601394"/>
  </r>
  <r>
    <x v="3"/>
    <x v="2"/>
    <s v="02.1.2GB 이하"/>
    <x v="1"/>
    <n v="0.83472656080652252"/>
    <n v="3.0158831326451683"/>
    <n v="2.1811565718386459"/>
  </r>
  <r>
    <x v="3"/>
    <x v="2"/>
    <s v="02.1.2GB 이하"/>
    <x v="2"/>
    <n v="0.83148570278766853"/>
    <n v="1.7098360225489158"/>
    <n v="0.87835031976124722"/>
  </r>
  <r>
    <x v="3"/>
    <x v="2"/>
    <s v="02.1.2GB 이하"/>
    <x v="3"/>
    <n v="0.81779277583354149"/>
    <n v="1.3472079813347411"/>
    <n v="0.52941520550119958"/>
  </r>
  <r>
    <x v="3"/>
    <x v="2"/>
    <s v="03.2GB 이하"/>
    <x v="0"/>
    <n v="1.5312753747260168"/>
    <n v="5.3766081178488161"/>
    <n v="3.8453327431227993"/>
  </r>
  <r>
    <x v="3"/>
    <x v="2"/>
    <s v="03.2GB 이하"/>
    <x v="1"/>
    <n v="1.5189623742092251"/>
    <n v="4.119328811559428"/>
    <n v="2.6003664373502029"/>
  </r>
  <r>
    <x v="3"/>
    <x v="2"/>
    <s v="03.2GB 이하"/>
    <x v="2"/>
    <n v="1.5186351718180684"/>
    <n v="2.9132820965521842"/>
    <n v="1.3946469247341158"/>
  </r>
  <r>
    <x v="3"/>
    <x v="2"/>
    <s v="03.2GB 이하"/>
    <x v="3"/>
    <n v="1.521125962198931"/>
    <n v="2.2442543031319171"/>
    <n v="0.72312834093298606"/>
  </r>
  <r>
    <x v="3"/>
    <x v="2"/>
    <s v="04.4GB 이하"/>
    <x v="0"/>
    <n v="2.8531158938394907"/>
    <n v="8.1672492003060349"/>
    <n v="5.3141333064665446"/>
  </r>
  <r>
    <x v="3"/>
    <x v="2"/>
    <s v="04.4GB 이하"/>
    <x v="1"/>
    <n v="2.8273540168560198"/>
    <n v="6.7056923541969846"/>
    <n v="3.8783383373409648"/>
  </r>
  <r>
    <x v="3"/>
    <x v="2"/>
    <s v="04.4GB 이하"/>
    <x v="2"/>
    <n v="2.8070708477135859"/>
    <n v="4.4040237215948315"/>
    <n v="1.5969528738812455"/>
  </r>
  <r>
    <x v="3"/>
    <x v="2"/>
    <s v="04.4GB 이하"/>
    <x v="3"/>
    <n v="2.8147205779640263"/>
    <n v="3.9069037431070845"/>
    <n v="1.0921831651430582"/>
  </r>
  <r>
    <x v="3"/>
    <x v="2"/>
    <s v="05.6GB 이하"/>
    <x v="0"/>
    <n v="4.9915380302812071"/>
    <n v="11.367495456728243"/>
    <n v="6.3759574264470356"/>
  </r>
  <r>
    <x v="3"/>
    <x v="2"/>
    <s v="05.6GB 이하"/>
    <x v="1"/>
    <n v="5.0192904737543929"/>
    <n v="9.9664264371433369"/>
    <n v="4.947135963388944"/>
  </r>
  <r>
    <x v="3"/>
    <x v="2"/>
    <s v="05.6GB 이하"/>
    <x v="2"/>
    <n v="5.0220006078345589"/>
    <n v="7.131543152136345"/>
    <n v="2.1095425443017861"/>
  </r>
  <r>
    <x v="3"/>
    <x v="2"/>
    <s v="05.6GB 이하"/>
    <x v="3"/>
    <n v="4.9019846961029572"/>
    <n v="6.4319446302479149"/>
    <n v="1.5299599341449577"/>
  </r>
  <r>
    <x v="3"/>
    <x v="2"/>
    <s v="06.6GB 초과"/>
    <x v="0"/>
    <n v="19.732264280891595"/>
    <n v="26.045424314183649"/>
    <n v="6.3131600332920534"/>
  </r>
  <r>
    <x v="3"/>
    <x v="2"/>
    <s v="06.6GB 초과"/>
    <x v="1"/>
    <n v="20.33989965048065"/>
    <n v="26.297774651685483"/>
    <n v="5.9578750012048332"/>
  </r>
  <r>
    <x v="3"/>
    <x v="2"/>
    <s v="06.6GB 초과"/>
    <x v="2"/>
    <n v="19.426631726337082"/>
    <n v="22.013449004117181"/>
    <n v="2.5868172777800993"/>
  </r>
  <r>
    <x v="3"/>
    <x v="2"/>
    <s v="06.6GB 초과"/>
    <x v="3"/>
    <n v="20.718606713787246"/>
    <n v="21.174658099164773"/>
    <n v="0.45605138537752765"/>
  </r>
  <r>
    <x v="3"/>
    <x v="3"/>
    <s v="01.0.5GB 이하"/>
    <x v="0"/>
    <n v="0.1906828948265365"/>
    <n v="2.9412705014081828"/>
    <n v="2.7505876065816461"/>
  </r>
  <r>
    <x v="3"/>
    <x v="3"/>
    <s v="01.0.5GB 이하"/>
    <x v="1"/>
    <n v="0.20265930913039054"/>
    <n v="1.8278775180825702"/>
    <n v="1.6252182089521796"/>
  </r>
  <r>
    <x v="3"/>
    <x v="3"/>
    <s v="01.0.5GB 이하"/>
    <x v="2"/>
    <n v="0.18114884318886224"/>
    <n v="0.86650753817278825"/>
    <n v="0.68535869498392599"/>
  </r>
  <r>
    <x v="3"/>
    <x v="3"/>
    <s v="01.0.5GB 이하"/>
    <x v="3"/>
    <n v="0.14083902316144067"/>
    <n v="0.54929390770869968"/>
    <n v="0.40845488454725898"/>
  </r>
  <r>
    <x v="3"/>
    <x v="3"/>
    <s v="02.1.2GB 이하"/>
    <x v="0"/>
    <n v="0.82523720347522211"/>
    <n v="3.0062444264974668"/>
    <n v="2.1810072230222448"/>
  </r>
  <r>
    <x v="3"/>
    <x v="3"/>
    <s v="02.1.2GB 이하"/>
    <x v="1"/>
    <n v="0.8218451544566181"/>
    <n v="2.0694263568018636"/>
    <n v="1.2475812023452455"/>
  </r>
  <r>
    <x v="3"/>
    <x v="3"/>
    <s v="02.1.2GB 이하"/>
    <x v="2"/>
    <n v="0.80491633604454726"/>
    <n v="1.3291100884018361"/>
    <n v="0.52419375235728882"/>
  </r>
  <r>
    <x v="3"/>
    <x v="3"/>
    <s v="02.1.2GB 이하"/>
    <x v="3"/>
    <n v="0.80260493623685791"/>
    <n v="1.1546131290013262"/>
    <n v="0.35200819276446826"/>
  </r>
  <r>
    <x v="3"/>
    <x v="3"/>
    <s v="03.2GB 이하"/>
    <x v="0"/>
    <n v="1.5430343402006841"/>
    <n v="3.5434530268875055"/>
    <n v="2.0004186866868214"/>
  </r>
  <r>
    <x v="3"/>
    <x v="3"/>
    <s v="03.2GB 이하"/>
    <x v="1"/>
    <n v="1.5314707170351587"/>
    <n v="2.8270312058901546"/>
    <n v="1.2955604888549959"/>
  </r>
  <r>
    <x v="3"/>
    <x v="3"/>
    <s v="03.2GB 이하"/>
    <x v="2"/>
    <n v="1.5279978882728569"/>
    <n v="2.0361373660321753"/>
    <n v="0.50813947775931845"/>
  </r>
  <r>
    <x v="3"/>
    <x v="3"/>
    <s v="03.2GB 이하"/>
    <x v="3"/>
    <n v="1.5247558462194699"/>
    <n v="1.8960810559296202"/>
    <n v="0.37132520971015026"/>
  </r>
  <r>
    <x v="3"/>
    <x v="3"/>
    <s v="04.4GB 이하"/>
    <x v="0"/>
    <n v="2.8546251707135988"/>
    <n v="6.1881437886903612"/>
    <n v="3.3335186179767624"/>
  </r>
  <r>
    <x v="3"/>
    <x v="3"/>
    <s v="04.4GB 이하"/>
    <x v="1"/>
    <n v="2.8005780656915329"/>
    <n v="4.6533942398152064"/>
    <n v="1.8528161741236735"/>
  </r>
  <r>
    <x v="3"/>
    <x v="3"/>
    <s v="04.4GB 이하"/>
    <x v="2"/>
    <n v="2.8218971905627099"/>
    <n v="3.7036746878693574"/>
    <n v="0.88177749730664745"/>
  </r>
  <r>
    <x v="3"/>
    <x v="3"/>
    <s v="04.4GB 이하"/>
    <x v="3"/>
    <n v="2.7873265255294863"/>
    <n v="3.3016895935012709"/>
    <n v="0.51436306797178455"/>
  </r>
  <r>
    <x v="3"/>
    <x v="3"/>
    <s v="05.6GB 이하"/>
    <x v="0"/>
    <n v="4.915166551876224"/>
    <n v="8.4439032927033946"/>
    <n v="3.5287367408271706"/>
  </r>
  <r>
    <x v="3"/>
    <x v="3"/>
    <s v="05.6GB 이하"/>
    <x v="1"/>
    <n v="4.9168710310811861"/>
    <n v="7.2432568058421269"/>
    <n v="2.3263857747609409"/>
  </r>
  <r>
    <x v="3"/>
    <x v="3"/>
    <s v="05.6GB 이하"/>
    <x v="2"/>
    <n v="4.9503099883474952"/>
    <n v="6.1813480010071418"/>
    <n v="1.2310380126596465"/>
  </r>
  <r>
    <x v="3"/>
    <x v="3"/>
    <s v="05.6GB 이하"/>
    <x v="3"/>
    <n v="4.8627302200607989"/>
    <n v="5.4793616930796993"/>
    <n v="0.61663147301890042"/>
  </r>
  <r>
    <x v="3"/>
    <x v="3"/>
    <s v="06.6GB 초과"/>
    <x v="0"/>
    <n v="19.314063937900414"/>
    <n v="22.209581115201985"/>
    <n v="2.8955171773015707"/>
  </r>
  <r>
    <x v="3"/>
    <x v="3"/>
    <s v="06.6GB 초과"/>
    <x v="1"/>
    <n v="18.45480651247081"/>
    <n v="20.499403633721791"/>
    <n v="2.0445971212509804"/>
  </r>
  <r>
    <x v="3"/>
    <x v="3"/>
    <s v="06.6GB 초과"/>
    <x v="2"/>
    <n v="17.282567183042996"/>
    <n v="17.507101219737098"/>
    <n v="0.22453403669410221"/>
  </r>
  <r>
    <x v="3"/>
    <x v="3"/>
    <s v="06.6GB 초과"/>
    <x v="3"/>
    <n v="18.340655906988147"/>
    <n v="17.262376805331765"/>
    <n v="-1.0782791016563813"/>
  </r>
  <r>
    <x v="3"/>
    <x v="4"/>
    <s v="01.0.5GB 이하"/>
    <x v="0"/>
    <n v="0.14331871476284294"/>
    <n v="15.007277618541274"/>
    <n v="14.86395890377843"/>
  </r>
  <r>
    <x v="3"/>
    <x v="4"/>
    <s v="01.0.5GB 이하"/>
    <x v="1"/>
    <n v="0.17491350830040633"/>
    <n v="10.171770572135138"/>
    <n v="9.9968570638347316"/>
  </r>
  <r>
    <x v="3"/>
    <x v="4"/>
    <s v="01.0.5GB 이하"/>
    <x v="2"/>
    <n v="0.20970518669385588"/>
    <n v="2.9371602916985413"/>
    <n v="2.7274551050046854"/>
  </r>
  <r>
    <x v="3"/>
    <x v="4"/>
    <s v="01.0.5GB 이하"/>
    <x v="3"/>
    <n v="0.1428099956349827"/>
    <n v="3.2130295833919864"/>
    <n v="3.0702195877570038"/>
  </r>
  <r>
    <x v="3"/>
    <x v="4"/>
    <s v="02.1.2GB 이하"/>
    <x v="0"/>
    <n v="0.90580992813164229"/>
    <n v="10.557876637662199"/>
    <n v="9.6520667095305566"/>
  </r>
  <r>
    <x v="3"/>
    <x v="4"/>
    <s v="02.1.2GB 이하"/>
    <x v="1"/>
    <n v="0.88457849936756661"/>
    <n v="7.8851882995434899"/>
    <n v="7.0006098001759236"/>
  </r>
  <r>
    <x v="3"/>
    <x v="4"/>
    <s v="02.1.2GB 이하"/>
    <x v="2"/>
    <n v="0.88318597404189592"/>
    <n v="3.8139423051919907"/>
    <n v="2.9307563311500946"/>
  </r>
  <r>
    <x v="3"/>
    <x v="4"/>
    <s v="02.1.2GB 이하"/>
    <x v="3"/>
    <n v="0.87198463818081595"/>
    <n v="3.1508713543563713"/>
    <n v="2.2788867161755553"/>
  </r>
  <r>
    <x v="3"/>
    <x v="4"/>
    <s v="03.2GB 이하"/>
    <x v="0"/>
    <n v="1.5613336568743394"/>
    <n v="11.223636642674055"/>
    <n v="9.662302985799716"/>
  </r>
  <r>
    <x v="3"/>
    <x v="4"/>
    <s v="03.2GB 이하"/>
    <x v="1"/>
    <n v="1.5461261602911618"/>
    <n v="8.9748486416961502"/>
    <n v="7.4287224814049884"/>
  </r>
  <r>
    <x v="3"/>
    <x v="4"/>
    <s v="03.2GB 이하"/>
    <x v="2"/>
    <n v="1.5407347679138184"/>
    <n v="5.7968688794210843"/>
    <n v="4.2561341115072659"/>
  </r>
  <r>
    <x v="3"/>
    <x v="4"/>
    <s v="03.2GB 이하"/>
    <x v="3"/>
    <n v="1.5392416259472603"/>
    <n v="4.4124597032582269"/>
    <n v="2.8732180773109666"/>
  </r>
  <r>
    <x v="3"/>
    <x v="4"/>
    <s v="04.4GB 이하"/>
    <x v="0"/>
    <n v="2.9106928589839658"/>
    <n v="13.883473578139014"/>
    <n v="10.972780719155049"/>
  </r>
  <r>
    <x v="3"/>
    <x v="4"/>
    <s v="04.4GB 이하"/>
    <x v="1"/>
    <n v="2.8444193780860942"/>
    <n v="10.648459162822407"/>
    <n v="7.8040397847363128"/>
  </r>
  <r>
    <x v="3"/>
    <x v="4"/>
    <s v="04.4GB 이하"/>
    <x v="2"/>
    <n v="2.8381307118559538"/>
    <n v="7.3129266523988283"/>
    <n v="4.4747959405428741"/>
  </r>
  <r>
    <x v="3"/>
    <x v="4"/>
    <s v="04.4GB 이하"/>
    <x v="3"/>
    <n v="2.8843803980671767"/>
    <n v="5.848826670960694"/>
    <n v="2.9644462728935173"/>
  </r>
  <r>
    <x v="3"/>
    <x v="4"/>
    <s v="05.6GB 이하"/>
    <x v="0"/>
    <n v="4.9247725499478401"/>
    <n v="17.712794575032945"/>
    <n v="12.788022025085105"/>
  </r>
  <r>
    <x v="3"/>
    <x v="4"/>
    <s v="05.6GB 이하"/>
    <x v="1"/>
    <n v="4.9664688428243"/>
    <n v="16.265612174914434"/>
    <n v="11.299143332090134"/>
  </r>
  <r>
    <x v="3"/>
    <x v="4"/>
    <s v="05.6GB 이하"/>
    <x v="2"/>
    <n v="4.8246429761250811"/>
    <n v="11.288096969072209"/>
    <n v="6.4634539929471275"/>
  </r>
  <r>
    <x v="3"/>
    <x v="4"/>
    <s v="05.6GB 이하"/>
    <x v="3"/>
    <n v="4.9123212743003615"/>
    <n v="8.5064152685889241"/>
    <n v="3.5940939942885626"/>
  </r>
  <r>
    <x v="3"/>
    <x v="4"/>
    <s v="06.6GB 초과"/>
    <x v="0"/>
    <n v="25.91620315208883"/>
    <n v="35.257492087229089"/>
    <n v="9.341288935140259"/>
  </r>
  <r>
    <x v="3"/>
    <x v="4"/>
    <s v="06.6GB 초과"/>
    <x v="1"/>
    <n v="26.222698023920945"/>
    <n v="36.282167485248884"/>
    <n v="10.059469461327939"/>
  </r>
  <r>
    <x v="3"/>
    <x v="4"/>
    <s v="06.6GB 초과"/>
    <x v="2"/>
    <n v="24.92556380898985"/>
    <n v="29.978098105486126"/>
    <n v="5.0525342964962761"/>
  </r>
  <r>
    <x v="3"/>
    <x v="4"/>
    <s v="06.6GB 초과"/>
    <x v="3"/>
    <n v="27.517174002506749"/>
    <n v="27.284247271362826"/>
    <n v="-0.23292673114392315"/>
  </r>
  <r>
    <x v="3"/>
    <x v="5"/>
    <s v="01.0.5GB 이하"/>
    <x v="0"/>
    <n v="0.12398551489327933"/>
    <n v="5.374418335313444"/>
    <n v="5.2504328204201647"/>
  </r>
  <r>
    <x v="3"/>
    <x v="5"/>
    <s v="01.0.5GB 이하"/>
    <x v="1"/>
    <n v="0.15078683404361501"/>
    <n v="3.3313887495153089"/>
    <n v="3.1806019154716938"/>
  </r>
  <r>
    <x v="3"/>
    <x v="5"/>
    <s v="01.0.5GB 이하"/>
    <x v="2"/>
    <n v="0.15968035652252013"/>
    <n v="1.8093296939027523"/>
    <n v="1.6496493373802321"/>
  </r>
  <r>
    <x v="3"/>
    <x v="5"/>
    <s v="01.0.5GB 이하"/>
    <x v="3"/>
    <n v="0.10606329284445212"/>
    <n v="1.0774126951421845"/>
    <n v="0.97134940229773237"/>
  </r>
  <r>
    <x v="3"/>
    <x v="5"/>
    <s v="02.1.2GB 이하"/>
    <x v="0"/>
    <n v="0.91071294956737092"/>
    <n v="4.5106346979339911"/>
    <n v="3.5999217483666204"/>
  </r>
  <r>
    <x v="3"/>
    <x v="5"/>
    <s v="02.1.2GB 이하"/>
    <x v="1"/>
    <n v="0.87612676567185654"/>
    <n v="3.4987778276604797"/>
    <n v="2.6226510619886234"/>
  </r>
  <r>
    <x v="3"/>
    <x v="5"/>
    <s v="02.1.2GB 이하"/>
    <x v="2"/>
    <n v="0.85758701715124663"/>
    <n v="2.2717654546829591"/>
    <n v="1.4141784375317124"/>
  </r>
  <r>
    <x v="3"/>
    <x v="5"/>
    <s v="02.1.2GB 이하"/>
    <x v="3"/>
    <n v="0.86140628916297401"/>
    <n v="1.7577534889764281"/>
    <n v="0.89634719981345412"/>
  </r>
  <r>
    <x v="3"/>
    <x v="5"/>
    <s v="03.2GB 이하"/>
    <x v="0"/>
    <n v="1.4834127151635663"/>
    <n v="5.3667600105735707"/>
    <n v="3.8833472954100046"/>
  </r>
  <r>
    <x v="3"/>
    <x v="5"/>
    <s v="03.2GB 이하"/>
    <x v="1"/>
    <n v="1.4821031486351917"/>
    <n v="4.3868127708921856"/>
    <n v="2.9047096222569939"/>
  </r>
  <r>
    <x v="3"/>
    <x v="5"/>
    <s v="03.2GB 이하"/>
    <x v="2"/>
    <n v="1.4805681602478027"/>
    <n v="3.3820384567260744"/>
    <n v="1.9014702964782717"/>
  </r>
  <r>
    <x v="3"/>
    <x v="5"/>
    <s v="03.2GB 이하"/>
    <x v="3"/>
    <n v="1.4611431607368268"/>
    <n v="2.5152560317250341"/>
    <n v="1.0541128709882073"/>
  </r>
  <r>
    <x v="3"/>
    <x v="5"/>
    <s v="04.4GB 이하"/>
    <x v="0"/>
    <n v="2.8664952590511326"/>
    <n v="6.3603785726749393"/>
    <n v="3.4938833136238068"/>
  </r>
  <r>
    <x v="3"/>
    <x v="5"/>
    <s v="04.4GB 이하"/>
    <x v="1"/>
    <n v="2.8370430438495777"/>
    <n v="6.0082653430473876"/>
    <n v="3.1712222991978098"/>
  </r>
  <r>
    <x v="3"/>
    <x v="5"/>
    <s v="04.4GB 이하"/>
    <x v="2"/>
    <n v="2.8208917729994831"/>
    <n v="4.0684498317257249"/>
    <n v="1.2475580587262418"/>
  </r>
  <r>
    <x v="3"/>
    <x v="5"/>
    <s v="04.4GB 이하"/>
    <x v="3"/>
    <n v="2.8561306199229572"/>
    <n v="3.7774799027528423"/>
    <n v="0.92134928282988504"/>
  </r>
  <r>
    <x v="3"/>
    <x v="5"/>
    <s v="05.6GB 이하"/>
    <x v="0"/>
    <n v="4.8538842182916504"/>
    <n v="8.8977423045455115"/>
    <n v="4.0438580862538611"/>
  </r>
  <r>
    <x v="3"/>
    <x v="5"/>
    <s v="05.6GB 이하"/>
    <x v="1"/>
    <n v="4.7737038991390133"/>
    <n v="8.1739653861420791"/>
    <n v="3.4002614870030659"/>
  </r>
  <r>
    <x v="3"/>
    <x v="5"/>
    <s v="05.6GB 이하"/>
    <x v="2"/>
    <n v="4.7383561491155302"/>
    <n v="6.3711596573291178"/>
    <n v="1.6328035082135877"/>
  </r>
  <r>
    <x v="3"/>
    <x v="5"/>
    <s v="05.6GB 이하"/>
    <x v="3"/>
    <n v="4.8016055282556787"/>
    <n v="4.9568957282687132"/>
    <n v="0.15529020001303451"/>
  </r>
  <r>
    <x v="3"/>
    <x v="5"/>
    <s v="06.6GB 초과"/>
    <x v="0"/>
    <n v="19.185671363643664"/>
    <n v="22.900443272464841"/>
    <n v="3.7147719088211772"/>
  </r>
  <r>
    <x v="3"/>
    <x v="5"/>
    <s v="06.6GB 초과"/>
    <x v="1"/>
    <n v="17.600772643193409"/>
    <n v="23.260737920952675"/>
    <n v="5.6599652777592659"/>
  </r>
  <r>
    <x v="3"/>
    <x v="5"/>
    <s v="06.6GB 초과"/>
    <x v="2"/>
    <n v="15.248874540088558"/>
    <n v="15.626248283546511"/>
    <n v="0.37737374345795338"/>
  </r>
  <r>
    <x v="3"/>
    <x v="5"/>
    <s v="06.6GB 초과"/>
    <x v="3"/>
    <n v="14.675612943808991"/>
    <n v="13.481447071938719"/>
    <n v="-1.1941658718702719"/>
  </r>
  <r>
    <x v="3"/>
    <x v="6"/>
    <s v="01.0.5GB 이하"/>
    <x v="0"/>
    <n v="0.14343256164383103"/>
    <n v="3.4165836561119165"/>
    <n v="3.2731510944680853"/>
  </r>
  <r>
    <x v="3"/>
    <x v="6"/>
    <s v="01.0.5GB 이하"/>
    <x v="1"/>
    <n v="0.14771500169991489"/>
    <n v="2.3072496847295696"/>
    <n v="2.1595346830296549"/>
  </r>
  <r>
    <x v="3"/>
    <x v="6"/>
    <s v="01.0.5GB 이하"/>
    <x v="2"/>
    <n v="0.10359709066199223"/>
    <n v="1.0039541539049235"/>
    <n v="0.9003570632429313"/>
  </r>
  <r>
    <x v="3"/>
    <x v="6"/>
    <s v="01.0.5GB 이하"/>
    <x v="3"/>
    <n v="5.8197760976576515E-2"/>
    <n v="0.44026389688842132"/>
    <n v="0.3820661359118448"/>
  </r>
  <r>
    <x v="3"/>
    <x v="6"/>
    <s v="02.1.2GB 이하"/>
    <x v="0"/>
    <n v="0.80102399722695938"/>
    <n v="3.4289795262942762"/>
    <n v="2.6279555290673167"/>
  </r>
  <r>
    <x v="3"/>
    <x v="6"/>
    <s v="02.1.2GB 이하"/>
    <x v="1"/>
    <n v="0.79961927845133296"/>
    <n v="2.4209131752319748"/>
    <n v="1.6212938967806418"/>
  </r>
  <r>
    <x v="3"/>
    <x v="6"/>
    <s v="02.1.2GB 이하"/>
    <x v="2"/>
    <n v="0.79249770073663617"/>
    <n v="1.1290092723813407"/>
    <n v="0.33651157164470458"/>
  </r>
  <r>
    <x v="3"/>
    <x v="6"/>
    <s v="02.1.2GB 이하"/>
    <x v="3"/>
    <n v="0.78352152930570529"/>
    <n v="0.95533117511258214"/>
    <n v="0.17180964580687685"/>
  </r>
  <r>
    <x v="3"/>
    <x v="6"/>
    <s v="03.2GB 이하"/>
    <x v="0"/>
    <n v="1.5139917063158612"/>
    <n v="4.2605244503464812"/>
    <n v="2.74653274403062"/>
  </r>
  <r>
    <x v="3"/>
    <x v="6"/>
    <s v="03.2GB 이하"/>
    <x v="1"/>
    <n v="1.5171085825833408"/>
    <n v="2.8935239640149204"/>
    <n v="1.3764153814315796"/>
  </r>
  <r>
    <x v="3"/>
    <x v="6"/>
    <s v="03.2GB 이하"/>
    <x v="2"/>
    <n v="1.5067384643892272"/>
    <n v="2.0271317902567816"/>
    <n v="0.52039332586755438"/>
  </r>
  <r>
    <x v="3"/>
    <x v="6"/>
    <s v="03.2GB 이하"/>
    <x v="3"/>
    <n v="1.5097990385753779"/>
    <n v="1.8046568042715156"/>
    <n v="0.29485776569613775"/>
  </r>
  <r>
    <x v="3"/>
    <x v="6"/>
    <s v="04.4GB 이하"/>
    <x v="0"/>
    <n v="2.7987439551791131"/>
    <n v="6.0669290345648061"/>
    <n v="3.268185079385693"/>
  </r>
  <r>
    <x v="3"/>
    <x v="6"/>
    <s v="04.4GB 이하"/>
    <x v="1"/>
    <n v="2.730713478506428"/>
    <n v="4.4849833467779643"/>
    <n v="1.7542698682715363"/>
  </r>
  <r>
    <x v="3"/>
    <x v="6"/>
    <s v="04.4GB 이하"/>
    <x v="2"/>
    <n v="2.7786890622228384"/>
    <n v="3.0048507987521589"/>
    <n v="0.22616173652932048"/>
  </r>
  <r>
    <x v="3"/>
    <x v="6"/>
    <s v="04.4GB 이하"/>
    <x v="3"/>
    <n v="2.775877072693135"/>
    <n v="3.0470422064330949"/>
    <n v="0.27116513373995987"/>
  </r>
  <r>
    <x v="3"/>
    <x v="6"/>
    <s v="05.6GB 이하"/>
    <x v="0"/>
    <n v="4.7850353055530128"/>
    <n v="7.1833047635025444"/>
    <n v="2.3982694579495316"/>
  </r>
  <r>
    <x v="3"/>
    <x v="6"/>
    <s v="05.6GB 이하"/>
    <x v="1"/>
    <n v="4.8281705038888116"/>
    <n v="8.4908088360513965"/>
    <n v="3.6626383321625848"/>
  </r>
  <r>
    <x v="3"/>
    <x v="6"/>
    <s v="05.6GB 이하"/>
    <x v="2"/>
    <n v="4.8702507270009896"/>
    <n v="10.594148927613309"/>
    <n v="5.7238982006123198"/>
  </r>
  <r>
    <x v="3"/>
    <x v="6"/>
    <s v="05.6GB 이하"/>
    <x v="3"/>
    <n v="4.8007987916261889"/>
    <n v="4.3878780507875232"/>
    <n v="-0.4129207408386657"/>
  </r>
  <r>
    <x v="3"/>
    <x v="6"/>
    <s v="06.6GB 초과"/>
    <x v="0"/>
    <n v="19.607674989807471"/>
    <n v="23.873002329569186"/>
    <n v="4.2653273397617149"/>
  </r>
  <r>
    <x v="3"/>
    <x v="6"/>
    <s v="06.6GB 초과"/>
    <x v="1"/>
    <n v="20.941538931831481"/>
    <n v="25.084681548769513"/>
    <n v="4.1431426169380323"/>
  </r>
  <r>
    <x v="3"/>
    <x v="6"/>
    <s v="06.6GB 초과"/>
    <x v="2"/>
    <n v="15.351392854618121"/>
    <n v="13.308887606029268"/>
    <n v="-2.0425052485888529"/>
  </r>
  <r>
    <x v="3"/>
    <x v="6"/>
    <s v="06.6GB 초과"/>
    <x v="3"/>
    <n v="13.719358040450455"/>
    <n v="10.850472284911515"/>
    <n v="-2.8688857555389404"/>
  </r>
  <r>
    <x v="3"/>
    <x v="7"/>
    <s v="01.0.5GB 이하"/>
    <x v="0"/>
    <n v="0.17173478720167529"/>
    <n v="2.248636982162679"/>
    <n v="2.0769021949610038"/>
  </r>
  <r>
    <x v="3"/>
    <x v="7"/>
    <s v="01.0.5GB 이하"/>
    <x v="1"/>
    <n v="0.16849943203015974"/>
    <n v="1.1424665597581942"/>
    <n v="0.97396712772803451"/>
  </r>
  <r>
    <x v="3"/>
    <x v="7"/>
    <s v="01.0.5GB 이하"/>
    <x v="2"/>
    <n v="0.13937051187061664"/>
    <n v="0.55131025137542089"/>
    <n v="0.41193973950480423"/>
  </r>
  <r>
    <x v="3"/>
    <x v="7"/>
    <s v="01.0.5GB 이하"/>
    <x v="3"/>
    <n v="7.7040999807636623E-2"/>
    <n v="0.2699424279120301"/>
    <n v="0.19290142810439348"/>
  </r>
  <r>
    <x v="3"/>
    <x v="7"/>
    <s v="02.1.2GB 이하"/>
    <x v="0"/>
    <n v="0.80022375290100278"/>
    <n v="2.3224254697292777"/>
    <n v="1.5222017168282749"/>
  </r>
  <r>
    <x v="3"/>
    <x v="7"/>
    <s v="02.1.2GB 이하"/>
    <x v="1"/>
    <n v="0.80498891206657364"/>
    <n v="1.9565679610364628"/>
    <n v="1.1515790489698892"/>
  </r>
  <r>
    <x v="3"/>
    <x v="7"/>
    <s v="02.1.2GB 이하"/>
    <x v="2"/>
    <n v="0.79756967715727978"/>
    <n v="1.1308418568586693"/>
    <n v="0.33327217970138956"/>
  </r>
  <r>
    <x v="3"/>
    <x v="7"/>
    <s v="02.1.2GB 이하"/>
    <x v="3"/>
    <n v="0.78987091609409876"/>
    <n v="0.9741253703589341"/>
    <n v="0.18425445426483533"/>
  </r>
  <r>
    <x v="3"/>
    <x v="7"/>
    <s v="03.2GB 이하"/>
    <x v="0"/>
    <n v="1.5401662469820212"/>
    <n v="3.1132198962243156"/>
    <n v="1.5730536492422944"/>
  </r>
  <r>
    <x v="3"/>
    <x v="7"/>
    <s v="03.2GB 이하"/>
    <x v="1"/>
    <n v="1.5326282269021738"/>
    <n v="2.6879026349109152"/>
    <n v="1.1552744080087414"/>
  </r>
  <r>
    <x v="3"/>
    <x v="7"/>
    <s v="03.2GB 이하"/>
    <x v="2"/>
    <n v="1.5635899402227502"/>
    <n v="1.960681676148526"/>
    <n v="0.39709173592577574"/>
  </r>
  <r>
    <x v="3"/>
    <x v="7"/>
    <s v="03.2GB 이하"/>
    <x v="3"/>
    <n v="1.5346137518893945"/>
    <n v="1.7180057240973616"/>
    <n v="0.1833919722079671"/>
  </r>
  <r>
    <x v="3"/>
    <x v="7"/>
    <s v="04.4GB 이하"/>
    <x v="0"/>
    <n v="2.8110876656397217"/>
    <n v="6.5771695439907614"/>
    <n v="3.7660818783510397"/>
  </r>
  <r>
    <x v="3"/>
    <x v="7"/>
    <s v="04.4GB 이하"/>
    <x v="1"/>
    <n v="2.7997501732841616"/>
    <n v="4.5620063717326813"/>
    <n v="1.7622561984485197"/>
  </r>
  <r>
    <x v="3"/>
    <x v="7"/>
    <s v="04.4GB 이하"/>
    <x v="2"/>
    <n v="2.7769847116270268"/>
    <n v="3.3108583816559443"/>
    <n v="0.5338736700289175"/>
  </r>
  <r>
    <x v="3"/>
    <x v="7"/>
    <s v="04.4GB 이하"/>
    <x v="3"/>
    <n v="2.7613726523135886"/>
    <n v="2.8216774767474906"/>
    <n v="6.0304824433901949E-2"/>
  </r>
  <r>
    <x v="3"/>
    <x v="7"/>
    <s v="05.6GB 이하"/>
    <x v="0"/>
    <n v="4.9030689777584247"/>
    <n v="8.8103689288874278"/>
    <n v="3.9072999511290032"/>
  </r>
  <r>
    <x v="3"/>
    <x v="7"/>
    <s v="05.6GB 이하"/>
    <x v="1"/>
    <n v="4.8982135893890213"/>
    <n v="8.1279562518082926"/>
    <n v="3.2297426624192713"/>
  </r>
  <r>
    <x v="3"/>
    <x v="7"/>
    <s v="05.6GB 이하"/>
    <x v="2"/>
    <n v="4.8300960261350987"/>
    <n v="5.9432314862111575"/>
    <n v="1.1131354600760588"/>
  </r>
  <r>
    <x v="3"/>
    <x v="7"/>
    <s v="05.6GB 이하"/>
    <x v="3"/>
    <n v="4.8547815132622771"/>
    <n v="4.8862929758399423"/>
    <n v="3.1511462577665128E-2"/>
  </r>
  <r>
    <x v="3"/>
    <x v="7"/>
    <s v="06.6GB 초과"/>
    <x v="0"/>
    <n v="24.928360742935237"/>
    <n v="29.877308892383091"/>
    <n v="4.9489481494478547"/>
  </r>
  <r>
    <x v="3"/>
    <x v="7"/>
    <s v="06.6GB 초과"/>
    <x v="1"/>
    <n v="18.899137167621859"/>
    <n v="21.168826651859053"/>
    <n v="2.269689484237194"/>
  </r>
  <r>
    <x v="3"/>
    <x v="7"/>
    <s v="06.6GB 초과"/>
    <x v="2"/>
    <n v="17.61771317745777"/>
    <n v="16.92128616444608"/>
    <n v="-0.69642701301168941"/>
  </r>
  <r>
    <x v="3"/>
    <x v="7"/>
    <s v="06.6GB 초과"/>
    <x v="3"/>
    <n v="16.10594796764758"/>
    <n v="14.332367652454426"/>
    <n v="-1.77358031519315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8626DE-2F5B-4CE2-8EED-1EA4CD5DF25E}" name="피벗 테이블5" cacheId="2"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U42:V63" firstHeaderRow="1" firstDataRow="1" firstDataCol="1"/>
  <pivotFields count="4">
    <pivotField axis="axisRow" showAll="0">
      <items count="5">
        <item x="0"/>
        <item x="1"/>
        <item x="2"/>
        <item x="3"/>
        <item t="default"/>
      </items>
    </pivotField>
    <pivotField axis="axisRow" showAll="0">
      <items count="5">
        <item x="0"/>
        <item x="1"/>
        <item x="2"/>
        <item x="3"/>
        <item t="default"/>
      </items>
    </pivotField>
    <pivotField showAll="0"/>
    <pivotField dataField="1" showAll="0"/>
  </pivotFields>
  <rowFields count="2">
    <field x="0"/>
    <field x="1"/>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평균 : 기변후 3개월 Max" fld="3" subtotal="average" baseField="0" baseItem="0" numFmtId="177"/>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89E5F7-5FB9-4F48-8DEC-881382C5E330}" name="피벗 테이블4" cacheId="3"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AN4:AS10" firstHeaderRow="1" firstDataRow="2" firstDataCol="1" rowPageCount="1" colPageCount="1"/>
  <pivotFields count="7">
    <pivotField axis="axisRow" showAll="0">
      <items count="5">
        <item x="0"/>
        <item x="1"/>
        <item x="2"/>
        <item x="3"/>
        <item t="default"/>
      </items>
    </pivotField>
    <pivotField axis="axisPage" multipleItemSelectionAllowed="1" showAll="0">
      <items count="9">
        <item x="0"/>
        <item x="1"/>
        <item x="2"/>
        <item x="3"/>
        <item x="4"/>
        <item x="5"/>
        <item x="7"/>
        <item x="6"/>
        <item t="default"/>
      </items>
    </pivotField>
    <pivotField showAll="0"/>
    <pivotField axis="axisCol" showAll="0">
      <items count="5">
        <item x="0"/>
        <item x="1"/>
        <item x="2"/>
        <item x="3"/>
        <item t="default"/>
      </items>
    </pivotField>
    <pivotField showAll="0"/>
    <pivotField showAll="0"/>
    <pivotField dataField="1" showAll="0"/>
  </pivotFields>
  <rowFields count="1">
    <field x="0"/>
  </rowFields>
  <rowItems count="5">
    <i>
      <x/>
    </i>
    <i>
      <x v="1"/>
    </i>
    <i>
      <x v="2"/>
    </i>
    <i>
      <x v="3"/>
    </i>
    <i t="grand">
      <x/>
    </i>
  </rowItems>
  <colFields count="1">
    <field x="3"/>
  </colFields>
  <colItems count="5">
    <i>
      <x/>
    </i>
    <i>
      <x v="1"/>
    </i>
    <i>
      <x v="2"/>
    </i>
    <i>
      <x v="3"/>
    </i>
    <i t="grand">
      <x/>
    </i>
  </colItems>
  <pageFields count="1">
    <pageField fld="1" hier="-1"/>
  </pageFields>
  <dataFields count="1">
    <dataField name="평균 : 기변전후 증감" fld="6" subtotal="average" baseField="0" baseItem="0" numFmtId="177"/>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1EF257-3EBA-43BD-9B6C-7819273E8C0A}" name="피벗 테이블3"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O67:P88" firstHeaderRow="1" firstDataRow="1" firstDataCol="1"/>
  <pivotFields count="3">
    <pivotField axis="axisRow" showAll="0">
      <items count="5">
        <item x="0"/>
        <item x="1"/>
        <item x="2"/>
        <item x="3"/>
        <item t="default"/>
      </items>
    </pivotField>
    <pivotField axis="axisRow" showAll="0">
      <items count="5">
        <item x="0"/>
        <item x="1"/>
        <item x="2"/>
        <item x="3"/>
        <item t="default"/>
      </items>
    </pivotField>
    <pivotField dataField="1" showAll="0"/>
  </pivotFields>
  <rowFields count="2">
    <field x="1"/>
    <field x="0"/>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평균 : 기변전후 증감" fld="2" subtotal="average" baseField="0" baseItem="0" numFmtId="177"/>
  </dataFields>
  <formats count="6">
    <format dxfId="7">
      <pivotArea outline="0" collapsedLevelsAreSubtotals="1" fieldPosition="0"/>
    </format>
    <format dxfId="6">
      <pivotArea dataOnly="0" labelOnly="1" outline="0" axis="axisValues" fieldPosition="0"/>
    </format>
    <format dxfId="5">
      <pivotArea collapsedLevelsAreSubtotals="1" fieldPosition="0">
        <references count="2">
          <reference field="0" count="0"/>
          <reference field="1" count="1" selected="0">
            <x v="0"/>
          </reference>
        </references>
      </pivotArea>
    </format>
    <format dxfId="4">
      <pivotArea collapsedLevelsAreSubtotals="1" fieldPosition="0">
        <references count="2">
          <reference field="0" count="0"/>
          <reference field="1" count="1" selected="0">
            <x v="1"/>
          </reference>
        </references>
      </pivotArea>
    </format>
    <format dxfId="3">
      <pivotArea collapsedLevelsAreSubtotals="1" fieldPosition="0">
        <references count="2">
          <reference field="0" count="0"/>
          <reference field="1" count="1" selected="0">
            <x v="2"/>
          </reference>
        </references>
      </pivotArea>
    </format>
    <format dxfId="2">
      <pivotArea collapsedLevelsAreSubtotals="1" fieldPosition="0">
        <references count="2">
          <reference field="0" count="0"/>
          <reference field="1"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9B3E35-FDB1-4DD2-9D54-AE4BFD82AAE6}" name="피벗 테이블2"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O20:P41" firstHeaderRow="1" firstDataRow="1" firstDataCol="1"/>
  <pivotFields count="3">
    <pivotField axis="axisRow" showAll="0">
      <items count="5">
        <item x="0"/>
        <item x="1"/>
        <item x="2"/>
        <item x="3"/>
        <item t="default"/>
      </items>
    </pivotField>
    <pivotField axis="axisRow" showAll="0">
      <items count="5">
        <item x="0"/>
        <item x="1"/>
        <item x="2"/>
        <item x="3"/>
        <item t="default"/>
      </items>
    </pivotField>
    <pivotField dataField="1" showAll="0"/>
  </pivotFields>
  <rowFields count="2">
    <field x="1"/>
    <field x="0"/>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평균 : 기변전후 증감" fld="2" subtotal="average" baseField="0" baseItem="0" numFmtId="177"/>
  </dataFields>
  <formats count="6">
    <format dxfId="13">
      <pivotArea outline="0" collapsedLevelsAreSubtotals="1" fieldPosition="0"/>
    </format>
    <format dxfId="12">
      <pivotArea dataOnly="0" labelOnly="1" outline="0" axis="axisValues" fieldPosition="0"/>
    </format>
    <format dxfId="11">
      <pivotArea collapsedLevelsAreSubtotals="1" fieldPosition="0">
        <references count="2">
          <reference field="0" count="0"/>
          <reference field="1" count="1" selected="0">
            <x v="0"/>
          </reference>
        </references>
      </pivotArea>
    </format>
    <format dxfId="10">
      <pivotArea collapsedLevelsAreSubtotals="1" fieldPosition="0">
        <references count="2">
          <reference field="0" count="0"/>
          <reference field="1" count="1" selected="0">
            <x v="1"/>
          </reference>
        </references>
      </pivotArea>
    </format>
    <format dxfId="9">
      <pivotArea collapsedLevelsAreSubtotals="1" fieldPosition="0">
        <references count="2">
          <reference field="0" count="0"/>
          <reference field="1" count="1" selected="0">
            <x v="2"/>
          </reference>
        </references>
      </pivotArea>
    </format>
    <format dxfId="8">
      <pivotArea collapsedLevelsAreSubtotals="1" fieldPosition="0">
        <references count="2">
          <reference field="0" count="0"/>
          <reference field="1"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2F24F0-DE0B-44BE-9E62-2F236F13D05D}" name="피벗 테이블1" cacheId="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F20:G28" firstHeaderRow="1" firstDataRow="1" firstDataCol="1"/>
  <pivotFields count="2">
    <pivotField axis="axisRow" showAll="0">
      <items count="8">
        <item x="0"/>
        <item x="1"/>
        <item x="2"/>
        <item x="3"/>
        <item x="4"/>
        <item x="5"/>
        <item x="6"/>
        <item t="default"/>
      </items>
    </pivotField>
    <pivotField dataField="1" showAll="0"/>
  </pivotFields>
  <rowFields count="1">
    <field x="0"/>
  </rowFields>
  <rowItems count="8">
    <i>
      <x/>
    </i>
    <i>
      <x v="1"/>
    </i>
    <i>
      <x v="2"/>
    </i>
    <i>
      <x v="3"/>
    </i>
    <i>
      <x v="4"/>
    </i>
    <i>
      <x v="5"/>
    </i>
    <i>
      <x v="6"/>
    </i>
    <i t="grand">
      <x/>
    </i>
  </rowItems>
  <colItems count="1">
    <i/>
  </colItems>
  <dataFields count="1">
    <dataField name="평균 : 기변전후 증감" fld="1" subtotal="average" baseField="0" baseItem="0" numFmtId="177"/>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3" dT="2019-08-07T07:05:22.16" personId="{754CC2F5-6470-43F2-B50D-F2BE7B690F60}" id="{354AA43D-55EA-475A-A66A-F5B4CC3DE9EA}">
    <text>상품 추천 숫자 제한 시 먼저 노출될 상품 선택 기준</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A7F30-FC17-44C9-B197-FAADA49465EC}">
  <sheetPr>
    <tabColor theme="1"/>
  </sheetPr>
  <dimension ref="A1:W302"/>
  <sheetViews>
    <sheetView tabSelected="1" zoomScale="85" zoomScaleNormal="85" workbookViewId="0">
      <pane xSplit="4" ySplit="1" topLeftCell="E2" activePane="bottomRight" state="frozen"/>
      <selection activeCell="N34" sqref="N34"/>
      <selection pane="topRight" activeCell="N34" sqref="N34"/>
      <selection pane="bottomLeft" activeCell="N34" sqref="N34"/>
      <selection pane="bottomRight" activeCell="D10" sqref="D10"/>
    </sheetView>
  </sheetViews>
  <sheetFormatPr baseColWidth="10" defaultColWidth="4.33203125" defaultRowHeight="17"/>
  <cols>
    <col min="1" max="1" width="8.6640625" style="529" customWidth="1"/>
    <col min="2" max="2" width="6.6640625" customWidth="1"/>
    <col min="3" max="3" width="12.1640625" customWidth="1"/>
    <col min="4" max="4" width="24.6640625" customWidth="1"/>
    <col min="5" max="7" width="12.6640625" customWidth="1"/>
    <col min="8" max="8" width="20.6640625" customWidth="1"/>
    <col min="9" max="12" width="8.6640625" customWidth="1"/>
    <col min="13" max="14" width="12.6640625" customWidth="1"/>
    <col min="15" max="20" width="20.6640625" customWidth="1"/>
    <col min="21" max="22" width="16.6640625" customWidth="1"/>
    <col min="23" max="23" width="16.6640625" style="110" customWidth="1"/>
  </cols>
  <sheetData>
    <row r="1" spans="1:23" ht="22">
      <c r="A1" s="528" t="s">
        <v>2301</v>
      </c>
      <c r="B1" s="4"/>
      <c r="H1" s="5"/>
      <c r="O1">
        <v>20</v>
      </c>
    </row>
    <row r="2" spans="1:23" ht="20" customHeight="1"/>
    <row r="3" spans="1:23">
      <c r="A3" s="585" t="s">
        <v>1801</v>
      </c>
      <c r="B3" s="111" t="s">
        <v>214</v>
      </c>
      <c r="C3" s="111" t="s">
        <v>215</v>
      </c>
      <c r="D3" s="111" t="s">
        <v>216</v>
      </c>
      <c r="E3" s="111" t="s">
        <v>217</v>
      </c>
      <c r="F3" s="111" t="s">
        <v>218</v>
      </c>
      <c r="G3" s="111" t="s">
        <v>219</v>
      </c>
      <c r="H3" s="111" t="s">
        <v>220</v>
      </c>
      <c r="I3" s="111" t="s">
        <v>221</v>
      </c>
      <c r="J3" s="111" t="s">
        <v>221</v>
      </c>
      <c r="K3" s="111" t="s">
        <v>221</v>
      </c>
      <c r="L3" s="111" t="s">
        <v>221</v>
      </c>
      <c r="M3" s="111" t="s">
        <v>222</v>
      </c>
      <c r="N3" s="111" t="s">
        <v>223</v>
      </c>
      <c r="O3" s="111" t="s">
        <v>224</v>
      </c>
      <c r="P3" s="111" t="s">
        <v>225</v>
      </c>
      <c r="Q3" s="112" t="s">
        <v>2311</v>
      </c>
      <c r="R3" s="112" t="s">
        <v>227</v>
      </c>
      <c r="S3" s="112" t="s">
        <v>228</v>
      </c>
      <c r="T3" s="112" t="s">
        <v>229</v>
      </c>
      <c r="U3" s="112" t="s">
        <v>230</v>
      </c>
      <c r="V3" s="112" t="s">
        <v>230</v>
      </c>
      <c r="W3" s="113" t="s">
        <v>231</v>
      </c>
    </row>
    <row r="4" spans="1:23">
      <c r="A4" s="586"/>
      <c r="B4" s="111" t="s">
        <v>232</v>
      </c>
      <c r="C4" s="111" t="s">
        <v>233</v>
      </c>
      <c r="D4" s="111" t="s">
        <v>234</v>
      </c>
      <c r="E4" s="111" t="s">
        <v>235</v>
      </c>
      <c r="F4" s="111" t="s">
        <v>236</v>
      </c>
      <c r="G4" s="111" t="s">
        <v>237</v>
      </c>
      <c r="H4" s="111" t="s">
        <v>238</v>
      </c>
      <c r="I4" s="111" t="s">
        <v>239</v>
      </c>
      <c r="J4" s="111" t="s">
        <v>240</v>
      </c>
      <c r="K4" s="111" t="s">
        <v>241</v>
      </c>
      <c r="L4" s="111" t="s">
        <v>242</v>
      </c>
      <c r="M4" s="111" t="s">
        <v>243</v>
      </c>
      <c r="N4" s="111" t="s">
        <v>244</v>
      </c>
      <c r="O4" s="111" t="s">
        <v>245</v>
      </c>
      <c r="P4" s="111" t="s">
        <v>246</v>
      </c>
      <c r="Q4" s="112" t="s">
        <v>247</v>
      </c>
      <c r="R4" s="112" t="s">
        <v>248</v>
      </c>
      <c r="S4" s="112" t="s">
        <v>249</v>
      </c>
      <c r="T4" s="112" t="s">
        <v>250</v>
      </c>
      <c r="U4" s="112" t="s">
        <v>251</v>
      </c>
      <c r="V4" s="112" t="s">
        <v>252</v>
      </c>
      <c r="W4" s="112" t="s">
        <v>253</v>
      </c>
    </row>
    <row r="5" spans="1:23" s="116" customFormat="1">
      <c r="A5" s="114" t="s">
        <v>254</v>
      </c>
      <c r="B5" s="115" t="s">
        <v>255</v>
      </c>
      <c r="C5" s="115" t="s">
        <v>256</v>
      </c>
      <c r="D5" s="115" t="s">
        <v>257</v>
      </c>
      <c r="E5" s="115" t="s">
        <v>258</v>
      </c>
      <c r="F5" s="115" t="s">
        <v>259</v>
      </c>
      <c r="G5" s="115" t="s">
        <v>260</v>
      </c>
      <c r="H5" s="115" t="s">
        <v>261</v>
      </c>
      <c r="I5" s="115">
        <v>63</v>
      </c>
      <c r="J5" s="115">
        <v>63</v>
      </c>
      <c r="K5" s="115">
        <v>63</v>
      </c>
      <c r="L5" s="115">
        <v>63</v>
      </c>
      <c r="M5" s="115">
        <v>2</v>
      </c>
      <c r="N5" s="115">
        <v>0</v>
      </c>
      <c r="O5" s="115" t="s">
        <v>262</v>
      </c>
      <c r="P5" s="115" t="s">
        <v>263</v>
      </c>
      <c r="Q5" s="116" t="s">
        <v>264</v>
      </c>
      <c r="R5" s="116" t="s">
        <v>265</v>
      </c>
      <c r="S5" s="116" t="s">
        <v>266</v>
      </c>
      <c r="T5" s="116" t="s">
        <v>267</v>
      </c>
      <c r="U5" s="551" t="s">
        <v>268</v>
      </c>
      <c r="V5" s="551" t="s">
        <v>269</v>
      </c>
      <c r="W5" s="552" t="s">
        <v>270</v>
      </c>
    </row>
    <row r="6" spans="1:23" s="116" customFormat="1">
      <c r="A6" s="119" t="s">
        <v>254</v>
      </c>
      <c r="B6" s="115" t="s">
        <v>255</v>
      </c>
      <c r="C6" s="115" t="s">
        <v>271</v>
      </c>
      <c r="D6" s="115" t="s">
        <v>272</v>
      </c>
      <c r="E6" s="115" t="s">
        <v>258</v>
      </c>
      <c r="F6" s="115" t="s">
        <v>259</v>
      </c>
      <c r="G6" s="115" t="s">
        <v>260</v>
      </c>
      <c r="H6" s="115" t="s">
        <v>261</v>
      </c>
      <c r="I6" s="115">
        <v>75</v>
      </c>
      <c r="J6" s="115">
        <v>75</v>
      </c>
      <c r="K6" s="115">
        <v>85</v>
      </c>
      <c r="L6" s="115">
        <v>85</v>
      </c>
      <c r="M6" s="115">
        <v>2</v>
      </c>
      <c r="N6" s="115">
        <v>0</v>
      </c>
      <c r="O6" s="115" t="s">
        <v>273</v>
      </c>
      <c r="P6" s="115" t="s">
        <v>274</v>
      </c>
      <c r="Q6" s="116" t="s">
        <v>275</v>
      </c>
      <c r="R6" s="116" t="s">
        <v>276</v>
      </c>
      <c r="S6" s="116" t="s">
        <v>277</v>
      </c>
      <c r="T6" s="116" t="s">
        <v>278</v>
      </c>
      <c r="U6" s="551" t="s">
        <v>268</v>
      </c>
      <c r="V6" s="551" t="s">
        <v>269</v>
      </c>
      <c r="W6" s="552" t="s">
        <v>270</v>
      </c>
    </row>
    <row r="7" spans="1:23" s="116" customFormat="1">
      <c r="A7" s="119" t="s">
        <v>254</v>
      </c>
      <c r="B7" s="115" t="s">
        <v>255</v>
      </c>
      <c r="C7" s="115" t="s">
        <v>279</v>
      </c>
      <c r="D7" s="115" t="s">
        <v>280</v>
      </c>
      <c r="E7" s="115" t="s">
        <v>258</v>
      </c>
      <c r="F7" s="115" t="s">
        <v>259</v>
      </c>
      <c r="G7" s="115" t="s">
        <v>260</v>
      </c>
      <c r="H7" s="115" t="s">
        <v>261</v>
      </c>
      <c r="I7" s="115">
        <v>80</v>
      </c>
      <c r="J7" s="115">
        <v>80</v>
      </c>
      <c r="K7" s="115">
        <v>90</v>
      </c>
      <c r="L7" s="115">
        <v>90</v>
      </c>
      <c r="M7" s="115">
        <v>2</v>
      </c>
      <c r="N7" s="115">
        <v>0</v>
      </c>
      <c r="O7" s="115" t="s">
        <v>281</v>
      </c>
      <c r="P7" s="115" t="s">
        <v>263</v>
      </c>
      <c r="Q7" s="116" t="s">
        <v>264</v>
      </c>
      <c r="R7" s="116" t="s">
        <v>281</v>
      </c>
      <c r="S7" s="116" t="s">
        <v>263</v>
      </c>
      <c r="T7" s="116" t="s">
        <v>264</v>
      </c>
      <c r="U7" s="551" t="s">
        <v>268</v>
      </c>
      <c r="V7" s="551" t="s">
        <v>269</v>
      </c>
      <c r="W7" s="552" t="s">
        <v>270</v>
      </c>
    </row>
    <row r="8" spans="1:23" s="116" customFormat="1">
      <c r="A8" s="119" t="s">
        <v>254</v>
      </c>
      <c r="B8" s="115" t="s">
        <v>255</v>
      </c>
      <c r="C8" s="115" t="s">
        <v>282</v>
      </c>
      <c r="D8" s="115" t="s">
        <v>283</v>
      </c>
      <c r="E8" s="115" t="s">
        <v>258</v>
      </c>
      <c r="F8" s="115" t="s">
        <v>259</v>
      </c>
      <c r="G8" s="115" t="s">
        <v>260</v>
      </c>
      <c r="H8" s="115" t="s">
        <v>261</v>
      </c>
      <c r="I8" s="115">
        <v>85</v>
      </c>
      <c r="J8" s="115">
        <v>85</v>
      </c>
      <c r="K8" s="115">
        <v>85</v>
      </c>
      <c r="L8" s="115">
        <v>85</v>
      </c>
      <c r="M8" s="115">
        <v>2</v>
      </c>
      <c r="N8" s="115">
        <v>0</v>
      </c>
      <c r="O8" s="115" t="s">
        <v>284</v>
      </c>
      <c r="P8" s="115" t="s">
        <v>263</v>
      </c>
      <c r="Q8" s="116" t="s">
        <v>264</v>
      </c>
      <c r="R8" s="116" t="s">
        <v>284</v>
      </c>
      <c r="S8" s="116" t="s">
        <v>263</v>
      </c>
      <c r="T8" s="116" t="s">
        <v>264</v>
      </c>
      <c r="U8" s="551" t="s">
        <v>268</v>
      </c>
      <c r="V8" s="551" t="s">
        <v>269</v>
      </c>
      <c r="W8" s="552" t="s">
        <v>270</v>
      </c>
    </row>
    <row r="9" spans="1:23" s="116" customFormat="1">
      <c r="A9" s="119" t="s">
        <v>254</v>
      </c>
      <c r="B9" s="115" t="s">
        <v>255</v>
      </c>
      <c r="C9" s="115" t="s">
        <v>285</v>
      </c>
      <c r="D9" s="115" t="s">
        <v>286</v>
      </c>
      <c r="E9" s="115" t="s">
        <v>258</v>
      </c>
      <c r="F9" s="115" t="s">
        <v>259</v>
      </c>
      <c r="G9" s="115" t="s">
        <v>287</v>
      </c>
      <c r="H9" s="115" t="s">
        <v>288</v>
      </c>
      <c r="I9" s="115">
        <v>82</v>
      </c>
      <c r="J9" s="115">
        <v>82</v>
      </c>
      <c r="K9" s="115">
        <v>82</v>
      </c>
      <c r="L9" s="115">
        <v>82</v>
      </c>
      <c r="M9" s="115">
        <v>2</v>
      </c>
      <c r="N9" s="115">
        <v>0</v>
      </c>
      <c r="O9" s="115" t="s">
        <v>289</v>
      </c>
      <c r="P9" s="115" t="s">
        <v>290</v>
      </c>
      <c r="Q9" s="116" t="s">
        <v>291</v>
      </c>
      <c r="R9" s="116" t="s">
        <v>292</v>
      </c>
      <c r="S9" s="116" t="s">
        <v>293</v>
      </c>
      <c r="T9" s="116" t="s">
        <v>294</v>
      </c>
      <c r="U9" s="551" t="s">
        <v>268</v>
      </c>
      <c r="V9" s="551" t="s">
        <v>269</v>
      </c>
      <c r="W9" s="552" t="s">
        <v>270</v>
      </c>
    </row>
    <row r="10" spans="1:23" s="116" customFormat="1">
      <c r="A10" s="119" t="s">
        <v>254</v>
      </c>
      <c r="B10" s="115" t="s">
        <v>255</v>
      </c>
      <c r="C10" s="115" t="s">
        <v>295</v>
      </c>
      <c r="D10" s="115" t="s">
        <v>296</v>
      </c>
      <c r="E10" s="115" t="s">
        <v>258</v>
      </c>
      <c r="F10" s="115" t="s">
        <v>259</v>
      </c>
      <c r="G10" s="115" t="s">
        <v>287</v>
      </c>
      <c r="H10" s="115" t="s">
        <v>288</v>
      </c>
      <c r="I10" s="115">
        <v>75</v>
      </c>
      <c r="J10" s="115">
        <v>75</v>
      </c>
      <c r="K10" s="115">
        <v>75</v>
      </c>
      <c r="L10" s="115">
        <v>75</v>
      </c>
      <c r="M10" s="115">
        <v>2</v>
      </c>
      <c r="N10" s="115">
        <v>0</v>
      </c>
      <c r="O10" s="115" t="s">
        <v>297</v>
      </c>
      <c r="P10" s="115" t="s">
        <v>298</v>
      </c>
      <c r="Q10" s="116" t="s">
        <v>299</v>
      </c>
      <c r="R10" s="116" t="s">
        <v>300</v>
      </c>
      <c r="S10" s="116" t="s">
        <v>301</v>
      </c>
      <c r="T10" s="116" t="s">
        <v>302</v>
      </c>
      <c r="U10" s="551" t="s">
        <v>268</v>
      </c>
      <c r="V10" s="551" t="s">
        <v>269</v>
      </c>
      <c r="W10" s="552" t="s">
        <v>270</v>
      </c>
    </row>
    <row r="11" spans="1:23" s="116" customFormat="1">
      <c r="A11" s="119" t="s">
        <v>254</v>
      </c>
      <c r="B11" s="126" t="s">
        <v>255</v>
      </c>
      <c r="C11" s="115" t="s">
        <v>304</v>
      </c>
      <c r="D11" s="115" t="s">
        <v>305</v>
      </c>
      <c r="E11" s="115" t="s">
        <v>306</v>
      </c>
      <c r="F11" s="115" t="s">
        <v>307</v>
      </c>
      <c r="G11" s="115" t="s">
        <v>308</v>
      </c>
      <c r="H11" s="115" t="s">
        <v>309</v>
      </c>
      <c r="I11" s="115">
        <v>0</v>
      </c>
      <c r="J11" s="115">
        <v>0</v>
      </c>
      <c r="K11" s="115">
        <v>0</v>
      </c>
      <c r="L11" s="115">
        <v>0</v>
      </c>
      <c r="M11" s="115">
        <v>2</v>
      </c>
      <c r="N11" s="115">
        <v>0</v>
      </c>
      <c r="O11" s="115" t="s">
        <v>310</v>
      </c>
      <c r="P11" s="115" t="s">
        <v>311</v>
      </c>
      <c r="Q11" s="116" t="s">
        <v>1802</v>
      </c>
      <c r="R11" s="116" t="s">
        <v>312</v>
      </c>
      <c r="S11" s="116" t="s">
        <v>313</v>
      </c>
      <c r="T11" s="116" t="s">
        <v>1803</v>
      </c>
      <c r="U11" s="551" t="s">
        <v>314</v>
      </c>
      <c r="V11" s="551" t="s">
        <v>315</v>
      </c>
      <c r="W11" s="552">
        <v>610</v>
      </c>
    </row>
    <row r="12" spans="1:23" s="116" customFormat="1">
      <c r="A12" s="119" t="s">
        <v>254</v>
      </c>
      <c r="B12" s="126" t="s">
        <v>316</v>
      </c>
      <c r="C12" s="115" t="s">
        <v>304</v>
      </c>
      <c r="D12" s="115" t="s">
        <v>317</v>
      </c>
      <c r="E12" s="115" t="s">
        <v>306</v>
      </c>
      <c r="F12" s="115" t="s">
        <v>307</v>
      </c>
      <c r="G12" s="115" t="s">
        <v>318</v>
      </c>
      <c r="H12" s="115" t="s">
        <v>319</v>
      </c>
      <c r="I12" s="115">
        <v>0</v>
      </c>
      <c r="J12" s="115">
        <v>0</v>
      </c>
      <c r="K12" s="115">
        <v>0</v>
      </c>
      <c r="L12" s="115">
        <v>0</v>
      </c>
      <c r="M12" s="115">
        <v>1</v>
      </c>
      <c r="N12" s="115">
        <v>0</v>
      </c>
      <c r="O12" s="115" t="s">
        <v>320</v>
      </c>
      <c r="P12" s="115" t="s">
        <v>321</v>
      </c>
      <c r="Q12" s="116" t="s">
        <v>1804</v>
      </c>
      <c r="R12" s="116" t="s">
        <v>322</v>
      </c>
      <c r="S12" s="116" t="s">
        <v>323</v>
      </c>
      <c r="T12" s="116" t="s">
        <v>1805</v>
      </c>
      <c r="U12" s="551" t="s">
        <v>314</v>
      </c>
      <c r="V12" s="551" t="s">
        <v>315</v>
      </c>
      <c r="W12" s="552">
        <v>610</v>
      </c>
    </row>
    <row r="13" spans="1:23" s="116" customFormat="1">
      <c r="A13" s="119" t="s">
        <v>254</v>
      </c>
      <c r="B13" s="126" t="s">
        <v>324</v>
      </c>
      <c r="C13" s="115" t="s">
        <v>304</v>
      </c>
      <c r="D13" s="115" t="s">
        <v>317</v>
      </c>
      <c r="E13" s="115" t="s">
        <v>325</v>
      </c>
      <c r="F13" s="115" t="s">
        <v>307</v>
      </c>
      <c r="G13" s="127" t="s">
        <v>326</v>
      </c>
      <c r="H13" s="115" t="s">
        <v>327</v>
      </c>
      <c r="I13" s="115">
        <v>0</v>
      </c>
      <c r="J13" s="115">
        <v>0</v>
      </c>
      <c r="K13" s="115">
        <v>0</v>
      </c>
      <c r="L13" s="115">
        <v>0</v>
      </c>
      <c r="M13" s="115">
        <v>1</v>
      </c>
      <c r="N13" s="115">
        <v>0</v>
      </c>
      <c r="O13" s="115" t="s">
        <v>328</v>
      </c>
      <c r="P13" s="115" t="s">
        <v>329</v>
      </c>
      <c r="Q13" s="116" t="s">
        <v>330</v>
      </c>
      <c r="R13" s="116" t="s">
        <v>322</v>
      </c>
      <c r="S13" s="116" t="s">
        <v>331</v>
      </c>
      <c r="T13" s="116" t="s">
        <v>332</v>
      </c>
      <c r="U13" s="551" t="s">
        <v>314</v>
      </c>
      <c r="V13" s="551" t="s">
        <v>315</v>
      </c>
      <c r="W13" s="552">
        <v>610</v>
      </c>
    </row>
    <row r="14" spans="1:23" s="116" customFormat="1">
      <c r="A14" s="119" t="s">
        <v>254</v>
      </c>
      <c r="B14" s="115" t="s">
        <v>255</v>
      </c>
      <c r="C14" s="115" t="s">
        <v>333</v>
      </c>
      <c r="D14" s="115" t="s">
        <v>334</v>
      </c>
      <c r="E14" s="115" t="s">
        <v>335</v>
      </c>
      <c r="F14" s="115" t="s">
        <v>336</v>
      </c>
      <c r="G14" s="115" t="s">
        <v>337</v>
      </c>
      <c r="H14" s="115" t="s">
        <v>338</v>
      </c>
      <c r="I14" s="115">
        <v>69</v>
      </c>
      <c r="J14" s="115">
        <v>70</v>
      </c>
      <c r="K14" s="115">
        <v>62</v>
      </c>
      <c r="L14" s="115">
        <v>70</v>
      </c>
      <c r="M14" s="115">
        <v>1</v>
      </c>
      <c r="N14" s="115">
        <v>0</v>
      </c>
      <c r="O14" s="115" t="s">
        <v>339</v>
      </c>
      <c r="P14" s="115" t="s">
        <v>263</v>
      </c>
      <c r="Q14" s="116" t="s">
        <v>264</v>
      </c>
      <c r="R14" s="116" t="s">
        <v>339</v>
      </c>
      <c r="S14" s="116" t="s">
        <v>263</v>
      </c>
      <c r="T14" s="116" t="s">
        <v>264</v>
      </c>
      <c r="U14" s="551" t="s">
        <v>340</v>
      </c>
      <c r="V14" s="551" t="s">
        <v>341</v>
      </c>
      <c r="W14" s="552" t="s">
        <v>270</v>
      </c>
    </row>
    <row r="15" spans="1:23" s="116" customFormat="1">
      <c r="A15" s="119" t="s">
        <v>254</v>
      </c>
      <c r="B15" s="115" t="s">
        <v>255</v>
      </c>
      <c r="C15" s="115" t="s">
        <v>342</v>
      </c>
      <c r="D15" s="115" t="s">
        <v>343</v>
      </c>
      <c r="E15" s="115" t="s">
        <v>335</v>
      </c>
      <c r="F15" s="115" t="s">
        <v>336</v>
      </c>
      <c r="G15" s="115" t="s">
        <v>344</v>
      </c>
      <c r="H15" s="115" t="s">
        <v>345</v>
      </c>
      <c r="I15" s="115">
        <v>0</v>
      </c>
      <c r="J15" s="115">
        <v>0</v>
      </c>
      <c r="K15" s="115">
        <v>0</v>
      </c>
      <c r="L15" s="115">
        <v>0</v>
      </c>
      <c r="M15" s="115">
        <v>1</v>
      </c>
      <c r="N15" s="115">
        <v>0</v>
      </c>
      <c r="O15" s="115" t="s">
        <v>346</v>
      </c>
      <c r="P15" s="115" t="s">
        <v>263</v>
      </c>
      <c r="Q15" s="116" t="s">
        <v>347</v>
      </c>
      <c r="R15" s="116" t="s">
        <v>348</v>
      </c>
      <c r="S15" s="125" t="s">
        <v>349</v>
      </c>
      <c r="T15" s="116" t="s">
        <v>350</v>
      </c>
      <c r="U15" s="551" t="s">
        <v>340</v>
      </c>
      <c r="V15" s="551" t="s">
        <v>341</v>
      </c>
      <c r="W15" s="552" t="s">
        <v>270</v>
      </c>
    </row>
    <row r="16" spans="1:23" s="116" customFormat="1">
      <c r="A16" s="119" t="s">
        <v>254</v>
      </c>
      <c r="B16" s="126" t="s">
        <v>316</v>
      </c>
      <c r="C16" s="115" t="s">
        <v>342</v>
      </c>
      <c r="D16" s="115" t="s">
        <v>343</v>
      </c>
      <c r="E16" s="115" t="s">
        <v>335</v>
      </c>
      <c r="F16" s="115" t="s">
        <v>336</v>
      </c>
      <c r="G16" s="115" t="s">
        <v>337</v>
      </c>
      <c r="H16" s="115" t="s">
        <v>351</v>
      </c>
      <c r="I16" s="115">
        <v>0</v>
      </c>
      <c r="J16" s="115">
        <v>0</v>
      </c>
      <c r="K16" s="115">
        <v>0</v>
      </c>
      <c r="L16" s="115">
        <v>0</v>
      </c>
      <c r="M16" s="115">
        <v>1</v>
      </c>
      <c r="N16" s="115">
        <v>0</v>
      </c>
      <c r="O16" s="115" t="s">
        <v>352</v>
      </c>
      <c r="P16" s="115" t="s">
        <v>353</v>
      </c>
      <c r="Q16" s="116" t="s">
        <v>347</v>
      </c>
      <c r="R16" s="116" t="s">
        <v>348</v>
      </c>
      <c r="S16" s="116" t="s">
        <v>354</v>
      </c>
      <c r="T16" s="116" t="s">
        <v>350</v>
      </c>
      <c r="U16" s="551" t="s">
        <v>340</v>
      </c>
      <c r="V16" s="551" t="s">
        <v>341</v>
      </c>
      <c r="W16" s="552" t="s">
        <v>270</v>
      </c>
    </row>
    <row r="17" spans="1:23" s="116" customFormat="1">
      <c r="A17" s="119" t="s">
        <v>254</v>
      </c>
      <c r="B17" s="126" t="s">
        <v>324</v>
      </c>
      <c r="C17" s="115" t="s">
        <v>342</v>
      </c>
      <c r="D17" s="115" t="s">
        <v>343</v>
      </c>
      <c r="E17" s="115" t="s">
        <v>335</v>
      </c>
      <c r="F17" s="115" t="s">
        <v>336</v>
      </c>
      <c r="G17" s="127" t="s">
        <v>355</v>
      </c>
      <c r="H17" s="115" t="s">
        <v>356</v>
      </c>
      <c r="I17" s="115">
        <v>0</v>
      </c>
      <c r="J17" s="115">
        <v>0</v>
      </c>
      <c r="K17" s="115">
        <v>0</v>
      </c>
      <c r="L17" s="115">
        <v>0</v>
      </c>
      <c r="M17" s="115">
        <v>1</v>
      </c>
      <c r="N17" s="115">
        <v>0</v>
      </c>
      <c r="O17" s="115" t="s">
        <v>346</v>
      </c>
      <c r="P17" s="115" t="s">
        <v>357</v>
      </c>
      <c r="Q17" s="116" t="s">
        <v>347</v>
      </c>
      <c r="R17" s="116" t="s">
        <v>348</v>
      </c>
      <c r="S17" s="116" t="s">
        <v>358</v>
      </c>
      <c r="T17" s="116" t="s">
        <v>359</v>
      </c>
      <c r="U17" s="551" t="s">
        <v>340</v>
      </c>
      <c r="V17" s="551" t="s">
        <v>341</v>
      </c>
      <c r="W17" s="552" t="s">
        <v>270</v>
      </c>
    </row>
    <row r="18" spans="1:23" s="116" customFormat="1">
      <c r="A18" s="114" t="s">
        <v>254</v>
      </c>
      <c r="B18" s="115" t="s">
        <v>255</v>
      </c>
      <c r="C18" s="115" t="s">
        <v>360</v>
      </c>
      <c r="D18" s="115" t="s">
        <v>361</v>
      </c>
      <c r="E18" s="115" t="s">
        <v>335</v>
      </c>
      <c r="F18" s="115" t="s">
        <v>336</v>
      </c>
      <c r="G18" s="115" t="s">
        <v>337</v>
      </c>
      <c r="H18" s="115" t="s">
        <v>338</v>
      </c>
      <c r="I18" s="115">
        <v>71</v>
      </c>
      <c r="J18" s="115">
        <v>70</v>
      </c>
      <c r="K18" s="115">
        <v>59</v>
      </c>
      <c r="L18" s="115">
        <v>70</v>
      </c>
      <c r="M18" s="115">
        <v>1</v>
      </c>
      <c r="N18" s="115">
        <v>0</v>
      </c>
      <c r="O18" s="115" t="s">
        <v>362</v>
      </c>
      <c r="P18" s="115" t="s">
        <v>263</v>
      </c>
      <c r="Q18" s="116" t="s">
        <v>264</v>
      </c>
      <c r="R18" s="116" t="s">
        <v>363</v>
      </c>
      <c r="S18" s="116" t="s">
        <v>364</v>
      </c>
      <c r="T18" s="116" t="s">
        <v>365</v>
      </c>
      <c r="U18" s="551" t="s">
        <v>340</v>
      </c>
      <c r="V18" s="551" t="s">
        <v>341</v>
      </c>
      <c r="W18" s="552" t="s">
        <v>270</v>
      </c>
    </row>
    <row r="19" spans="1:23" s="116" customFormat="1">
      <c r="A19" s="114" t="s">
        <v>254</v>
      </c>
      <c r="B19" s="115" t="s">
        <v>255</v>
      </c>
      <c r="C19" s="115" t="s">
        <v>366</v>
      </c>
      <c r="D19" s="115" t="s">
        <v>367</v>
      </c>
      <c r="E19" s="115" t="s">
        <v>335</v>
      </c>
      <c r="F19" s="115" t="s">
        <v>336</v>
      </c>
      <c r="G19" s="115" t="s">
        <v>368</v>
      </c>
      <c r="H19" s="115" t="s">
        <v>338</v>
      </c>
      <c r="I19" s="115">
        <v>64</v>
      </c>
      <c r="J19" s="115">
        <v>70</v>
      </c>
      <c r="K19" s="115">
        <v>59</v>
      </c>
      <c r="L19" s="115">
        <v>70</v>
      </c>
      <c r="M19" s="115">
        <v>1</v>
      </c>
      <c r="N19" s="115">
        <v>0</v>
      </c>
      <c r="O19" s="115" t="s">
        <v>369</v>
      </c>
      <c r="P19" s="115" t="s">
        <v>263</v>
      </c>
      <c r="Q19" s="116" t="s">
        <v>370</v>
      </c>
      <c r="R19" s="116" t="s">
        <v>369</v>
      </c>
      <c r="S19" s="116" t="s">
        <v>263</v>
      </c>
      <c r="T19" s="116" t="s">
        <v>370</v>
      </c>
      <c r="U19" s="551" t="s">
        <v>340</v>
      </c>
      <c r="V19" s="551" t="s">
        <v>341</v>
      </c>
      <c r="W19" s="552" t="s">
        <v>270</v>
      </c>
    </row>
    <row r="20" spans="1:23" s="116" customFormat="1">
      <c r="A20" s="114" t="s">
        <v>254</v>
      </c>
      <c r="B20" s="115" t="s">
        <v>255</v>
      </c>
      <c r="C20" s="115" t="s">
        <v>371</v>
      </c>
      <c r="D20" s="115" t="s">
        <v>372</v>
      </c>
      <c r="E20" s="115" t="s">
        <v>373</v>
      </c>
      <c r="F20" s="115" t="s">
        <v>374</v>
      </c>
      <c r="G20" s="115" t="s">
        <v>375</v>
      </c>
      <c r="H20" s="115" t="s">
        <v>376</v>
      </c>
      <c r="I20" s="115">
        <v>68</v>
      </c>
      <c r="J20" s="115">
        <v>70</v>
      </c>
      <c r="K20" s="115">
        <v>67</v>
      </c>
      <c r="L20" s="115">
        <v>70</v>
      </c>
      <c r="M20" s="115">
        <v>1</v>
      </c>
      <c r="N20" s="115">
        <v>0</v>
      </c>
      <c r="O20" s="115" t="s">
        <v>377</v>
      </c>
      <c r="P20" s="115" t="s">
        <v>263</v>
      </c>
      <c r="Q20" s="116" t="s">
        <v>264</v>
      </c>
      <c r="R20" s="116" t="s">
        <v>378</v>
      </c>
      <c r="S20" s="116" t="s">
        <v>379</v>
      </c>
      <c r="T20" s="116" t="s">
        <v>380</v>
      </c>
      <c r="U20" s="551" t="s">
        <v>340</v>
      </c>
      <c r="V20" s="551" t="s">
        <v>341</v>
      </c>
      <c r="W20" s="552" t="s">
        <v>270</v>
      </c>
    </row>
    <row r="21" spans="1:23" s="116" customFormat="1">
      <c r="A21" s="114" t="s">
        <v>254</v>
      </c>
      <c r="B21" s="115" t="s">
        <v>255</v>
      </c>
      <c r="C21" s="115" t="s">
        <v>381</v>
      </c>
      <c r="D21" s="115" t="s">
        <v>382</v>
      </c>
      <c r="E21" s="115" t="s">
        <v>335</v>
      </c>
      <c r="F21" s="115" t="s">
        <v>336</v>
      </c>
      <c r="G21" s="115" t="s">
        <v>344</v>
      </c>
      <c r="H21" s="115" t="s">
        <v>345</v>
      </c>
      <c r="I21" s="115">
        <v>0</v>
      </c>
      <c r="J21" s="115">
        <v>0</v>
      </c>
      <c r="K21" s="115">
        <v>0</v>
      </c>
      <c r="L21" s="115">
        <v>0</v>
      </c>
      <c r="M21" s="115">
        <v>1</v>
      </c>
      <c r="N21" s="115">
        <v>0</v>
      </c>
      <c r="O21" s="115" t="s">
        <v>383</v>
      </c>
      <c r="P21" s="115" t="s">
        <v>263</v>
      </c>
      <c r="Q21" s="116" t="s">
        <v>384</v>
      </c>
      <c r="R21" s="116" t="s">
        <v>383</v>
      </c>
      <c r="S21" s="116" t="s">
        <v>263</v>
      </c>
      <c r="T21" s="116" t="s">
        <v>384</v>
      </c>
      <c r="U21" s="551" t="s">
        <v>340</v>
      </c>
      <c r="V21" s="551" t="s">
        <v>341</v>
      </c>
      <c r="W21" s="552" t="s">
        <v>270</v>
      </c>
    </row>
    <row r="22" spans="1:23" s="116" customFormat="1">
      <c r="A22" s="114" t="s">
        <v>254</v>
      </c>
      <c r="B22" s="115" t="s">
        <v>255</v>
      </c>
      <c r="C22" s="115" t="s">
        <v>385</v>
      </c>
      <c r="D22" s="115" t="s">
        <v>386</v>
      </c>
      <c r="E22" s="115" t="s">
        <v>335</v>
      </c>
      <c r="F22" s="115" t="s">
        <v>336</v>
      </c>
      <c r="G22" s="115" t="s">
        <v>368</v>
      </c>
      <c r="H22" s="115" t="s">
        <v>387</v>
      </c>
      <c r="I22" s="115">
        <v>0</v>
      </c>
      <c r="J22" s="115">
        <v>0</v>
      </c>
      <c r="K22" s="115">
        <v>0</v>
      </c>
      <c r="L22" s="115">
        <v>0</v>
      </c>
      <c r="M22" s="115">
        <v>1</v>
      </c>
      <c r="N22" s="115">
        <v>0</v>
      </c>
      <c r="O22" s="115" t="s">
        <v>388</v>
      </c>
      <c r="P22" s="115" t="s">
        <v>263</v>
      </c>
      <c r="Q22" s="116" t="s">
        <v>264</v>
      </c>
      <c r="R22" s="116" t="s">
        <v>388</v>
      </c>
      <c r="S22" s="116" t="s">
        <v>263</v>
      </c>
      <c r="T22" s="116" t="s">
        <v>264</v>
      </c>
      <c r="U22" s="551" t="s">
        <v>340</v>
      </c>
      <c r="V22" s="551" t="s">
        <v>341</v>
      </c>
      <c r="W22" s="552" t="s">
        <v>270</v>
      </c>
    </row>
    <row r="23" spans="1:23" s="116" customFormat="1">
      <c r="A23" s="114" t="s">
        <v>254</v>
      </c>
      <c r="B23" s="115" t="s">
        <v>255</v>
      </c>
      <c r="C23" s="115" t="s">
        <v>389</v>
      </c>
      <c r="D23" s="115" t="s">
        <v>390</v>
      </c>
      <c r="E23" s="115" t="s">
        <v>335</v>
      </c>
      <c r="F23" s="115" t="s">
        <v>336</v>
      </c>
      <c r="G23" s="115" t="s">
        <v>344</v>
      </c>
      <c r="H23" s="115" t="s">
        <v>345</v>
      </c>
      <c r="I23" s="115">
        <v>0</v>
      </c>
      <c r="J23" s="115">
        <v>0</v>
      </c>
      <c r="K23" s="115">
        <v>0</v>
      </c>
      <c r="L23" s="115">
        <v>0</v>
      </c>
      <c r="M23" s="115">
        <v>1</v>
      </c>
      <c r="N23" s="115">
        <v>0</v>
      </c>
      <c r="O23" s="115" t="s">
        <v>391</v>
      </c>
      <c r="P23" s="115" t="s">
        <v>392</v>
      </c>
      <c r="Q23" s="116" t="s">
        <v>393</v>
      </c>
      <c r="R23" s="116" t="s">
        <v>391</v>
      </c>
      <c r="S23" s="116" t="s">
        <v>392</v>
      </c>
      <c r="T23" s="116" t="s">
        <v>393</v>
      </c>
      <c r="U23" s="551" t="s">
        <v>340</v>
      </c>
      <c r="V23" s="551" t="s">
        <v>341</v>
      </c>
      <c r="W23" s="552" t="s">
        <v>270</v>
      </c>
    </row>
    <row r="24" spans="1:23" s="116" customFormat="1">
      <c r="A24" s="114" t="s">
        <v>254</v>
      </c>
      <c r="B24" s="115" t="s">
        <v>255</v>
      </c>
      <c r="C24" s="115" t="s">
        <v>394</v>
      </c>
      <c r="D24" s="115" t="s">
        <v>395</v>
      </c>
      <c r="E24" s="115" t="s">
        <v>335</v>
      </c>
      <c r="F24" s="115" t="s">
        <v>336</v>
      </c>
      <c r="G24" s="115" t="s">
        <v>396</v>
      </c>
      <c r="H24" s="115" t="s">
        <v>397</v>
      </c>
      <c r="I24" s="115">
        <v>0</v>
      </c>
      <c r="J24" s="115">
        <v>0</v>
      </c>
      <c r="K24" s="115">
        <v>0</v>
      </c>
      <c r="L24" s="115">
        <v>0</v>
      </c>
      <c r="M24" s="115">
        <v>1</v>
      </c>
      <c r="N24" s="115">
        <v>0</v>
      </c>
      <c r="O24" s="115" t="s">
        <v>398</v>
      </c>
      <c r="P24" s="115" t="s">
        <v>263</v>
      </c>
      <c r="Q24" s="116" t="s">
        <v>264</v>
      </c>
      <c r="R24" s="116" t="s">
        <v>398</v>
      </c>
      <c r="S24" s="116" t="s">
        <v>263</v>
      </c>
      <c r="T24" s="116" t="s">
        <v>264</v>
      </c>
      <c r="U24" s="551" t="s">
        <v>340</v>
      </c>
      <c r="V24" s="551" t="s">
        <v>341</v>
      </c>
      <c r="W24" s="552" t="s">
        <v>270</v>
      </c>
    </row>
    <row r="25" spans="1:23" s="116" customFormat="1">
      <c r="A25" s="114" t="s">
        <v>254</v>
      </c>
      <c r="B25" s="115" t="s">
        <v>255</v>
      </c>
      <c r="C25" s="115" t="s">
        <v>399</v>
      </c>
      <c r="D25" s="115" t="s">
        <v>400</v>
      </c>
      <c r="E25" s="115" t="s">
        <v>335</v>
      </c>
      <c r="F25" s="115" t="s">
        <v>336</v>
      </c>
      <c r="G25" s="115" t="s">
        <v>396</v>
      </c>
      <c r="H25" s="115" t="s">
        <v>397</v>
      </c>
      <c r="I25" s="115">
        <v>0</v>
      </c>
      <c r="J25" s="115">
        <v>0</v>
      </c>
      <c r="K25" s="115">
        <v>0</v>
      </c>
      <c r="L25" s="115">
        <v>0</v>
      </c>
      <c r="M25" s="115">
        <v>1</v>
      </c>
      <c r="N25" s="115">
        <v>0</v>
      </c>
      <c r="O25" s="115" t="s">
        <v>401</v>
      </c>
      <c r="P25" s="115" t="s">
        <v>263</v>
      </c>
      <c r="Q25" s="116" t="s">
        <v>264</v>
      </c>
      <c r="R25" s="116" t="s">
        <v>401</v>
      </c>
      <c r="S25" s="116" t="s">
        <v>263</v>
      </c>
      <c r="T25" s="116" t="s">
        <v>264</v>
      </c>
      <c r="U25" s="551" t="s">
        <v>340</v>
      </c>
      <c r="V25" s="551" t="s">
        <v>341</v>
      </c>
      <c r="W25" s="552" t="s">
        <v>270</v>
      </c>
    </row>
    <row r="26" spans="1:23" s="116" customFormat="1">
      <c r="A26" s="114" t="s">
        <v>254</v>
      </c>
      <c r="B26" s="115" t="s">
        <v>255</v>
      </c>
      <c r="C26" s="115" t="s">
        <v>402</v>
      </c>
      <c r="D26" s="115" t="s">
        <v>403</v>
      </c>
      <c r="E26" s="115" t="s">
        <v>335</v>
      </c>
      <c r="F26" s="115" t="s">
        <v>336</v>
      </c>
      <c r="G26" s="115" t="s">
        <v>344</v>
      </c>
      <c r="H26" s="115" t="s">
        <v>345</v>
      </c>
      <c r="I26" s="115">
        <v>0</v>
      </c>
      <c r="J26" s="115">
        <v>0</v>
      </c>
      <c r="K26" s="115">
        <v>0</v>
      </c>
      <c r="L26" s="115">
        <v>0</v>
      </c>
      <c r="M26" s="115">
        <v>1</v>
      </c>
      <c r="N26" s="115">
        <v>0</v>
      </c>
      <c r="O26" s="115" t="s">
        <v>404</v>
      </c>
      <c r="P26" s="115" t="s">
        <v>405</v>
      </c>
      <c r="Q26" s="116" t="s">
        <v>264</v>
      </c>
      <c r="R26" s="116" t="s">
        <v>404</v>
      </c>
      <c r="S26" s="116" t="s">
        <v>405</v>
      </c>
      <c r="T26" s="116" t="s">
        <v>264</v>
      </c>
      <c r="U26" s="551" t="s">
        <v>340</v>
      </c>
      <c r="V26" s="551" t="s">
        <v>341</v>
      </c>
      <c r="W26" s="552" t="s">
        <v>270</v>
      </c>
    </row>
    <row r="27" spans="1:23" s="116" customFormat="1">
      <c r="A27" s="114" t="s">
        <v>254</v>
      </c>
      <c r="B27" s="115" t="s">
        <v>255</v>
      </c>
      <c r="C27" s="115" t="s">
        <v>406</v>
      </c>
      <c r="D27" s="115" t="s">
        <v>407</v>
      </c>
      <c r="E27" s="115" t="s">
        <v>335</v>
      </c>
      <c r="F27" s="115" t="s">
        <v>336</v>
      </c>
      <c r="G27" s="115" t="s">
        <v>344</v>
      </c>
      <c r="H27" s="115" t="s">
        <v>345</v>
      </c>
      <c r="I27" s="115">
        <v>0</v>
      </c>
      <c r="J27" s="115">
        <v>0</v>
      </c>
      <c r="K27" s="115">
        <v>0</v>
      </c>
      <c r="L27" s="115">
        <v>0</v>
      </c>
      <c r="M27" s="115">
        <v>1</v>
      </c>
      <c r="N27" s="115">
        <v>0</v>
      </c>
      <c r="O27" s="115" t="s">
        <v>408</v>
      </c>
      <c r="P27" s="115" t="s">
        <v>405</v>
      </c>
      <c r="Q27" s="116" t="s">
        <v>264</v>
      </c>
      <c r="R27" s="116" t="s">
        <v>408</v>
      </c>
      <c r="S27" s="116" t="s">
        <v>405</v>
      </c>
      <c r="T27" s="116" t="s">
        <v>264</v>
      </c>
      <c r="U27" s="551" t="s">
        <v>340</v>
      </c>
      <c r="V27" s="551" t="s">
        <v>341</v>
      </c>
      <c r="W27" s="552" t="s">
        <v>270</v>
      </c>
    </row>
    <row r="28" spans="1:23" s="116" customFormat="1">
      <c r="A28" s="114" t="s">
        <v>254</v>
      </c>
      <c r="B28" s="115" t="s">
        <v>255</v>
      </c>
      <c r="C28" s="115" t="s">
        <v>409</v>
      </c>
      <c r="D28" s="115" t="s">
        <v>410</v>
      </c>
      <c r="E28" s="115" t="s">
        <v>335</v>
      </c>
      <c r="F28" s="115" t="s">
        <v>336</v>
      </c>
      <c r="G28" s="115" t="s">
        <v>344</v>
      </c>
      <c r="H28" s="115" t="s">
        <v>345</v>
      </c>
      <c r="I28" s="115">
        <v>0</v>
      </c>
      <c r="J28" s="115">
        <v>0</v>
      </c>
      <c r="K28" s="115">
        <v>0</v>
      </c>
      <c r="L28" s="115">
        <v>0</v>
      </c>
      <c r="M28" s="115">
        <v>1</v>
      </c>
      <c r="N28" s="115">
        <v>0</v>
      </c>
      <c r="O28" s="115" t="s">
        <v>411</v>
      </c>
      <c r="P28" s="115" t="s">
        <v>405</v>
      </c>
      <c r="Q28" s="116" t="s">
        <v>264</v>
      </c>
      <c r="R28" s="116" t="s">
        <v>411</v>
      </c>
      <c r="S28" s="116" t="s">
        <v>405</v>
      </c>
      <c r="T28" s="116" t="s">
        <v>264</v>
      </c>
      <c r="U28" s="551" t="s">
        <v>340</v>
      </c>
      <c r="V28" s="551" t="s">
        <v>341</v>
      </c>
      <c r="W28" s="552" t="s">
        <v>270</v>
      </c>
    </row>
    <row r="29" spans="1:23" s="116" customFormat="1">
      <c r="A29" s="114" t="s">
        <v>254</v>
      </c>
      <c r="B29" s="115" t="s">
        <v>255</v>
      </c>
      <c r="C29" s="115" t="s">
        <v>412</v>
      </c>
      <c r="D29" s="115" t="s">
        <v>413</v>
      </c>
      <c r="E29" s="115" t="s">
        <v>414</v>
      </c>
      <c r="F29" s="115" t="s">
        <v>415</v>
      </c>
      <c r="G29" s="115" t="s">
        <v>416</v>
      </c>
      <c r="H29" s="115" t="s">
        <v>417</v>
      </c>
      <c r="I29" s="115">
        <v>0</v>
      </c>
      <c r="J29" s="115">
        <v>0</v>
      </c>
      <c r="K29" s="115">
        <v>0</v>
      </c>
      <c r="L29" s="115">
        <v>0</v>
      </c>
      <c r="M29" s="115">
        <v>1</v>
      </c>
      <c r="N29" s="115">
        <v>0</v>
      </c>
      <c r="O29" s="115" t="s">
        <v>418</v>
      </c>
      <c r="P29" s="115" t="s">
        <v>419</v>
      </c>
      <c r="Q29" s="116" t="s">
        <v>264</v>
      </c>
      <c r="R29" s="116" t="s">
        <v>420</v>
      </c>
      <c r="S29" s="116" t="s">
        <v>266</v>
      </c>
      <c r="T29" s="116" t="s">
        <v>267</v>
      </c>
      <c r="U29" s="551" t="s">
        <v>421</v>
      </c>
      <c r="V29" s="551" t="s">
        <v>415</v>
      </c>
      <c r="W29" s="552" t="s">
        <v>270</v>
      </c>
    </row>
    <row r="30" spans="1:23" s="116" customFormat="1">
      <c r="A30" s="114" t="s">
        <v>254</v>
      </c>
      <c r="B30" s="115" t="s">
        <v>255</v>
      </c>
      <c r="C30" s="115" t="s">
        <v>422</v>
      </c>
      <c r="D30" s="115" t="s">
        <v>423</v>
      </c>
      <c r="E30" s="115" t="s">
        <v>414</v>
      </c>
      <c r="F30" s="115" t="s">
        <v>415</v>
      </c>
      <c r="G30" s="115" t="s">
        <v>424</v>
      </c>
      <c r="H30" s="115" t="s">
        <v>425</v>
      </c>
      <c r="I30" s="115">
        <v>0</v>
      </c>
      <c r="J30" s="115">
        <v>0</v>
      </c>
      <c r="K30" s="115">
        <v>0</v>
      </c>
      <c r="L30" s="115">
        <v>0</v>
      </c>
      <c r="M30" s="115">
        <v>1</v>
      </c>
      <c r="N30" s="115">
        <v>0</v>
      </c>
      <c r="O30" s="115" t="s">
        <v>426</v>
      </c>
      <c r="P30" s="115" t="s">
        <v>263</v>
      </c>
      <c r="Q30" s="116" t="s">
        <v>264</v>
      </c>
      <c r="R30" s="116" t="s">
        <v>426</v>
      </c>
      <c r="S30" s="116" t="s">
        <v>263</v>
      </c>
      <c r="T30" s="116" t="s">
        <v>264</v>
      </c>
      <c r="U30" s="551" t="s">
        <v>421</v>
      </c>
      <c r="V30" s="551" t="s">
        <v>415</v>
      </c>
      <c r="W30" s="552" t="s">
        <v>270</v>
      </c>
    </row>
    <row r="31" spans="1:23" s="116" customFormat="1">
      <c r="A31" s="114" t="s">
        <v>254</v>
      </c>
      <c r="B31" s="115" t="s">
        <v>255</v>
      </c>
      <c r="C31" s="115" t="s">
        <v>427</v>
      </c>
      <c r="D31" s="115" t="s">
        <v>428</v>
      </c>
      <c r="E31" s="115" t="s">
        <v>414</v>
      </c>
      <c r="F31" s="115" t="s">
        <v>415</v>
      </c>
      <c r="G31" s="115" t="s">
        <v>416</v>
      </c>
      <c r="H31" s="115" t="s">
        <v>417</v>
      </c>
      <c r="I31" s="115">
        <v>0</v>
      </c>
      <c r="J31" s="115">
        <v>0</v>
      </c>
      <c r="K31" s="115">
        <v>0</v>
      </c>
      <c r="L31" s="115">
        <v>0</v>
      </c>
      <c r="M31" s="115">
        <v>1</v>
      </c>
      <c r="N31" s="115">
        <v>0</v>
      </c>
      <c r="O31" s="115" t="s">
        <v>429</v>
      </c>
      <c r="P31" s="115" t="s">
        <v>263</v>
      </c>
      <c r="Q31" s="116" t="s">
        <v>264</v>
      </c>
      <c r="R31" s="116" t="s">
        <v>430</v>
      </c>
      <c r="S31" s="116" t="s">
        <v>266</v>
      </c>
      <c r="T31" s="116" t="s">
        <v>267</v>
      </c>
      <c r="U31" s="551" t="s">
        <v>421</v>
      </c>
      <c r="V31" s="551" t="s">
        <v>415</v>
      </c>
      <c r="W31" s="552" t="s">
        <v>270</v>
      </c>
    </row>
    <row r="32" spans="1:23" s="116" customFormat="1">
      <c r="A32" s="114" t="s">
        <v>254</v>
      </c>
      <c r="B32" s="115" t="s">
        <v>255</v>
      </c>
      <c r="C32" s="115" t="s">
        <v>431</v>
      </c>
      <c r="D32" s="115" t="s">
        <v>432</v>
      </c>
      <c r="E32" s="115" t="s">
        <v>414</v>
      </c>
      <c r="F32" s="115" t="s">
        <v>415</v>
      </c>
      <c r="G32" s="115" t="s">
        <v>416</v>
      </c>
      <c r="H32" s="115" t="s">
        <v>417</v>
      </c>
      <c r="I32" s="115">
        <v>0</v>
      </c>
      <c r="J32" s="115">
        <v>0</v>
      </c>
      <c r="K32" s="115">
        <v>0</v>
      </c>
      <c r="L32" s="115">
        <v>0</v>
      </c>
      <c r="M32" s="115">
        <v>1</v>
      </c>
      <c r="N32" s="115">
        <v>0</v>
      </c>
      <c r="O32" s="115" t="s">
        <v>433</v>
      </c>
      <c r="P32" s="115" t="s">
        <v>263</v>
      </c>
      <c r="Q32" s="116" t="s">
        <v>264</v>
      </c>
      <c r="R32" s="116" t="s">
        <v>434</v>
      </c>
      <c r="S32" s="116" t="s">
        <v>266</v>
      </c>
      <c r="T32" s="116" t="s">
        <v>267</v>
      </c>
      <c r="U32" s="551" t="s">
        <v>421</v>
      </c>
      <c r="V32" s="551" t="s">
        <v>415</v>
      </c>
      <c r="W32" s="552" t="s">
        <v>270</v>
      </c>
    </row>
    <row r="33" spans="1:23" s="116" customFormat="1">
      <c r="A33" s="114" t="s">
        <v>254</v>
      </c>
      <c r="B33" s="115" t="s">
        <v>255</v>
      </c>
      <c r="C33" s="115" t="s">
        <v>435</v>
      </c>
      <c r="D33" s="115" t="s">
        <v>436</v>
      </c>
      <c r="E33" s="115" t="s">
        <v>437</v>
      </c>
      <c r="F33" s="115" t="s">
        <v>307</v>
      </c>
      <c r="G33" s="115" t="s">
        <v>368</v>
      </c>
      <c r="H33" s="115" t="s">
        <v>309</v>
      </c>
      <c r="I33" s="115">
        <v>65</v>
      </c>
      <c r="J33" s="115">
        <v>65</v>
      </c>
      <c r="K33" s="115">
        <v>65</v>
      </c>
      <c r="L33" s="115">
        <v>100</v>
      </c>
      <c r="M33" s="115">
        <v>1</v>
      </c>
      <c r="N33" s="115">
        <v>0</v>
      </c>
      <c r="O33" s="115" t="s">
        <v>438</v>
      </c>
      <c r="P33" s="115" t="s">
        <v>263</v>
      </c>
      <c r="Q33" s="116" t="s">
        <v>264</v>
      </c>
      <c r="R33" s="116" t="s">
        <v>439</v>
      </c>
      <c r="S33" s="116" t="s">
        <v>266</v>
      </c>
      <c r="T33" s="116" t="s">
        <v>267</v>
      </c>
      <c r="U33" s="551" t="s">
        <v>340</v>
      </c>
      <c r="V33" s="551" t="s">
        <v>341</v>
      </c>
      <c r="W33" s="552" t="s">
        <v>270</v>
      </c>
    </row>
    <row r="34" spans="1:23" s="116" customFormat="1">
      <c r="A34" s="114" t="s">
        <v>254</v>
      </c>
      <c r="B34" s="115" t="s">
        <v>255</v>
      </c>
      <c r="C34" s="115" t="s">
        <v>440</v>
      </c>
      <c r="D34" s="115" t="s">
        <v>441</v>
      </c>
      <c r="E34" s="115" t="s">
        <v>437</v>
      </c>
      <c r="F34" s="115" t="s">
        <v>307</v>
      </c>
      <c r="G34" s="115" t="s">
        <v>442</v>
      </c>
      <c r="H34" s="115" t="s">
        <v>309</v>
      </c>
      <c r="I34" s="115">
        <v>86</v>
      </c>
      <c r="J34" s="115">
        <v>86</v>
      </c>
      <c r="K34" s="115">
        <v>100</v>
      </c>
      <c r="L34" s="115">
        <v>100</v>
      </c>
      <c r="M34" s="115">
        <v>3</v>
      </c>
      <c r="N34" s="115">
        <v>0</v>
      </c>
      <c r="O34" s="115" t="s">
        <v>443</v>
      </c>
      <c r="P34" s="115" t="s">
        <v>263</v>
      </c>
      <c r="Q34" s="116" t="s">
        <v>264</v>
      </c>
      <c r="R34" s="116" t="s">
        <v>443</v>
      </c>
      <c r="S34" s="116" t="s">
        <v>263</v>
      </c>
      <c r="T34" s="116" t="s">
        <v>264</v>
      </c>
      <c r="U34" s="551" t="s">
        <v>340</v>
      </c>
      <c r="V34" s="551" t="s">
        <v>341</v>
      </c>
      <c r="W34" s="552" t="s">
        <v>270</v>
      </c>
    </row>
    <row r="35" spans="1:23" s="116" customFormat="1">
      <c r="A35" s="114" t="s">
        <v>254</v>
      </c>
      <c r="B35" s="115" t="s">
        <v>255</v>
      </c>
      <c r="C35" s="115" t="s">
        <v>444</v>
      </c>
      <c r="D35" s="115" t="s">
        <v>445</v>
      </c>
      <c r="E35" s="115" t="s">
        <v>437</v>
      </c>
      <c r="F35" s="115" t="s">
        <v>307</v>
      </c>
      <c r="G35" s="115" t="s">
        <v>308</v>
      </c>
      <c r="H35" s="115" t="s">
        <v>309</v>
      </c>
      <c r="I35" s="115">
        <v>92</v>
      </c>
      <c r="J35" s="115">
        <v>92</v>
      </c>
      <c r="K35" s="115">
        <v>100</v>
      </c>
      <c r="L35" s="115">
        <v>100</v>
      </c>
      <c r="M35" s="115">
        <v>1</v>
      </c>
      <c r="N35" s="115">
        <v>0</v>
      </c>
      <c r="O35" s="115" t="s">
        <v>446</v>
      </c>
      <c r="P35" s="115" t="s">
        <v>263</v>
      </c>
      <c r="Q35" s="116" t="s">
        <v>264</v>
      </c>
      <c r="R35" s="116" t="s">
        <v>447</v>
      </c>
      <c r="S35" s="116" t="s">
        <v>392</v>
      </c>
      <c r="T35" s="116" t="s">
        <v>393</v>
      </c>
      <c r="U35" s="551" t="s">
        <v>340</v>
      </c>
      <c r="V35" s="551" t="s">
        <v>341</v>
      </c>
      <c r="W35" s="552" t="s">
        <v>270</v>
      </c>
    </row>
    <row r="36" spans="1:23" s="116" customFormat="1">
      <c r="A36" s="114" t="s">
        <v>254</v>
      </c>
      <c r="B36" s="115" t="s">
        <v>255</v>
      </c>
      <c r="C36" s="115" t="s">
        <v>448</v>
      </c>
      <c r="D36" s="115" t="s">
        <v>449</v>
      </c>
      <c r="E36" s="115" t="s">
        <v>437</v>
      </c>
      <c r="F36" s="115" t="s">
        <v>307</v>
      </c>
      <c r="G36" s="115" t="s">
        <v>308</v>
      </c>
      <c r="H36" s="115" t="s">
        <v>309</v>
      </c>
      <c r="I36" s="115">
        <v>76</v>
      </c>
      <c r="J36" s="115">
        <v>76</v>
      </c>
      <c r="K36" s="115">
        <v>100</v>
      </c>
      <c r="L36" s="115">
        <v>100</v>
      </c>
      <c r="M36" s="115">
        <v>1</v>
      </c>
      <c r="N36" s="115">
        <v>0</v>
      </c>
      <c r="O36" s="115" t="s">
        <v>450</v>
      </c>
      <c r="P36" s="115" t="s">
        <v>263</v>
      </c>
      <c r="Q36" s="116" t="s">
        <v>264</v>
      </c>
      <c r="R36" s="116" t="s">
        <v>450</v>
      </c>
      <c r="S36" s="116" t="s">
        <v>263</v>
      </c>
      <c r="T36" s="116" t="s">
        <v>264</v>
      </c>
      <c r="U36" s="551" t="s">
        <v>340</v>
      </c>
      <c r="V36" s="551" t="s">
        <v>341</v>
      </c>
      <c r="W36" s="552" t="s">
        <v>270</v>
      </c>
    </row>
    <row r="37" spans="1:23" s="116" customFormat="1">
      <c r="A37" s="114" t="s">
        <v>254</v>
      </c>
      <c r="B37" s="115" t="s">
        <v>255</v>
      </c>
      <c r="C37" s="115" t="s">
        <v>451</v>
      </c>
      <c r="D37" s="115" t="s">
        <v>452</v>
      </c>
      <c r="E37" s="115" t="s">
        <v>437</v>
      </c>
      <c r="F37" s="115" t="s">
        <v>307</v>
      </c>
      <c r="G37" s="115" t="s">
        <v>368</v>
      </c>
      <c r="H37" s="115" t="s">
        <v>309</v>
      </c>
      <c r="I37" s="115">
        <v>80</v>
      </c>
      <c r="J37" s="115">
        <v>80</v>
      </c>
      <c r="K37" s="115">
        <v>100</v>
      </c>
      <c r="L37" s="115">
        <v>100</v>
      </c>
      <c r="M37" s="115">
        <v>3</v>
      </c>
      <c r="N37" s="115">
        <v>0</v>
      </c>
      <c r="O37" s="115" t="s">
        <v>453</v>
      </c>
      <c r="P37" s="115" t="s">
        <v>263</v>
      </c>
      <c r="Q37" s="116" t="s">
        <v>264</v>
      </c>
      <c r="R37" s="116" t="s">
        <v>453</v>
      </c>
      <c r="S37" s="116" t="s">
        <v>263</v>
      </c>
      <c r="T37" s="116" t="s">
        <v>264</v>
      </c>
      <c r="U37" s="551" t="s">
        <v>340</v>
      </c>
      <c r="V37" s="551" t="s">
        <v>341</v>
      </c>
      <c r="W37" s="552" t="s">
        <v>270</v>
      </c>
    </row>
    <row r="38" spans="1:23" s="116" customFormat="1">
      <c r="A38" s="114" t="s">
        <v>254</v>
      </c>
      <c r="B38" s="115" t="s">
        <v>255</v>
      </c>
      <c r="C38" s="115" t="s">
        <v>454</v>
      </c>
      <c r="D38" s="115" t="s">
        <v>455</v>
      </c>
      <c r="E38" s="115" t="s">
        <v>437</v>
      </c>
      <c r="F38" s="115" t="s">
        <v>307</v>
      </c>
      <c r="G38" s="115" t="s">
        <v>368</v>
      </c>
      <c r="H38" s="115" t="s">
        <v>309</v>
      </c>
      <c r="I38" s="115">
        <v>60</v>
      </c>
      <c r="J38" s="115">
        <v>60</v>
      </c>
      <c r="K38" s="115">
        <v>100</v>
      </c>
      <c r="L38" s="115">
        <v>100</v>
      </c>
      <c r="M38" s="115">
        <v>1</v>
      </c>
      <c r="N38" s="115">
        <v>0</v>
      </c>
      <c r="O38" s="115" t="s">
        <v>456</v>
      </c>
      <c r="P38" s="115" t="s">
        <v>263</v>
      </c>
      <c r="Q38" s="116" t="s">
        <v>264</v>
      </c>
      <c r="R38" s="116" t="s">
        <v>456</v>
      </c>
      <c r="S38" s="116" t="s">
        <v>263</v>
      </c>
      <c r="T38" s="116" t="s">
        <v>264</v>
      </c>
      <c r="U38" s="551" t="s">
        <v>340</v>
      </c>
      <c r="V38" s="551" t="s">
        <v>341</v>
      </c>
      <c r="W38" s="552" t="s">
        <v>270</v>
      </c>
    </row>
    <row r="39" spans="1:23" s="116" customFormat="1">
      <c r="A39" s="114" t="s">
        <v>254</v>
      </c>
      <c r="B39" s="115" t="s">
        <v>255</v>
      </c>
      <c r="C39" s="115" t="s">
        <v>462</v>
      </c>
      <c r="D39" s="115" t="s">
        <v>463</v>
      </c>
      <c r="E39" s="115" t="s">
        <v>437</v>
      </c>
      <c r="F39" s="115" t="s">
        <v>307</v>
      </c>
      <c r="G39" s="115" t="s">
        <v>368</v>
      </c>
      <c r="H39" s="115" t="s">
        <v>309</v>
      </c>
      <c r="I39" s="115">
        <v>62</v>
      </c>
      <c r="J39" s="115">
        <v>62</v>
      </c>
      <c r="K39" s="115">
        <v>100</v>
      </c>
      <c r="L39" s="115">
        <v>100</v>
      </c>
      <c r="M39" s="115">
        <v>1</v>
      </c>
      <c r="N39" s="115">
        <v>0</v>
      </c>
      <c r="O39" s="115" t="s">
        <v>464</v>
      </c>
      <c r="P39" s="115" t="s">
        <v>263</v>
      </c>
      <c r="Q39" s="116" t="s">
        <v>264</v>
      </c>
      <c r="R39" s="116" t="s">
        <v>465</v>
      </c>
      <c r="S39" s="116" t="s">
        <v>392</v>
      </c>
      <c r="T39" s="116" t="s">
        <v>393</v>
      </c>
      <c r="U39" s="551" t="s">
        <v>340</v>
      </c>
      <c r="V39" s="551" t="s">
        <v>341</v>
      </c>
      <c r="W39" s="552" t="s">
        <v>270</v>
      </c>
    </row>
    <row r="40" spans="1:23" s="116" customFormat="1">
      <c r="A40" s="119" t="s">
        <v>254</v>
      </c>
      <c r="B40" s="115" t="s">
        <v>255</v>
      </c>
      <c r="C40" s="115" t="s">
        <v>479</v>
      </c>
      <c r="D40" s="115" t="s">
        <v>480</v>
      </c>
      <c r="E40" s="115" t="s">
        <v>437</v>
      </c>
      <c r="F40" s="115" t="s">
        <v>307</v>
      </c>
      <c r="G40" s="115" t="s">
        <v>481</v>
      </c>
      <c r="H40" s="115" t="s">
        <v>482</v>
      </c>
      <c r="I40" s="115">
        <v>0</v>
      </c>
      <c r="J40" s="115">
        <v>0</v>
      </c>
      <c r="K40" s="115">
        <v>0</v>
      </c>
      <c r="L40" s="115">
        <v>0</v>
      </c>
      <c r="M40" s="115">
        <v>3</v>
      </c>
      <c r="N40" s="115">
        <v>0</v>
      </c>
      <c r="O40" s="115" t="s">
        <v>483</v>
      </c>
      <c r="P40" s="115" t="s">
        <v>263</v>
      </c>
      <c r="Q40" s="116" t="s">
        <v>264</v>
      </c>
      <c r="R40" s="116" t="s">
        <v>483</v>
      </c>
      <c r="S40" s="116" t="s">
        <v>263</v>
      </c>
      <c r="T40" s="116" t="s">
        <v>264</v>
      </c>
      <c r="U40" s="551" t="s">
        <v>268</v>
      </c>
      <c r="V40" s="551" t="s">
        <v>269</v>
      </c>
      <c r="W40" s="552" t="s">
        <v>270</v>
      </c>
    </row>
    <row r="41" spans="1:23" s="116" customFormat="1">
      <c r="A41" s="119" t="s">
        <v>254</v>
      </c>
      <c r="B41" s="115" t="s">
        <v>255</v>
      </c>
      <c r="C41" s="115" t="s">
        <v>484</v>
      </c>
      <c r="D41" s="115" t="s">
        <v>485</v>
      </c>
      <c r="E41" s="115" t="s">
        <v>486</v>
      </c>
      <c r="F41" s="115" t="s">
        <v>485</v>
      </c>
      <c r="G41" s="115" t="s">
        <v>487</v>
      </c>
      <c r="H41" s="115" t="s">
        <v>488</v>
      </c>
      <c r="I41" s="115">
        <v>0</v>
      </c>
      <c r="J41" s="115">
        <v>0</v>
      </c>
      <c r="K41" s="115">
        <v>0</v>
      </c>
      <c r="L41" s="115">
        <v>0</v>
      </c>
      <c r="M41" s="115">
        <v>3</v>
      </c>
      <c r="N41" s="115">
        <v>0</v>
      </c>
      <c r="O41" s="115" t="s">
        <v>489</v>
      </c>
      <c r="P41" s="115" t="s">
        <v>263</v>
      </c>
      <c r="Q41" s="116" t="s">
        <v>264</v>
      </c>
      <c r="R41" s="116" t="s">
        <v>489</v>
      </c>
      <c r="S41" s="116" t="s">
        <v>263</v>
      </c>
      <c r="T41" s="116" t="s">
        <v>264</v>
      </c>
      <c r="U41" s="551" t="s">
        <v>490</v>
      </c>
      <c r="V41" s="551" t="s">
        <v>485</v>
      </c>
      <c r="W41" s="552" t="s">
        <v>270</v>
      </c>
    </row>
    <row r="42" spans="1:23" s="116" customFormat="1">
      <c r="A42" s="530" t="s">
        <v>254</v>
      </c>
      <c r="B42" s="126" t="s">
        <v>324</v>
      </c>
      <c r="C42" s="115" t="s">
        <v>491</v>
      </c>
      <c r="D42" s="115" t="s">
        <v>492</v>
      </c>
      <c r="E42" s="115" t="s">
        <v>493</v>
      </c>
      <c r="F42" s="115" t="s">
        <v>494</v>
      </c>
      <c r="G42" s="127" t="s">
        <v>500</v>
      </c>
      <c r="H42" s="115" t="s">
        <v>501</v>
      </c>
      <c r="I42" s="115">
        <v>0</v>
      </c>
      <c r="J42" s="115">
        <v>0</v>
      </c>
      <c r="K42" s="115">
        <v>0</v>
      </c>
      <c r="L42" s="115">
        <v>0</v>
      </c>
      <c r="M42" s="115">
        <v>1</v>
      </c>
      <c r="N42" s="115">
        <v>0</v>
      </c>
      <c r="O42" s="115" t="s">
        <v>497</v>
      </c>
      <c r="P42" s="115" t="s">
        <v>502</v>
      </c>
      <c r="Q42" s="116" t="s">
        <v>503</v>
      </c>
      <c r="R42" s="116" t="s">
        <v>497</v>
      </c>
      <c r="S42" s="116" t="s">
        <v>502</v>
      </c>
      <c r="T42" s="116" t="s">
        <v>503</v>
      </c>
      <c r="U42" s="551" t="s">
        <v>498</v>
      </c>
      <c r="V42" s="551" t="s">
        <v>494</v>
      </c>
      <c r="W42" s="552">
        <v>920</v>
      </c>
    </row>
    <row r="43" spans="1:23" s="116" customFormat="1">
      <c r="A43" s="530" t="s">
        <v>254</v>
      </c>
      <c r="B43" s="126" t="s">
        <v>324</v>
      </c>
      <c r="C43" s="115" t="s">
        <v>504</v>
      </c>
      <c r="D43" s="115" t="s">
        <v>505</v>
      </c>
      <c r="E43" s="115" t="s">
        <v>493</v>
      </c>
      <c r="F43" s="115" t="s">
        <v>494</v>
      </c>
      <c r="G43" s="127" t="s">
        <v>500</v>
      </c>
      <c r="H43" s="115" t="s">
        <v>501</v>
      </c>
      <c r="I43" s="115">
        <v>0</v>
      </c>
      <c r="J43" s="115">
        <v>0</v>
      </c>
      <c r="K43" s="115">
        <v>0</v>
      </c>
      <c r="L43" s="115">
        <v>0</v>
      </c>
      <c r="M43" s="115">
        <v>1</v>
      </c>
      <c r="N43" s="115">
        <v>0</v>
      </c>
      <c r="O43" s="115" t="s">
        <v>506</v>
      </c>
      <c r="P43" s="115" t="s">
        <v>502</v>
      </c>
      <c r="Q43" s="116" t="s">
        <v>503</v>
      </c>
      <c r="R43" s="116" t="s">
        <v>506</v>
      </c>
      <c r="S43" s="116" t="s">
        <v>502</v>
      </c>
      <c r="T43" s="116" t="s">
        <v>503</v>
      </c>
      <c r="U43" s="551" t="s">
        <v>498</v>
      </c>
      <c r="V43" s="551" t="s">
        <v>494</v>
      </c>
      <c r="W43" s="552">
        <v>920</v>
      </c>
    </row>
    <row r="44" spans="1:23" s="116" customFormat="1">
      <c r="A44" s="530" t="s">
        <v>254</v>
      </c>
      <c r="B44" s="126" t="s">
        <v>324</v>
      </c>
      <c r="C44" s="115" t="s">
        <v>507</v>
      </c>
      <c r="D44" s="115" t="s">
        <v>510</v>
      </c>
      <c r="E44" s="115" t="s">
        <v>493</v>
      </c>
      <c r="F44" s="115" t="s">
        <v>494</v>
      </c>
      <c r="G44" s="127" t="s">
        <v>500</v>
      </c>
      <c r="H44" s="115" t="s">
        <v>501</v>
      </c>
      <c r="I44" s="115">
        <v>0</v>
      </c>
      <c r="J44" s="115">
        <v>0</v>
      </c>
      <c r="K44" s="115">
        <v>0</v>
      </c>
      <c r="L44" s="115">
        <v>0</v>
      </c>
      <c r="M44" s="115">
        <v>1</v>
      </c>
      <c r="N44" s="115">
        <v>0</v>
      </c>
      <c r="O44" s="115" t="s">
        <v>509</v>
      </c>
      <c r="P44" s="115" t="s">
        <v>502</v>
      </c>
      <c r="Q44" s="116" t="s">
        <v>503</v>
      </c>
      <c r="R44" s="116" t="s">
        <v>509</v>
      </c>
      <c r="S44" s="116" t="s">
        <v>502</v>
      </c>
      <c r="T44" s="116" t="s">
        <v>503</v>
      </c>
      <c r="U44" s="551" t="s">
        <v>498</v>
      </c>
      <c r="V44" s="551" t="s">
        <v>494</v>
      </c>
      <c r="W44" s="552">
        <v>920</v>
      </c>
    </row>
    <row r="45" spans="1:23" s="116" customFormat="1">
      <c r="A45" s="530" t="s">
        <v>254</v>
      </c>
      <c r="B45" s="126" t="s">
        <v>324</v>
      </c>
      <c r="C45" s="115" t="s">
        <v>513</v>
      </c>
      <c r="D45" s="115" t="s">
        <v>514</v>
      </c>
      <c r="E45" s="115" t="s">
        <v>493</v>
      </c>
      <c r="F45" s="115" t="s">
        <v>494</v>
      </c>
      <c r="G45" s="127" t="s">
        <v>500</v>
      </c>
      <c r="H45" s="115" t="s">
        <v>501</v>
      </c>
      <c r="I45" s="115">
        <v>0</v>
      </c>
      <c r="J45" s="115">
        <v>0</v>
      </c>
      <c r="K45" s="115">
        <v>0</v>
      </c>
      <c r="L45" s="115">
        <v>0</v>
      </c>
      <c r="M45" s="115">
        <v>1</v>
      </c>
      <c r="N45" s="115">
        <v>0</v>
      </c>
      <c r="O45" s="115" t="s">
        <v>515</v>
      </c>
      <c r="P45" s="115" t="s">
        <v>502</v>
      </c>
      <c r="Q45" s="116" t="s">
        <v>503</v>
      </c>
      <c r="R45" s="116" t="s">
        <v>515</v>
      </c>
      <c r="S45" s="116" t="s">
        <v>502</v>
      </c>
      <c r="T45" s="116" t="s">
        <v>503</v>
      </c>
      <c r="U45" s="551" t="s">
        <v>498</v>
      </c>
      <c r="V45" s="551" t="s">
        <v>494</v>
      </c>
      <c r="W45" s="552">
        <v>920</v>
      </c>
    </row>
    <row r="46" spans="1:23" s="116" customFormat="1">
      <c r="A46" s="530" t="s">
        <v>254</v>
      </c>
      <c r="B46" s="126" t="s">
        <v>324</v>
      </c>
      <c r="C46" s="115" t="s">
        <v>525</v>
      </c>
      <c r="D46" s="115" t="s">
        <v>526</v>
      </c>
      <c r="E46" s="115" t="s">
        <v>493</v>
      </c>
      <c r="F46" s="115" t="s">
        <v>494</v>
      </c>
      <c r="G46" s="127" t="s">
        <v>500</v>
      </c>
      <c r="H46" s="115" t="s">
        <v>501</v>
      </c>
      <c r="I46" s="115">
        <v>0</v>
      </c>
      <c r="J46" s="115">
        <v>0</v>
      </c>
      <c r="K46" s="115">
        <v>0</v>
      </c>
      <c r="L46" s="115">
        <v>0</v>
      </c>
      <c r="M46" s="115">
        <v>1</v>
      </c>
      <c r="N46" s="115">
        <v>0</v>
      </c>
      <c r="O46" s="115" t="s">
        <v>527</v>
      </c>
      <c r="P46" s="115" t="s">
        <v>502</v>
      </c>
      <c r="Q46" s="116" t="s">
        <v>503</v>
      </c>
      <c r="R46" s="116" t="s">
        <v>527</v>
      </c>
      <c r="S46" s="116" t="s">
        <v>502</v>
      </c>
      <c r="T46" s="116" t="s">
        <v>503</v>
      </c>
      <c r="U46" s="551" t="s">
        <v>498</v>
      </c>
      <c r="V46" s="551" t="s">
        <v>494</v>
      </c>
      <c r="W46" s="552">
        <v>920</v>
      </c>
    </row>
    <row r="47" spans="1:23" s="116" customFormat="1">
      <c r="A47" s="531" t="s">
        <v>254</v>
      </c>
      <c r="B47" s="115" t="s">
        <v>255</v>
      </c>
      <c r="C47" s="115" t="s">
        <v>535</v>
      </c>
      <c r="D47" s="115" t="s">
        <v>536</v>
      </c>
      <c r="E47" s="115" t="s">
        <v>493</v>
      </c>
      <c r="F47" s="115" t="s">
        <v>494</v>
      </c>
      <c r="G47" s="115" t="s">
        <v>495</v>
      </c>
      <c r="H47" s="115" t="s">
        <v>496</v>
      </c>
      <c r="I47" s="115">
        <v>0</v>
      </c>
      <c r="J47" s="115">
        <v>0</v>
      </c>
      <c r="K47" s="115">
        <v>0</v>
      </c>
      <c r="L47" s="115">
        <v>0</v>
      </c>
      <c r="M47" s="115">
        <v>1</v>
      </c>
      <c r="N47" s="115">
        <v>0</v>
      </c>
      <c r="O47" s="115" t="s">
        <v>537</v>
      </c>
      <c r="P47" s="115" t="s">
        <v>263</v>
      </c>
      <c r="Q47" s="116" t="s">
        <v>264</v>
      </c>
      <c r="R47" s="116" t="s">
        <v>537</v>
      </c>
      <c r="S47" s="116" t="s">
        <v>263</v>
      </c>
      <c r="T47" s="116" t="s">
        <v>264</v>
      </c>
      <c r="U47" s="551" t="s">
        <v>498</v>
      </c>
      <c r="V47" s="551" t="s">
        <v>494</v>
      </c>
      <c r="W47" s="552" t="s">
        <v>270</v>
      </c>
    </row>
    <row r="48" spans="1:23" s="116" customFormat="1">
      <c r="A48" s="531" t="s">
        <v>254</v>
      </c>
      <c r="B48" s="115" t="s">
        <v>255</v>
      </c>
      <c r="C48" s="115" t="s">
        <v>538</v>
      </c>
      <c r="D48" s="115" t="s">
        <v>539</v>
      </c>
      <c r="E48" s="115" t="s">
        <v>493</v>
      </c>
      <c r="F48" s="115" t="s">
        <v>494</v>
      </c>
      <c r="G48" s="115" t="s">
        <v>495</v>
      </c>
      <c r="H48" s="115" t="s">
        <v>496</v>
      </c>
      <c r="I48" s="115">
        <v>0</v>
      </c>
      <c r="J48" s="115">
        <v>0</v>
      </c>
      <c r="K48" s="115">
        <v>0</v>
      </c>
      <c r="L48" s="115">
        <v>0</v>
      </c>
      <c r="M48" s="115">
        <v>1</v>
      </c>
      <c r="N48" s="115">
        <v>0</v>
      </c>
      <c r="O48" s="115" t="s">
        <v>540</v>
      </c>
      <c r="P48" s="115" t="s">
        <v>263</v>
      </c>
      <c r="Q48" s="116" t="s">
        <v>264</v>
      </c>
      <c r="R48" s="116" t="s">
        <v>540</v>
      </c>
      <c r="S48" s="116" t="s">
        <v>263</v>
      </c>
      <c r="T48" s="116" t="s">
        <v>264</v>
      </c>
      <c r="U48" s="551" t="s">
        <v>498</v>
      </c>
      <c r="V48" s="551" t="s">
        <v>494</v>
      </c>
      <c r="W48" s="552" t="s">
        <v>270</v>
      </c>
    </row>
    <row r="49" spans="1:23" s="116" customFormat="1">
      <c r="A49" s="530" t="s">
        <v>254</v>
      </c>
      <c r="B49" s="126" t="s">
        <v>324</v>
      </c>
      <c r="C49" s="115" t="s">
        <v>541</v>
      </c>
      <c r="D49" s="115" t="s">
        <v>542</v>
      </c>
      <c r="E49" s="115" t="s">
        <v>493</v>
      </c>
      <c r="F49" s="115" t="s">
        <v>494</v>
      </c>
      <c r="G49" s="127" t="s">
        <v>500</v>
      </c>
      <c r="H49" s="115" t="s">
        <v>501</v>
      </c>
      <c r="I49" s="115">
        <v>0</v>
      </c>
      <c r="J49" s="115">
        <v>0</v>
      </c>
      <c r="K49" s="115">
        <v>0</v>
      </c>
      <c r="L49" s="115">
        <v>0</v>
      </c>
      <c r="M49" s="115">
        <v>1</v>
      </c>
      <c r="N49" s="115">
        <v>0</v>
      </c>
      <c r="O49" s="115" t="s">
        <v>543</v>
      </c>
      <c r="P49" s="115" t="s">
        <v>502</v>
      </c>
      <c r="Q49" s="116" t="s">
        <v>503</v>
      </c>
      <c r="R49" s="116" t="s">
        <v>543</v>
      </c>
      <c r="S49" s="116" t="s">
        <v>502</v>
      </c>
      <c r="T49" s="116" t="s">
        <v>503</v>
      </c>
      <c r="U49" s="551" t="s">
        <v>498</v>
      </c>
      <c r="V49" s="551" t="s">
        <v>494</v>
      </c>
      <c r="W49" s="552">
        <v>920</v>
      </c>
    </row>
    <row r="50" spans="1:23" s="116" customFormat="1">
      <c r="A50" s="114" t="s">
        <v>254</v>
      </c>
      <c r="B50" s="115" t="s">
        <v>255</v>
      </c>
      <c r="C50" s="115" t="s">
        <v>545</v>
      </c>
      <c r="D50" s="115" t="s">
        <v>546</v>
      </c>
      <c r="E50" s="115" t="s">
        <v>335</v>
      </c>
      <c r="F50" s="115" t="s">
        <v>336</v>
      </c>
      <c r="G50" s="115" t="s">
        <v>344</v>
      </c>
      <c r="H50" s="115" t="s">
        <v>345</v>
      </c>
      <c r="I50" s="115">
        <v>0</v>
      </c>
      <c r="J50" s="115">
        <v>0</v>
      </c>
      <c r="K50" s="115">
        <v>0</v>
      </c>
      <c r="L50" s="115">
        <v>0</v>
      </c>
      <c r="M50" s="115">
        <v>1</v>
      </c>
      <c r="N50" s="115">
        <v>0</v>
      </c>
      <c r="O50" s="115" t="s">
        <v>547</v>
      </c>
      <c r="P50" s="115" t="s">
        <v>263</v>
      </c>
      <c r="Q50" s="116" t="s">
        <v>264</v>
      </c>
      <c r="R50" s="116" t="s">
        <v>547</v>
      </c>
      <c r="S50" s="116" t="s">
        <v>263</v>
      </c>
      <c r="T50" s="116" t="s">
        <v>264</v>
      </c>
      <c r="U50" s="551" t="s">
        <v>340</v>
      </c>
      <c r="V50" s="551" t="s">
        <v>341</v>
      </c>
      <c r="W50" s="552" t="s">
        <v>270</v>
      </c>
    </row>
    <row r="51" spans="1:23" s="116" customFormat="1">
      <c r="A51" s="114" t="s">
        <v>254</v>
      </c>
      <c r="B51" s="115" t="s">
        <v>255</v>
      </c>
      <c r="C51" s="115" t="s">
        <v>548</v>
      </c>
      <c r="D51" s="115" t="s">
        <v>549</v>
      </c>
      <c r="E51" s="115" t="s">
        <v>550</v>
      </c>
      <c r="F51" s="115" t="s">
        <v>551</v>
      </c>
      <c r="G51" s="115" t="s">
        <v>552</v>
      </c>
      <c r="H51" s="115" t="s">
        <v>553</v>
      </c>
      <c r="I51" s="115">
        <v>0</v>
      </c>
      <c r="J51" s="115">
        <v>0</v>
      </c>
      <c r="K51" s="115">
        <v>0</v>
      </c>
      <c r="L51" s="115">
        <v>0</v>
      </c>
      <c r="M51" s="115">
        <v>1</v>
      </c>
      <c r="N51" s="115">
        <v>0</v>
      </c>
      <c r="O51" s="115" t="s">
        <v>554</v>
      </c>
      <c r="P51" s="115" t="s">
        <v>263</v>
      </c>
      <c r="Q51" s="116" t="s">
        <v>264</v>
      </c>
      <c r="R51" s="116" t="s">
        <v>554</v>
      </c>
      <c r="S51" s="116" t="s">
        <v>263</v>
      </c>
      <c r="T51" s="116" t="s">
        <v>264</v>
      </c>
      <c r="U51" s="551" t="s">
        <v>555</v>
      </c>
      <c r="V51" s="551" t="s">
        <v>556</v>
      </c>
      <c r="W51" s="552" t="s">
        <v>270</v>
      </c>
    </row>
    <row r="52" spans="1:23" s="116" customFormat="1">
      <c r="A52" s="114" t="s">
        <v>254</v>
      </c>
      <c r="B52" s="115" t="s">
        <v>255</v>
      </c>
      <c r="C52" s="115" t="s">
        <v>563</v>
      </c>
      <c r="D52" s="115" t="s">
        <v>564</v>
      </c>
      <c r="E52" s="115" t="s">
        <v>550</v>
      </c>
      <c r="F52" s="115" t="s">
        <v>551</v>
      </c>
      <c r="G52" s="115" t="s">
        <v>552</v>
      </c>
      <c r="H52" s="115" t="s">
        <v>553</v>
      </c>
      <c r="I52" s="115">
        <v>0</v>
      </c>
      <c r="J52" s="115">
        <v>0</v>
      </c>
      <c r="K52" s="115">
        <v>0</v>
      </c>
      <c r="L52" s="115">
        <v>0</v>
      </c>
      <c r="M52" s="115">
        <v>1</v>
      </c>
      <c r="N52" s="115">
        <v>0</v>
      </c>
      <c r="O52" s="115" t="s">
        <v>565</v>
      </c>
      <c r="P52" s="115" t="s">
        <v>263</v>
      </c>
      <c r="Q52" s="116" t="s">
        <v>264</v>
      </c>
      <c r="R52" s="116" t="s">
        <v>565</v>
      </c>
      <c r="S52" s="116" t="s">
        <v>263</v>
      </c>
      <c r="T52" s="116" t="s">
        <v>264</v>
      </c>
      <c r="U52" s="551" t="s">
        <v>555</v>
      </c>
      <c r="V52" s="551" t="s">
        <v>556</v>
      </c>
      <c r="W52" s="552" t="s">
        <v>270</v>
      </c>
    </row>
    <row r="53" spans="1:23" s="116" customFormat="1">
      <c r="A53" s="114" t="s">
        <v>254</v>
      </c>
      <c r="B53" s="115" t="s">
        <v>255</v>
      </c>
      <c r="C53" s="115" t="s">
        <v>566</v>
      </c>
      <c r="D53" s="115" t="s">
        <v>567</v>
      </c>
      <c r="E53" s="115" t="s">
        <v>550</v>
      </c>
      <c r="F53" s="115" t="s">
        <v>551</v>
      </c>
      <c r="G53" s="115" t="s">
        <v>552</v>
      </c>
      <c r="H53" s="115" t="s">
        <v>553</v>
      </c>
      <c r="I53" s="115">
        <v>0</v>
      </c>
      <c r="J53" s="115">
        <v>0</v>
      </c>
      <c r="K53" s="115">
        <v>0</v>
      </c>
      <c r="L53" s="115">
        <v>0</v>
      </c>
      <c r="M53" s="115">
        <v>1</v>
      </c>
      <c r="N53" s="115">
        <v>0</v>
      </c>
      <c r="O53" s="115" t="s">
        <v>568</v>
      </c>
      <c r="P53" s="115" t="s">
        <v>263</v>
      </c>
      <c r="Q53" s="116" t="s">
        <v>264</v>
      </c>
      <c r="R53" s="116" t="s">
        <v>568</v>
      </c>
      <c r="S53" s="116" t="s">
        <v>263</v>
      </c>
      <c r="T53" s="116" t="s">
        <v>264</v>
      </c>
      <c r="U53" s="551" t="s">
        <v>555</v>
      </c>
      <c r="V53" s="551" t="s">
        <v>556</v>
      </c>
      <c r="W53" s="552" t="s">
        <v>270</v>
      </c>
    </row>
    <row r="54" spans="1:23" s="116" customFormat="1">
      <c r="A54" s="114" t="s">
        <v>254</v>
      </c>
      <c r="B54" s="115" t="s">
        <v>255</v>
      </c>
      <c r="C54" s="115" t="s">
        <v>569</v>
      </c>
      <c r="D54" s="115" t="s">
        <v>570</v>
      </c>
      <c r="E54" s="115" t="s">
        <v>373</v>
      </c>
      <c r="F54" s="115" t="s">
        <v>374</v>
      </c>
      <c r="G54" s="115" t="s">
        <v>375</v>
      </c>
      <c r="H54" s="115" t="s">
        <v>376</v>
      </c>
      <c r="I54" s="115">
        <v>0</v>
      </c>
      <c r="J54" s="115">
        <v>0</v>
      </c>
      <c r="K54" s="115">
        <v>0</v>
      </c>
      <c r="L54" s="115">
        <v>0</v>
      </c>
      <c r="M54" s="115">
        <v>1</v>
      </c>
      <c r="N54" s="115">
        <v>0</v>
      </c>
      <c r="O54" s="115" t="s">
        <v>571</v>
      </c>
      <c r="P54" s="115" t="s">
        <v>263</v>
      </c>
      <c r="Q54" s="116" t="s">
        <v>264</v>
      </c>
      <c r="R54" s="116" t="s">
        <v>572</v>
      </c>
      <c r="S54" s="116" t="s">
        <v>392</v>
      </c>
      <c r="T54" s="116" t="s">
        <v>393</v>
      </c>
      <c r="U54" s="551" t="s">
        <v>340</v>
      </c>
      <c r="V54" s="551" t="s">
        <v>341</v>
      </c>
      <c r="W54" s="552" t="s">
        <v>270</v>
      </c>
    </row>
    <row r="55" spans="1:23" s="116" customFormat="1">
      <c r="A55" s="114" t="s">
        <v>254</v>
      </c>
      <c r="B55" s="115" t="s">
        <v>255</v>
      </c>
      <c r="C55" s="115" t="s">
        <v>573</v>
      </c>
      <c r="D55" s="115" t="s">
        <v>574</v>
      </c>
      <c r="E55" s="115" t="s">
        <v>575</v>
      </c>
      <c r="F55" s="115" t="s">
        <v>576</v>
      </c>
      <c r="G55" s="115" t="s">
        <v>368</v>
      </c>
      <c r="H55" s="115" t="s">
        <v>387</v>
      </c>
      <c r="I55" s="115">
        <v>0</v>
      </c>
      <c r="J55" s="115">
        <v>0</v>
      </c>
      <c r="K55" s="115">
        <v>0</v>
      </c>
      <c r="L55" s="115">
        <v>0</v>
      </c>
      <c r="M55" s="115">
        <v>3</v>
      </c>
      <c r="N55" s="115">
        <v>0</v>
      </c>
      <c r="O55" s="115" t="s">
        <v>577</v>
      </c>
      <c r="P55" s="115" t="s">
        <v>263</v>
      </c>
      <c r="Q55" s="116" t="s">
        <v>264</v>
      </c>
      <c r="R55" s="116" t="s">
        <v>577</v>
      </c>
      <c r="S55" s="116" t="s">
        <v>263</v>
      </c>
      <c r="T55" s="116" t="s">
        <v>264</v>
      </c>
      <c r="U55" s="551" t="s">
        <v>268</v>
      </c>
      <c r="V55" s="551" t="s">
        <v>269</v>
      </c>
      <c r="W55" s="552" t="s">
        <v>270</v>
      </c>
    </row>
    <row r="56" spans="1:23" s="116" customFormat="1">
      <c r="A56" s="119" t="s">
        <v>254</v>
      </c>
      <c r="B56" s="126" t="s">
        <v>324</v>
      </c>
      <c r="C56" s="115" t="s">
        <v>578</v>
      </c>
      <c r="D56" s="115" t="s">
        <v>29</v>
      </c>
      <c r="E56" s="115" t="s">
        <v>414</v>
      </c>
      <c r="F56" s="115" t="s">
        <v>415</v>
      </c>
      <c r="G56" s="127" t="s">
        <v>585</v>
      </c>
      <c r="H56" s="115" t="s">
        <v>586</v>
      </c>
      <c r="I56" s="115">
        <v>0</v>
      </c>
      <c r="J56" s="115">
        <v>0</v>
      </c>
      <c r="K56" s="115">
        <v>0</v>
      </c>
      <c r="L56" s="115">
        <v>0</v>
      </c>
      <c r="M56" s="115">
        <v>1</v>
      </c>
      <c r="N56" s="115">
        <v>0</v>
      </c>
      <c r="O56" s="115" t="s">
        <v>579</v>
      </c>
      <c r="P56" s="115" t="s">
        <v>502</v>
      </c>
      <c r="Q56" s="116" t="s">
        <v>503</v>
      </c>
      <c r="R56" s="116" t="s">
        <v>580</v>
      </c>
      <c r="S56" s="116" t="s">
        <v>587</v>
      </c>
      <c r="T56" s="116" t="s">
        <v>588</v>
      </c>
      <c r="U56" s="551" t="s">
        <v>421</v>
      </c>
      <c r="V56" s="551" t="s">
        <v>415</v>
      </c>
      <c r="W56" s="552">
        <v>911</v>
      </c>
    </row>
    <row r="57" spans="1:23" s="116" customFormat="1">
      <c r="A57" s="119" t="s">
        <v>254</v>
      </c>
      <c r="B57" s="126" t="s">
        <v>324</v>
      </c>
      <c r="C57" s="115" t="s">
        <v>589</v>
      </c>
      <c r="D57" s="115" t="s">
        <v>592</v>
      </c>
      <c r="E57" s="115" t="s">
        <v>414</v>
      </c>
      <c r="F57" s="115" t="s">
        <v>415</v>
      </c>
      <c r="G57" s="127" t="s">
        <v>585</v>
      </c>
      <c r="H57" s="115" t="s">
        <v>586</v>
      </c>
      <c r="I57" s="115">
        <v>0</v>
      </c>
      <c r="J57" s="115">
        <v>0</v>
      </c>
      <c r="K57" s="115">
        <v>0</v>
      </c>
      <c r="L57" s="115">
        <v>0</v>
      </c>
      <c r="M57" s="115">
        <v>1</v>
      </c>
      <c r="N57" s="115">
        <v>0</v>
      </c>
      <c r="O57" s="115" t="s">
        <v>591</v>
      </c>
      <c r="P57" s="115" t="s">
        <v>502</v>
      </c>
      <c r="Q57" s="116" t="s">
        <v>503</v>
      </c>
      <c r="R57" s="116" t="s">
        <v>580</v>
      </c>
      <c r="S57" s="116" t="s">
        <v>587</v>
      </c>
      <c r="T57" s="116" t="s">
        <v>588</v>
      </c>
      <c r="U57" s="551" t="s">
        <v>421</v>
      </c>
      <c r="V57" s="551" t="s">
        <v>415</v>
      </c>
      <c r="W57" s="552">
        <v>911</v>
      </c>
    </row>
    <row r="58" spans="1:23" s="116" customFormat="1">
      <c r="A58" s="119" t="s">
        <v>254</v>
      </c>
      <c r="B58" s="126" t="s">
        <v>255</v>
      </c>
      <c r="C58" s="115" t="s">
        <v>593</v>
      </c>
      <c r="D58" s="115" t="s">
        <v>594</v>
      </c>
      <c r="E58" s="115" t="s">
        <v>595</v>
      </c>
      <c r="F58" s="115" t="s">
        <v>596</v>
      </c>
      <c r="G58" s="115" t="s">
        <v>597</v>
      </c>
      <c r="H58" s="115" t="s">
        <v>598</v>
      </c>
      <c r="I58" s="115">
        <v>0</v>
      </c>
      <c r="J58" s="115">
        <v>0</v>
      </c>
      <c r="K58" s="115">
        <v>0</v>
      </c>
      <c r="L58" s="115">
        <v>0</v>
      </c>
      <c r="M58" s="115">
        <v>1</v>
      </c>
      <c r="N58" s="115">
        <v>0</v>
      </c>
      <c r="O58" s="115" t="s">
        <v>599</v>
      </c>
      <c r="P58" s="115" t="s">
        <v>264</v>
      </c>
      <c r="Q58" s="116" t="s">
        <v>600</v>
      </c>
      <c r="R58" s="116" t="s">
        <v>601</v>
      </c>
      <c r="S58" s="116" t="s">
        <v>264</v>
      </c>
      <c r="T58" s="116" t="s">
        <v>600</v>
      </c>
      <c r="U58" s="551" t="s">
        <v>340</v>
      </c>
      <c r="V58" s="551" t="s">
        <v>341</v>
      </c>
      <c r="W58" s="552" t="s">
        <v>270</v>
      </c>
    </row>
    <row r="59" spans="1:23" s="116" customFormat="1">
      <c r="A59" s="119" t="s">
        <v>254</v>
      </c>
      <c r="B59" s="126" t="s">
        <v>255</v>
      </c>
      <c r="C59" s="115" t="s">
        <v>602</v>
      </c>
      <c r="D59" s="115" t="s">
        <v>603</v>
      </c>
      <c r="E59" s="115" t="s">
        <v>604</v>
      </c>
      <c r="F59" s="115" t="s">
        <v>605</v>
      </c>
      <c r="G59" s="115" t="s">
        <v>552</v>
      </c>
      <c r="H59" s="115" t="s">
        <v>553</v>
      </c>
      <c r="I59" s="115">
        <v>0</v>
      </c>
      <c r="J59" s="115">
        <v>0</v>
      </c>
      <c r="K59" s="115">
        <v>0</v>
      </c>
      <c r="L59" s="115">
        <v>0</v>
      </c>
      <c r="M59" s="115">
        <v>1</v>
      </c>
      <c r="N59" s="115">
        <v>0</v>
      </c>
      <c r="O59" s="115" t="s">
        <v>606</v>
      </c>
      <c r="P59" s="115" t="s">
        <v>264</v>
      </c>
      <c r="Q59" s="116" t="s">
        <v>607</v>
      </c>
      <c r="R59" s="116" t="s">
        <v>608</v>
      </c>
      <c r="S59" s="116" t="s">
        <v>609</v>
      </c>
      <c r="T59" s="116" t="s">
        <v>610</v>
      </c>
      <c r="U59" s="551" t="s">
        <v>611</v>
      </c>
      <c r="V59" s="551" t="s">
        <v>612</v>
      </c>
      <c r="W59" s="552" t="s">
        <v>270</v>
      </c>
    </row>
    <row r="60" spans="1:23" s="116" customFormat="1">
      <c r="A60" s="119" t="s">
        <v>254</v>
      </c>
      <c r="B60" s="126" t="s">
        <v>324</v>
      </c>
      <c r="C60" s="115" t="s">
        <v>602</v>
      </c>
      <c r="D60" s="115" t="s">
        <v>613</v>
      </c>
      <c r="E60" s="115" t="s">
        <v>550</v>
      </c>
      <c r="F60" s="115" t="s">
        <v>551</v>
      </c>
      <c r="G60" s="127" t="s">
        <v>617</v>
      </c>
      <c r="H60" s="115" t="s">
        <v>618</v>
      </c>
      <c r="I60" s="115">
        <v>0</v>
      </c>
      <c r="J60" s="115">
        <v>0</v>
      </c>
      <c r="K60" s="115">
        <v>0</v>
      </c>
      <c r="L60" s="115">
        <v>0</v>
      </c>
      <c r="M60" s="115">
        <v>1</v>
      </c>
      <c r="N60" s="115">
        <v>0</v>
      </c>
      <c r="O60" s="115" t="s">
        <v>606</v>
      </c>
      <c r="P60" s="115" t="s">
        <v>502</v>
      </c>
      <c r="Q60" s="116" t="s">
        <v>503</v>
      </c>
      <c r="R60" s="116" t="s">
        <v>608</v>
      </c>
      <c r="S60" s="116" t="s">
        <v>619</v>
      </c>
      <c r="T60" s="116" t="s">
        <v>620</v>
      </c>
      <c r="U60" s="551" t="s">
        <v>611</v>
      </c>
      <c r="V60" s="551" t="s">
        <v>612</v>
      </c>
      <c r="W60" s="552">
        <v>740</v>
      </c>
    </row>
    <row r="61" spans="1:23" s="116" customFormat="1">
      <c r="A61" s="119" t="s">
        <v>254</v>
      </c>
      <c r="B61" s="126" t="s">
        <v>324</v>
      </c>
      <c r="C61" s="115" t="s">
        <v>621</v>
      </c>
      <c r="D61" s="115" t="s">
        <v>628</v>
      </c>
      <c r="E61" s="115" t="s">
        <v>550</v>
      </c>
      <c r="F61" s="115" t="s">
        <v>551</v>
      </c>
      <c r="G61" s="127" t="s">
        <v>631</v>
      </c>
      <c r="H61" s="115" t="s">
        <v>632</v>
      </c>
      <c r="I61" s="115">
        <v>0</v>
      </c>
      <c r="J61" s="115">
        <v>0</v>
      </c>
      <c r="K61" s="115">
        <v>0</v>
      </c>
      <c r="L61" s="115">
        <v>0</v>
      </c>
      <c r="M61" s="115">
        <v>1</v>
      </c>
      <c r="N61" s="115">
        <v>0</v>
      </c>
      <c r="O61" s="115" t="s">
        <v>633</v>
      </c>
      <c r="P61" s="115" t="s">
        <v>502</v>
      </c>
      <c r="Q61" s="116" t="s">
        <v>503</v>
      </c>
      <c r="R61" s="116" t="s">
        <v>625</v>
      </c>
      <c r="S61" s="116" t="s">
        <v>619</v>
      </c>
      <c r="T61" s="116" t="s">
        <v>620</v>
      </c>
      <c r="U61" s="551" t="s">
        <v>626</v>
      </c>
      <c r="V61" s="551" t="s">
        <v>627</v>
      </c>
      <c r="W61" s="552">
        <v>730</v>
      </c>
    </row>
    <row r="62" spans="1:23" s="116" customFormat="1">
      <c r="A62" s="119" t="s">
        <v>254</v>
      </c>
      <c r="B62" s="126" t="s">
        <v>324</v>
      </c>
      <c r="C62" s="115" t="s">
        <v>634</v>
      </c>
      <c r="D62" s="115" t="s">
        <v>639</v>
      </c>
      <c r="E62" s="115" t="s">
        <v>550</v>
      </c>
      <c r="F62" s="115" t="s">
        <v>551</v>
      </c>
      <c r="G62" s="127" t="s">
        <v>631</v>
      </c>
      <c r="H62" s="115" t="s">
        <v>632</v>
      </c>
      <c r="I62" s="115">
        <v>0</v>
      </c>
      <c r="J62" s="115">
        <v>0</v>
      </c>
      <c r="K62" s="115">
        <v>0</v>
      </c>
      <c r="L62" s="115">
        <v>0</v>
      </c>
      <c r="M62" s="115">
        <v>1</v>
      </c>
      <c r="N62" s="115">
        <v>0</v>
      </c>
      <c r="O62" s="115" t="s">
        <v>642</v>
      </c>
      <c r="P62" s="115" t="s">
        <v>357</v>
      </c>
      <c r="Q62" s="116" t="s">
        <v>503</v>
      </c>
      <c r="R62" s="116" t="s">
        <v>636</v>
      </c>
      <c r="S62" s="116" t="s">
        <v>502</v>
      </c>
      <c r="T62" s="116" t="s">
        <v>503</v>
      </c>
      <c r="U62" s="551" t="s">
        <v>637</v>
      </c>
      <c r="V62" s="551" t="s">
        <v>638</v>
      </c>
      <c r="W62" s="552">
        <v>720</v>
      </c>
    </row>
    <row r="63" spans="1:23" s="116" customFormat="1">
      <c r="A63" s="119" t="s">
        <v>254</v>
      </c>
      <c r="B63" s="126" t="s">
        <v>255</v>
      </c>
      <c r="C63" s="115" t="s">
        <v>644</v>
      </c>
      <c r="D63" s="115" t="s">
        <v>645</v>
      </c>
      <c r="E63" s="115" t="s">
        <v>646</v>
      </c>
      <c r="F63" s="115" t="s">
        <v>647</v>
      </c>
      <c r="G63" s="115" t="s">
        <v>648</v>
      </c>
      <c r="H63" s="115" t="s">
        <v>649</v>
      </c>
      <c r="I63" s="115">
        <v>0</v>
      </c>
      <c r="J63" s="115">
        <v>0</v>
      </c>
      <c r="K63" s="115">
        <v>0</v>
      </c>
      <c r="L63" s="115">
        <v>0</v>
      </c>
      <c r="M63" s="115">
        <v>3</v>
      </c>
      <c r="N63" s="115">
        <v>0</v>
      </c>
      <c r="O63" s="115" t="s">
        <v>650</v>
      </c>
      <c r="P63" s="115" t="s">
        <v>264</v>
      </c>
      <c r="Q63" s="116" t="s">
        <v>607</v>
      </c>
      <c r="R63" s="116" t="s">
        <v>650</v>
      </c>
      <c r="S63" s="116" t="s">
        <v>264</v>
      </c>
      <c r="T63" s="116" t="s">
        <v>607</v>
      </c>
      <c r="U63" s="551" t="s">
        <v>268</v>
      </c>
      <c r="V63" s="551" t="s">
        <v>269</v>
      </c>
      <c r="W63" s="552" t="s">
        <v>270</v>
      </c>
    </row>
    <row r="64" spans="1:23" s="116" customFormat="1">
      <c r="A64" s="119" t="s">
        <v>254</v>
      </c>
      <c r="B64" s="126" t="s">
        <v>255</v>
      </c>
      <c r="C64" s="115" t="s">
        <v>651</v>
      </c>
      <c r="D64" s="115" t="s">
        <v>652</v>
      </c>
      <c r="E64" s="115" t="s">
        <v>646</v>
      </c>
      <c r="F64" s="115" t="s">
        <v>647</v>
      </c>
      <c r="G64" s="115" t="s">
        <v>648</v>
      </c>
      <c r="H64" s="115" t="s">
        <v>649</v>
      </c>
      <c r="I64" s="115">
        <v>0</v>
      </c>
      <c r="J64" s="115">
        <v>0</v>
      </c>
      <c r="K64" s="115">
        <v>0</v>
      </c>
      <c r="L64" s="115">
        <v>0</v>
      </c>
      <c r="M64" s="115">
        <v>3</v>
      </c>
      <c r="N64" s="115">
        <v>0</v>
      </c>
      <c r="O64" s="115" t="s">
        <v>653</v>
      </c>
      <c r="P64" s="115" t="s">
        <v>264</v>
      </c>
      <c r="Q64" s="116" t="s">
        <v>607</v>
      </c>
      <c r="R64" s="116" t="s">
        <v>653</v>
      </c>
      <c r="S64" s="116" t="s">
        <v>264</v>
      </c>
      <c r="T64" s="116" t="s">
        <v>607</v>
      </c>
      <c r="U64" s="551" t="s">
        <v>268</v>
      </c>
      <c r="V64" s="551" t="s">
        <v>269</v>
      </c>
      <c r="W64" s="552" t="s">
        <v>270</v>
      </c>
    </row>
    <row r="65" spans="1:23" s="116" customFormat="1">
      <c r="A65" s="119" t="s">
        <v>254</v>
      </c>
      <c r="B65" s="126" t="s">
        <v>255</v>
      </c>
      <c r="C65" s="115" t="s">
        <v>654</v>
      </c>
      <c r="D65" s="115" t="s">
        <v>655</v>
      </c>
      <c r="E65" s="115" t="s">
        <v>646</v>
      </c>
      <c r="F65" s="115" t="s">
        <v>647</v>
      </c>
      <c r="G65" s="115" t="s">
        <v>648</v>
      </c>
      <c r="H65" s="115" t="s">
        <v>649</v>
      </c>
      <c r="I65" s="115">
        <v>0</v>
      </c>
      <c r="J65" s="115">
        <v>0</v>
      </c>
      <c r="K65" s="115">
        <v>0</v>
      </c>
      <c r="L65" s="115">
        <v>0</v>
      </c>
      <c r="M65" s="115">
        <v>3</v>
      </c>
      <c r="N65" s="115">
        <v>0</v>
      </c>
      <c r="O65" s="115" t="s">
        <v>656</v>
      </c>
      <c r="P65" s="115" t="s">
        <v>264</v>
      </c>
      <c r="Q65" s="116" t="s">
        <v>607</v>
      </c>
      <c r="R65" s="116" t="s">
        <v>656</v>
      </c>
      <c r="S65" s="116" t="s">
        <v>264</v>
      </c>
      <c r="T65" s="116" t="s">
        <v>607</v>
      </c>
      <c r="U65" s="551" t="s">
        <v>268</v>
      </c>
      <c r="V65" s="551" t="s">
        <v>269</v>
      </c>
      <c r="W65" s="552" t="s">
        <v>270</v>
      </c>
    </row>
    <row r="66" spans="1:23" s="116" customFormat="1">
      <c r="A66" s="530" t="s">
        <v>254</v>
      </c>
      <c r="B66" s="126" t="s">
        <v>324</v>
      </c>
      <c r="C66" s="115" t="s">
        <v>657</v>
      </c>
      <c r="D66" s="115" t="s">
        <v>15</v>
      </c>
      <c r="E66" s="115" t="s">
        <v>493</v>
      </c>
      <c r="F66" s="115" t="s">
        <v>494</v>
      </c>
      <c r="G66" s="127" t="s">
        <v>500</v>
      </c>
      <c r="H66" s="115" t="s">
        <v>501</v>
      </c>
      <c r="I66" s="115">
        <v>0</v>
      </c>
      <c r="J66" s="115">
        <v>0</v>
      </c>
      <c r="K66" s="115">
        <v>0</v>
      </c>
      <c r="L66" s="115">
        <v>0</v>
      </c>
      <c r="M66" s="115">
        <v>1</v>
      </c>
      <c r="N66" s="115">
        <v>0</v>
      </c>
      <c r="O66" s="115" t="s">
        <v>663</v>
      </c>
      <c r="P66" s="115" t="s">
        <v>502</v>
      </c>
      <c r="Q66" s="116" t="s">
        <v>503</v>
      </c>
      <c r="R66" s="116" t="s">
        <v>663</v>
      </c>
      <c r="S66" s="116" t="s">
        <v>502</v>
      </c>
      <c r="T66" s="116" t="s">
        <v>503</v>
      </c>
      <c r="U66" s="551" t="s">
        <v>498</v>
      </c>
      <c r="V66" s="551" t="s">
        <v>494</v>
      </c>
      <c r="W66" s="552">
        <v>920</v>
      </c>
    </row>
    <row r="67" spans="1:23" s="116" customFormat="1">
      <c r="A67" s="530" t="s">
        <v>254</v>
      </c>
      <c r="B67" s="126" t="s">
        <v>324</v>
      </c>
      <c r="C67" s="115" t="s">
        <v>667</v>
      </c>
      <c r="D67" s="115" t="s">
        <v>670</v>
      </c>
      <c r="E67" s="115" t="s">
        <v>493</v>
      </c>
      <c r="F67" s="115" t="s">
        <v>494</v>
      </c>
      <c r="G67" s="127" t="s">
        <v>500</v>
      </c>
      <c r="H67" s="115" t="s">
        <v>501</v>
      </c>
      <c r="I67" s="115">
        <v>0</v>
      </c>
      <c r="J67" s="115">
        <v>0</v>
      </c>
      <c r="K67" s="115">
        <v>0</v>
      </c>
      <c r="L67" s="115">
        <v>0</v>
      </c>
      <c r="M67" s="115">
        <v>1</v>
      </c>
      <c r="N67" s="115">
        <v>0</v>
      </c>
      <c r="O67" s="115" t="s">
        <v>669</v>
      </c>
      <c r="P67" s="115" t="s">
        <v>502</v>
      </c>
      <c r="Q67" s="116" t="s">
        <v>503</v>
      </c>
      <c r="R67" s="116" t="s">
        <v>669</v>
      </c>
      <c r="S67" s="116" t="s">
        <v>502</v>
      </c>
      <c r="T67" s="116" t="s">
        <v>503</v>
      </c>
      <c r="U67" s="551" t="s">
        <v>498</v>
      </c>
      <c r="V67" s="551" t="s">
        <v>494</v>
      </c>
      <c r="W67" s="552">
        <v>920</v>
      </c>
    </row>
    <row r="68" spans="1:23" s="116" customFormat="1">
      <c r="A68" s="119" t="s">
        <v>254</v>
      </c>
      <c r="B68" s="126" t="s">
        <v>255</v>
      </c>
      <c r="C68" s="115" t="s">
        <v>675</v>
      </c>
      <c r="D68" s="115" t="s">
        <v>676</v>
      </c>
      <c r="E68" s="115" t="s">
        <v>604</v>
      </c>
      <c r="F68" s="115" t="s">
        <v>605</v>
      </c>
      <c r="G68" s="115" t="s">
        <v>552</v>
      </c>
      <c r="H68" s="115" t="s">
        <v>553</v>
      </c>
      <c r="I68" s="115">
        <v>0</v>
      </c>
      <c r="J68" s="115">
        <v>0</v>
      </c>
      <c r="K68" s="115">
        <v>0</v>
      </c>
      <c r="L68" s="115">
        <v>0</v>
      </c>
      <c r="M68" s="115">
        <v>1</v>
      </c>
      <c r="N68" s="115">
        <v>0</v>
      </c>
      <c r="O68" s="115" t="s">
        <v>677</v>
      </c>
      <c r="P68" s="115" t="s">
        <v>678</v>
      </c>
      <c r="Q68" s="116" t="s">
        <v>679</v>
      </c>
      <c r="R68" s="116" t="s">
        <v>680</v>
      </c>
      <c r="S68" s="116" t="s">
        <v>681</v>
      </c>
      <c r="T68" s="116" t="s">
        <v>682</v>
      </c>
      <c r="U68" s="551" t="s">
        <v>611</v>
      </c>
      <c r="V68" s="551" t="s">
        <v>612</v>
      </c>
      <c r="W68" s="552" t="s">
        <v>270</v>
      </c>
    </row>
    <row r="69" spans="1:23" s="116" customFormat="1">
      <c r="A69" s="119" t="s">
        <v>254</v>
      </c>
      <c r="B69" s="126" t="s">
        <v>324</v>
      </c>
      <c r="C69" s="115" t="s">
        <v>683</v>
      </c>
      <c r="D69" s="115" t="s">
        <v>684</v>
      </c>
      <c r="E69" s="115" t="s">
        <v>550</v>
      </c>
      <c r="F69" s="115" t="s">
        <v>551</v>
      </c>
      <c r="G69" s="127" t="s">
        <v>617</v>
      </c>
      <c r="H69" s="115" t="s">
        <v>618</v>
      </c>
      <c r="I69" s="115">
        <v>0</v>
      </c>
      <c r="J69" s="115">
        <v>0</v>
      </c>
      <c r="K69" s="115">
        <v>0</v>
      </c>
      <c r="L69" s="115">
        <v>0</v>
      </c>
      <c r="M69" s="115">
        <v>1</v>
      </c>
      <c r="N69" s="115">
        <v>0</v>
      </c>
      <c r="O69" s="115" t="s">
        <v>690</v>
      </c>
      <c r="P69" s="115" t="s">
        <v>357</v>
      </c>
      <c r="Q69" s="116" t="s">
        <v>503</v>
      </c>
      <c r="R69" s="116" t="s">
        <v>687</v>
      </c>
      <c r="S69" s="116" t="s">
        <v>691</v>
      </c>
      <c r="T69" s="116" t="s">
        <v>692</v>
      </c>
      <c r="U69" s="551" t="s">
        <v>611</v>
      </c>
      <c r="V69" s="551" t="s">
        <v>612</v>
      </c>
      <c r="W69" s="552">
        <v>740</v>
      </c>
    </row>
    <row r="70" spans="1:23" s="116" customFormat="1">
      <c r="A70" s="530" t="s">
        <v>254</v>
      </c>
      <c r="B70" s="126" t="s">
        <v>324</v>
      </c>
      <c r="C70" s="115" t="s">
        <v>706</v>
      </c>
      <c r="D70" s="115" t="s">
        <v>707</v>
      </c>
      <c r="E70" s="115" t="s">
        <v>493</v>
      </c>
      <c r="F70" s="115" t="s">
        <v>494</v>
      </c>
      <c r="G70" s="127" t="s">
        <v>500</v>
      </c>
      <c r="H70" s="115" t="s">
        <v>501</v>
      </c>
      <c r="I70" s="115">
        <v>0</v>
      </c>
      <c r="J70" s="115">
        <v>0</v>
      </c>
      <c r="K70" s="115">
        <v>0</v>
      </c>
      <c r="L70" s="115">
        <v>0</v>
      </c>
      <c r="M70" s="115">
        <v>1</v>
      </c>
      <c r="N70" s="115">
        <v>0</v>
      </c>
      <c r="O70" s="115" t="s">
        <v>710</v>
      </c>
      <c r="P70" s="115" t="s">
        <v>502</v>
      </c>
      <c r="Q70" s="116" t="s">
        <v>503</v>
      </c>
      <c r="R70" s="116" t="s">
        <v>710</v>
      </c>
      <c r="S70" s="116" t="s">
        <v>502</v>
      </c>
      <c r="T70" s="116" t="s">
        <v>503</v>
      </c>
      <c r="U70" s="551" t="s">
        <v>498</v>
      </c>
      <c r="V70" s="551" t="s">
        <v>494</v>
      </c>
      <c r="W70" s="552">
        <v>920</v>
      </c>
    </row>
    <row r="71" spans="1:23" s="116" customFormat="1">
      <c r="A71" s="530" t="s">
        <v>254</v>
      </c>
      <c r="B71" s="126" t="s">
        <v>324</v>
      </c>
      <c r="C71" s="115" t="s">
        <v>714</v>
      </c>
      <c r="D71" s="115" t="s">
        <v>715</v>
      </c>
      <c r="E71" s="115" t="s">
        <v>493</v>
      </c>
      <c r="F71" s="115" t="s">
        <v>494</v>
      </c>
      <c r="G71" s="127" t="s">
        <v>500</v>
      </c>
      <c r="H71" s="115" t="s">
        <v>501</v>
      </c>
      <c r="I71" s="115">
        <v>0</v>
      </c>
      <c r="J71" s="115">
        <v>0</v>
      </c>
      <c r="K71" s="115">
        <v>0</v>
      </c>
      <c r="L71" s="115">
        <v>0</v>
      </c>
      <c r="M71" s="115">
        <v>1</v>
      </c>
      <c r="N71" s="115">
        <v>0</v>
      </c>
      <c r="O71" s="115" t="s">
        <v>717</v>
      </c>
      <c r="P71" s="115" t="s">
        <v>502</v>
      </c>
      <c r="Q71" s="116" t="s">
        <v>503</v>
      </c>
      <c r="R71" s="116" t="s">
        <v>717</v>
      </c>
      <c r="S71" s="116" t="s">
        <v>502</v>
      </c>
      <c r="T71" s="116" t="s">
        <v>503</v>
      </c>
      <c r="U71" s="551" t="s">
        <v>498</v>
      </c>
      <c r="V71" s="551" t="s">
        <v>494</v>
      </c>
      <c r="W71" s="552">
        <v>920</v>
      </c>
    </row>
    <row r="72" spans="1:23" s="116" customFormat="1">
      <c r="A72" s="530" t="s">
        <v>254</v>
      </c>
      <c r="B72" s="126" t="s">
        <v>324</v>
      </c>
      <c r="C72" s="115" t="s">
        <v>721</v>
      </c>
      <c r="D72" s="115" t="s">
        <v>722</v>
      </c>
      <c r="E72" s="115" t="s">
        <v>493</v>
      </c>
      <c r="F72" s="115" t="s">
        <v>494</v>
      </c>
      <c r="G72" s="127" t="s">
        <v>500</v>
      </c>
      <c r="H72" s="115" t="s">
        <v>501</v>
      </c>
      <c r="I72" s="115">
        <v>0</v>
      </c>
      <c r="J72" s="115">
        <v>0</v>
      </c>
      <c r="K72" s="115">
        <v>0</v>
      </c>
      <c r="L72" s="115">
        <v>0</v>
      </c>
      <c r="M72" s="115">
        <v>1</v>
      </c>
      <c r="N72" s="115">
        <v>0</v>
      </c>
      <c r="O72" s="115" t="s">
        <v>724</v>
      </c>
      <c r="P72" s="115" t="s">
        <v>502</v>
      </c>
      <c r="Q72" s="116" t="s">
        <v>503</v>
      </c>
      <c r="R72" s="116" t="s">
        <v>724</v>
      </c>
      <c r="S72" s="116" t="s">
        <v>502</v>
      </c>
      <c r="T72" s="116" t="s">
        <v>503</v>
      </c>
      <c r="U72" s="551" t="s">
        <v>498</v>
      </c>
      <c r="V72" s="551" t="s">
        <v>494</v>
      </c>
      <c r="W72" s="552">
        <v>920</v>
      </c>
    </row>
    <row r="73" spans="1:23" s="116" customFormat="1">
      <c r="A73" s="530" t="s">
        <v>254</v>
      </c>
      <c r="B73" s="126" t="s">
        <v>324</v>
      </c>
      <c r="C73" s="115" t="s">
        <v>730</v>
      </c>
      <c r="D73" s="115" t="s">
        <v>731</v>
      </c>
      <c r="E73" s="115" t="s">
        <v>493</v>
      </c>
      <c r="F73" s="115" t="s">
        <v>494</v>
      </c>
      <c r="G73" s="127" t="s">
        <v>500</v>
      </c>
      <c r="H73" s="115" t="s">
        <v>501</v>
      </c>
      <c r="I73" s="115">
        <v>0</v>
      </c>
      <c r="J73" s="115">
        <v>0</v>
      </c>
      <c r="K73" s="115">
        <v>0</v>
      </c>
      <c r="L73" s="115">
        <v>0</v>
      </c>
      <c r="M73" s="115">
        <v>1</v>
      </c>
      <c r="N73" s="115">
        <v>0</v>
      </c>
      <c r="O73" s="115" t="s">
        <v>733</v>
      </c>
      <c r="P73" s="115" t="s">
        <v>502</v>
      </c>
      <c r="Q73" s="116" t="s">
        <v>503</v>
      </c>
      <c r="R73" s="116" t="s">
        <v>733</v>
      </c>
      <c r="S73" s="116" t="s">
        <v>502</v>
      </c>
      <c r="T73" s="116" t="s">
        <v>503</v>
      </c>
      <c r="U73" s="551" t="s">
        <v>498</v>
      </c>
      <c r="V73" s="551" t="s">
        <v>494</v>
      </c>
      <c r="W73" s="552">
        <v>920</v>
      </c>
    </row>
    <row r="74" spans="1:23" s="116" customFormat="1">
      <c r="A74" s="530" t="s">
        <v>254</v>
      </c>
      <c r="B74" s="126" t="s">
        <v>324</v>
      </c>
      <c r="C74" s="115" t="s">
        <v>739</v>
      </c>
      <c r="D74" s="115" t="s">
        <v>740</v>
      </c>
      <c r="E74" s="115" t="s">
        <v>493</v>
      </c>
      <c r="F74" s="115" t="s">
        <v>494</v>
      </c>
      <c r="G74" s="127" t="s">
        <v>500</v>
      </c>
      <c r="H74" s="115" t="s">
        <v>501</v>
      </c>
      <c r="I74" s="115">
        <v>0</v>
      </c>
      <c r="J74" s="115">
        <v>0</v>
      </c>
      <c r="K74" s="115">
        <v>0</v>
      </c>
      <c r="L74" s="115">
        <v>0</v>
      </c>
      <c r="M74" s="115">
        <v>1</v>
      </c>
      <c r="N74" s="115">
        <v>0</v>
      </c>
      <c r="O74" s="115" t="s">
        <v>742</v>
      </c>
      <c r="P74" s="115" t="s">
        <v>502</v>
      </c>
      <c r="Q74" s="116" t="s">
        <v>503</v>
      </c>
      <c r="R74" s="116" t="s">
        <v>742</v>
      </c>
      <c r="S74" s="116" t="s">
        <v>502</v>
      </c>
      <c r="T74" s="116" t="s">
        <v>503</v>
      </c>
      <c r="U74" s="551" t="s">
        <v>498</v>
      </c>
      <c r="V74" s="551" t="s">
        <v>494</v>
      </c>
      <c r="W74" s="552">
        <v>920</v>
      </c>
    </row>
    <row r="75" spans="1:23" s="116" customFormat="1">
      <c r="A75" s="530" t="s">
        <v>254</v>
      </c>
      <c r="B75" s="126" t="s">
        <v>324</v>
      </c>
      <c r="C75" s="115" t="s">
        <v>743</v>
      </c>
      <c r="D75" s="115" t="s">
        <v>744</v>
      </c>
      <c r="E75" s="115" t="s">
        <v>493</v>
      </c>
      <c r="F75" s="115" t="s">
        <v>494</v>
      </c>
      <c r="G75" s="127" t="s">
        <v>500</v>
      </c>
      <c r="H75" s="115" t="s">
        <v>501</v>
      </c>
      <c r="I75" s="115">
        <v>0</v>
      </c>
      <c r="J75" s="115">
        <v>0</v>
      </c>
      <c r="K75" s="115">
        <v>0</v>
      </c>
      <c r="L75" s="115">
        <v>0</v>
      </c>
      <c r="M75" s="115">
        <v>1</v>
      </c>
      <c r="N75" s="115">
        <v>0</v>
      </c>
      <c r="O75" s="115" t="s">
        <v>746</v>
      </c>
      <c r="P75" s="115" t="s">
        <v>502</v>
      </c>
      <c r="Q75" s="116" t="s">
        <v>503</v>
      </c>
      <c r="R75" s="116" t="s">
        <v>746</v>
      </c>
      <c r="S75" s="116" t="s">
        <v>502</v>
      </c>
      <c r="T75" s="116" t="s">
        <v>503</v>
      </c>
      <c r="U75" s="551" t="s">
        <v>498</v>
      </c>
      <c r="V75" s="551" t="s">
        <v>494</v>
      </c>
      <c r="W75" s="552">
        <v>920</v>
      </c>
    </row>
    <row r="76" spans="1:23" s="116" customFormat="1">
      <c r="A76" s="530" t="s">
        <v>254</v>
      </c>
      <c r="B76" s="126" t="s">
        <v>324</v>
      </c>
      <c r="C76" s="115" t="s">
        <v>747</v>
      </c>
      <c r="D76" s="115" t="s">
        <v>748</v>
      </c>
      <c r="E76" s="115" t="s">
        <v>493</v>
      </c>
      <c r="F76" s="115" t="s">
        <v>494</v>
      </c>
      <c r="G76" s="127" t="s">
        <v>500</v>
      </c>
      <c r="H76" s="115" t="s">
        <v>501</v>
      </c>
      <c r="I76" s="115">
        <v>0</v>
      </c>
      <c r="J76" s="115">
        <v>0</v>
      </c>
      <c r="K76" s="115">
        <v>0</v>
      </c>
      <c r="L76" s="115">
        <v>0</v>
      </c>
      <c r="M76" s="115">
        <v>1</v>
      </c>
      <c r="N76" s="115">
        <v>0</v>
      </c>
      <c r="O76" s="115" t="s">
        <v>750</v>
      </c>
      <c r="P76" s="115" t="s">
        <v>502</v>
      </c>
      <c r="Q76" s="116" t="s">
        <v>503</v>
      </c>
      <c r="R76" s="116" t="s">
        <v>750</v>
      </c>
      <c r="S76" s="116" t="s">
        <v>502</v>
      </c>
      <c r="T76" s="116" t="s">
        <v>503</v>
      </c>
      <c r="U76" s="551" t="s">
        <v>498</v>
      </c>
      <c r="V76" s="551" t="s">
        <v>494</v>
      </c>
      <c r="W76" s="552">
        <v>920</v>
      </c>
    </row>
    <row r="77" spans="1:23" s="116" customFormat="1">
      <c r="A77" s="530" t="s">
        <v>254</v>
      </c>
      <c r="B77" s="126" t="s">
        <v>324</v>
      </c>
      <c r="C77" s="115" t="s">
        <v>751</v>
      </c>
      <c r="D77" s="115" t="s">
        <v>755</v>
      </c>
      <c r="E77" s="115" t="s">
        <v>493</v>
      </c>
      <c r="F77" s="115" t="s">
        <v>494</v>
      </c>
      <c r="G77" s="127" t="s">
        <v>500</v>
      </c>
      <c r="H77" s="115" t="s">
        <v>501</v>
      </c>
      <c r="I77" s="115">
        <v>0</v>
      </c>
      <c r="J77" s="115">
        <v>0</v>
      </c>
      <c r="K77" s="115">
        <v>0</v>
      </c>
      <c r="L77" s="115">
        <v>0</v>
      </c>
      <c r="M77" s="115">
        <v>1</v>
      </c>
      <c r="N77" s="115">
        <v>0</v>
      </c>
      <c r="O77" s="115" t="s">
        <v>754</v>
      </c>
      <c r="P77" s="115" t="s">
        <v>502</v>
      </c>
      <c r="Q77" s="116" t="s">
        <v>503</v>
      </c>
      <c r="R77" s="116" t="s">
        <v>754</v>
      </c>
      <c r="S77" s="116" t="s">
        <v>502</v>
      </c>
      <c r="T77" s="116" t="s">
        <v>503</v>
      </c>
      <c r="U77" s="551" t="s">
        <v>498</v>
      </c>
      <c r="V77" s="551" t="s">
        <v>494</v>
      </c>
      <c r="W77" s="552">
        <v>920</v>
      </c>
    </row>
    <row r="78" spans="1:23" s="116" customFormat="1">
      <c r="A78" s="119" t="s">
        <v>254</v>
      </c>
      <c r="B78" s="126" t="s">
        <v>255</v>
      </c>
      <c r="C78" s="115" t="s">
        <v>756</v>
      </c>
      <c r="D78" s="115" t="s">
        <v>757</v>
      </c>
      <c r="E78" s="115" t="s">
        <v>595</v>
      </c>
      <c r="F78" s="115" t="s">
        <v>596</v>
      </c>
      <c r="G78" s="115" t="s">
        <v>597</v>
      </c>
      <c r="H78" s="115" t="s">
        <v>598</v>
      </c>
      <c r="I78" s="115">
        <v>0</v>
      </c>
      <c r="J78" s="115">
        <v>0</v>
      </c>
      <c r="K78" s="115">
        <v>0</v>
      </c>
      <c r="L78" s="115">
        <v>0</v>
      </c>
      <c r="M78" s="115">
        <v>1</v>
      </c>
      <c r="N78" s="115">
        <v>0</v>
      </c>
      <c r="O78" s="132" t="s">
        <v>758</v>
      </c>
      <c r="P78" s="115" t="s">
        <v>353</v>
      </c>
      <c r="Q78" s="116" t="s">
        <v>759</v>
      </c>
      <c r="R78" s="132" t="s">
        <v>760</v>
      </c>
      <c r="S78" s="116" t="s">
        <v>561</v>
      </c>
      <c r="T78" s="116" t="s">
        <v>761</v>
      </c>
      <c r="U78" s="551" t="s">
        <v>340</v>
      </c>
      <c r="V78" s="551" t="s">
        <v>341</v>
      </c>
      <c r="W78" s="552" t="s">
        <v>270</v>
      </c>
    </row>
    <row r="79" spans="1:23" s="116" customFormat="1">
      <c r="A79" s="119" t="s">
        <v>254</v>
      </c>
      <c r="B79" s="126" t="s">
        <v>316</v>
      </c>
      <c r="C79" s="115" t="s">
        <v>762</v>
      </c>
      <c r="D79" s="115" t="s">
        <v>757</v>
      </c>
      <c r="E79" s="115" t="s">
        <v>335</v>
      </c>
      <c r="F79" s="115" t="s">
        <v>336</v>
      </c>
      <c r="G79" s="115" t="s">
        <v>287</v>
      </c>
      <c r="H79" s="115" t="s">
        <v>763</v>
      </c>
      <c r="I79" s="115">
        <v>0</v>
      </c>
      <c r="J79" s="115">
        <v>0</v>
      </c>
      <c r="K79" s="115">
        <v>0</v>
      </c>
      <c r="L79" s="115">
        <v>0</v>
      </c>
      <c r="M79" s="115">
        <v>1</v>
      </c>
      <c r="N79" s="115">
        <v>0</v>
      </c>
      <c r="O79" s="115" t="s">
        <v>764</v>
      </c>
      <c r="P79" s="115" t="s">
        <v>353</v>
      </c>
      <c r="Q79" s="116" t="s">
        <v>765</v>
      </c>
      <c r="R79" s="116" t="s">
        <v>766</v>
      </c>
      <c r="S79" s="116" t="s">
        <v>561</v>
      </c>
      <c r="T79" s="116" t="s">
        <v>761</v>
      </c>
      <c r="U79" s="551" t="s">
        <v>340</v>
      </c>
      <c r="V79" s="551" t="s">
        <v>341</v>
      </c>
      <c r="W79" s="552" t="s">
        <v>270</v>
      </c>
    </row>
    <row r="80" spans="1:23" s="116" customFormat="1">
      <c r="A80" s="119" t="s">
        <v>254</v>
      </c>
      <c r="B80" s="126" t="s">
        <v>324</v>
      </c>
      <c r="C80" s="115" t="s">
        <v>762</v>
      </c>
      <c r="D80" s="115" t="s">
        <v>757</v>
      </c>
      <c r="E80" s="115" t="s">
        <v>335</v>
      </c>
      <c r="F80" s="115" t="s">
        <v>336</v>
      </c>
      <c r="G80" s="127" t="s">
        <v>767</v>
      </c>
      <c r="H80" s="115" t="s">
        <v>768</v>
      </c>
      <c r="I80" s="115">
        <v>0</v>
      </c>
      <c r="J80" s="115">
        <v>0</v>
      </c>
      <c r="K80" s="115">
        <v>0</v>
      </c>
      <c r="L80" s="115">
        <v>0</v>
      </c>
      <c r="M80" s="115">
        <v>1</v>
      </c>
      <c r="N80" s="115">
        <v>0</v>
      </c>
      <c r="O80" s="115" t="s">
        <v>764</v>
      </c>
      <c r="P80" s="115" t="s">
        <v>502</v>
      </c>
      <c r="Q80" s="116" t="s">
        <v>765</v>
      </c>
      <c r="R80" s="116" t="s">
        <v>766</v>
      </c>
      <c r="S80" s="116" t="s">
        <v>619</v>
      </c>
      <c r="T80" s="116" t="s">
        <v>761</v>
      </c>
      <c r="U80" s="551" t="s">
        <v>340</v>
      </c>
      <c r="V80" s="551" t="s">
        <v>341</v>
      </c>
      <c r="W80" s="552" t="s">
        <v>270</v>
      </c>
    </row>
    <row r="81" spans="1:23" s="116" customFormat="1">
      <c r="A81" s="119" t="s">
        <v>254</v>
      </c>
      <c r="B81" s="126" t="s">
        <v>324</v>
      </c>
      <c r="C81" s="115" t="s">
        <v>775</v>
      </c>
      <c r="D81" s="115" t="s">
        <v>777</v>
      </c>
      <c r="E81" s="115" t="s">
        <v>414</v>
      </c>
      <c r="F81" s="115" t="s">
        <v>415</v>
      </c>
      <c r="G81" s="127" t="s">
        <v>585</v>
      </c>
      <c r="H81" s="115" t="s">
        <v>586</v>
      </c>
      <c r="I81" s="115">
        <v>0</v>
      </c>
      <c r="J81" s="115">
        <v>0</v>
      </c>
      <c r="K81" s="115">
        <v>0</v>
      </c>
      <c r="L81" s="115">
        <v>0</v>
      </c>
      <c r="M81" s="115">
        <v>1</v>
      </c>
      <c r="N81" s="115">
        <v>0</v>
      </c>
      <c r="O81" s="115" t="s">
        <v>429</v>
      </c>
      <c r="P81" s="115" t="s">
        <v>502</v>
      </c>
      <c r="Q81" s="116" t="s">
        <v>778</v>
      </c>
      <c r="R81" s="116" t="s">
        <v>779</v>
      </c>
      <c r="S81" s="116" t="s">
        <v>2181</v>
      </c>
      <c r="T81" s="116" t="s">
        <v>2185</v>
      </c>
      <c r="U81" s="551" t="s">
        <v>340</v>
      </c>
      <c r="V81" s="551" t="s">
        <v>341</v>
      </c>
      <c r="W81" s="552" t="s">
        <v>270</v>
      </c>
    </row>
    <row r="82" spans="1:23" s="116" customFormat="1">
      <c r="A82" s="119" t="s">
        <v>254</v>
      </c>
      <c r="B82" s="126" t="s">
        <v>255</v>
      </c>
      <c r="C82" s="115" t="s">
        <v>780</v>
      </c>
      <c r="D82" s="115" t="s">
        <v>781</v>
      </c>
      <c r="E82" s="115" t="s">
        <v>373</v>
      </c>
      <c r="F82" s="115" t="s">
        <v>374</v>
      </c>
      <c r="G82" s="115" t="s">
        <v>782</v>
      </c>
      <c r="H82" s="115" t="s">
        <v>783</v>
      </c>
      <c r="I82" s="115">
        <v>0</v>
      </c>
      <c r="J82" s="115">
        <v>0</v>
      </c>
      <c r="K82" s="115">
        <v>0</v>
      </c>
      <c r="L82" s="115">
        <v>0</v>
      </c>
      <c r="M82" s="115">
        <v>2</v>
      </c>
      <c r="N82" s="115">
        <v>0</v>
      </c>
      <c r="O82" s="132" t="s">
        <v>784</v>
      </c>
      <c r="P82" s="133" t="s">
        <v>785</v>
      </c>
      <c r="Q82" s="134" t="s">
        <v>786</v>
      </c>
      <c r="R82" s="135" t="s">
        <v>787</v>
      </c>
      <c r="S82" s="134" t="s">
        <v>788</v>
      </c>
      <c r="T82" s="134" t="s">
        <v>789</v>
      </c>
      <c r="U82" s="551" t="s">
        <v>475</v>
      </c>
      <c r="V82" s="551" t="s">
        <v>476</v>
      </c>
      <c r="W82" s="552" t="s">
        <v>270</v>
      </c>
    </row>
    <row r="83" spans="1:23" s="116" customFormat="1">
      <c r="A83" s="119" t="s">
        <v>254</v>
      </c>
      <c r="B83" s="126" t="s">
        <v>255</v>
      </c>
      <c r="C83" s="115" t="s">
        <v>794</v>
      </c>
      <c r="D83" s="115" t="s">
        <v>795</v>
      </c>
      <c r="E83" s="115" t="s">
        <v>604</v>
      </c>
      <c r="F83" s="115" t="s">
        <v>605</v>
      </c>
      <c r="G83" s="115" t="s">
        <v>623</v>
      </c>
      <c r="H83" s="115" t="s">
        <v>624</v>
      </c>
      <c r="I83" s="115">
        <v>0</v>
      </c>
      <c r="J83" s="115">
        <v>0</v>
      </c>
      <c r="K83" s="115">
        <v>0</v>
      </c>
      <c r="L83" s="115">
        <v>0</v>
      </c>
      <c r="M83" s="115">
        <v>1</v>
      </c>
      <c r="N83" s="115">
        <v>0</v>
      </c>
      <c r="O83" s="132" t="s">
        <v>796</v>
      </c>
      <c r="P83" s="115" t="s">
        <v>353</v>
      </c>
      <c r="Q83" s="116" t="s">
        <v>1816</v>
      </c>
      <c r="R83" s="132" t="s">
        <v>796</v>
      </c>
      <c r="S83" s="116" t="s">
        <v>353</v>
      </c>
      <c r="T83" s="116" t="s">
        <v>1816</v>
      </c>
      <c r="U83" s="551" t="s">
        <v>637</v>
      </c>
      <c r="V83" s="551" t="s">
        <v>638</v>
      </c>
      <c r="W83" s="552">
        <v>720</v>
      </c>
    </row>
    <row r="84" spans="1:23" s="116" customFormat="1">
      <c r="A84" s="119" t="s">
        <v>254</v>
      </c>
      <c r="B84" s="126" t="s">
        <v>324</v>
      </c>
      <c r="C84" s="115" t="s">
        <v>824</v>
      </c>
      <c r="D84" s="115" t="s">
        <v>825</v>
      </c>
      <c r="E84" s="115" t="s">
        <v>826</v>
      </c>
      <c r="F84" s="115" t="s">
        <v>827</v>
      </c>
      <c r="G84" s="127" t="s">
        <v>828</v>
      </c>
      <c r="H84" s="115" t="s">
        <v>829</v>
      </c>
      <c r="I84" s="115">
        <v>0</v>
      </c>
      <c r="J84" s="115">
        <v>0</v>
      </c>
      <c r="K84" s="115">
        <v>0</v>
      </c>
      <c r="L84" s="115">
        <v>0</v>
      </c>
      <c r="M84" s="115">
        <v>1</v>
      </c>
      <c r="N84" s="115">
        <v>0</v>
      </c>
      <c r="O84" s="115" t="s">
        <v>830</v>
      </c>
      <c r="P84" s="115" t="s">
        <v>357</v>
      </c>
      <c r="Q84" s="116" t="s">
        <v>503</v>
      </c>
      <c r="R84" s="116" t="s">
        <v>830</v>
      </c>
      <c r="S84" s="116" t="s">
        <v>502</v>
      </c>
      <c r="T84" s="116" t="s">
        <v>503</v>
      </c>
      <c r="U84" s="551" t="s">
        <v>831</v>
      </c>
      <c r="V84" s="551" t="s">
        <v>269</v>
      </c>
      <c r="W84" s="552">
        <v>410</v>
      </c>
    </row>
    <row r="85" spans="1:23" s="116" customFormat="1">
      <c r="A85" s="119" t="s">
        <v>254</v>
      </c>
      <c r="B85" s="126" t="s">
        <v>324</v>
      </c>
      <c r="C85" s="115" t="s">
        <v>840</v>
      </c>
      <c r="D85" s="115" t="s">
        <v>841</v>
      </c>
      <c r="E85" s="115" t="s">
        <v>826</v>
      </c>
      <c r="F85" s="115" t="s">
        <v>827</v>
      </c>
      <c r="G85" s="127" t="s">
        <v>842</v>
      </c>
      <c r="H85" s="115" t="s">
        <v>843</v>
      </c>
      <c r="I85" s="115">
        <v>0</v>
      </c>
      <c r="J85" s="115">
        <v>0</v>
      </c>
      <c r="K85" s="115">
        <v>0</v>
      </c>
      <c r="L85" s="115">
        <v>0</v>
      </c>
      <c r="M85" s="115">
        <v>1</v>
      </c>
      <c r="N85" s="115">
        <v>0</v>
      </c>
      <c r="O85" s="115" t="s">
        <v>844</v>
      </c>
      <c r="P85" s="115" t="s">
        <v>357</v>
      </c>
      <c r="Q85" s="116" t="s">
        <v>503</v>
      </c>
      <c r="R85" s="116" t="s">
        <v>844</v>
      </c>
      <c r="S85" s="116" t="s">
        <v>502</v>
      </c>
      <c r="T85" s="116" t="s">
        <v>503</v>
      </c>
      <c r="U85" s="551" t="s">
        <v>831</v>
      </c>
      <c r="V85" s="551" t="s">
        <v>269</v>
      </c>
      <c r="W85" s="552">
        <v>410</v>
      </c>
    </row>
    <row r="86" spans="1:23" s="116" customFormat="1">
      <c r="A86" s="119" t="s">
        <v>254</v>
      </c>
      <c r="B86" s="126" t="s">
        <v>324</v>
      </c>
      <c r="C86" s="115" t="s">
        <v>872</v>
      </c>
      <c r="D86" s="115" t="s">
        <v>873</v>
      </c>
      <c r="E86" s="115" t="s">
        <v>493</v>
      </c>
      <c r="F86" s="115" t="s">
        <v>494</v>
      </c>
      <c r="G86" s="127" t="s">
        <v>500</v>
      </c>
      <c r="H86" s="115" t="s">
        <v>501</v>
      </c>
      <c r="I86" s="115">
        <v>0</v>
      </c>
      <c r="J86" s="115">
        <v>0</v>
      </c>
      <c r="K86" s="115">
        <v>0</v>
      </c>
      <c r="L86" s="115">
        <v>0</v>
      </c>
      <c r="M86" s="115">
        <v>1</v>
      </c>
      <c r="N86" s="115">
        <v>0</v>
      </c>
      <c r="O86" s="115" t="s">
        <v>876</v>
      </c>
      <c r="P86" s="115" t="s">
        <v>877</v>
      </c>
      <c r="Q86" s="116" t="s">
        <v>503</v>
      </c>
      <c r="R86" s="116" t="s">
        <v>876</v>
      </c>
      <c r="S86" s="116" t="s">
        <v>877</v>
      </c>
      <c r="T86" s="116" t="s">
        <v>503</v>
      </c>
      <c r="U86" s="551" t="s">
        <v>498</v>
      </c>
      <c r="V86" s="551" t="s">
        <v>494</v>
      </c>
      <c r="W86" s="552">
        <v>920</v>
      </c>
    </row>
    <row r="87" spans="1:23" s="116" customFormat="1">
      <c r="A87" s="119" t="s">
        <v>254</v>
      </c>
      <c r="B87" s="126" t="s">
        <v>255</v>
      </c>
      <c r="C87" s="115" t="s">
        <v>878</v>
      </c>
      <c r="D87" s="115" t="s">
        <v>879</v>
      </c>
      <c r="E87" s="115" t="s">
        <v>595</v>
      </c>
      <c r="F87" s="115" t="s">
        <v>596</v>
      </c>
      <c r="G87" s="115" t="s">
        <v>597</v>
      </c>
      <c r="H87" s="115" t="s">
        <v>598</v>
      </c>
      <c r="I87" s="115">
        <v>0</v>
      </c>
      <c r="J87" s="115">
        <v>0</v>
      </c>
      <c r="K87" s="115">
        <v>0</v>
      </c>
      <c r="L87" s="115">
        <v>0</v>
      </c>
      <c r="M87" s="115">
        <v>1</v>
      </c>
      <c r="N87" s="115">
        <v>0</v>
      </c>
      <c r="O87" s="132" t="s">
        <v>880</v>
      </c>
      <c r="P87" s="115" t="s">
        <v>875</v>
      </c>
      <c r="Q87" s="116" t="s">
        <v>347</v>
      </c>
      <c r="R87" s="132" t="s">
        <v>881</v>
      </c>
      <c r="S87" s="116" t="s">
        <v>882</v>
      </c>
      <c r="T87" s="116" t="s">
        <v>883</v>
      </c>
      <c r="U87" s="551" t="s">
        <v>340</v>
      </c>
      <c r="V87" s="551" t="s">
        <v>341</v>
      </c>
      <c r="W87" s="552" t="s">
        <v>270</v>
      </c>
    </row>
    <row r="88" spans="1:23" s="116" customFormat="1">
      <c r="A88" s="119" t="s">
        <v>254</v>
      </c>
      <c r="B88" s="126" t="s">
        <v>316</v>
      </c>
      <c r="C88" s="115" t="s">
        <v>878</v>
      </c>
      <c r="D88" s="115" t="s">
        <v>879</v>
      </c>
      <c r="E88" s="115" t="s">
        <v>595</v>
      </c>
      <c r="F88" s="115" t="s">
        <v>596</v>
      </c>
      <c r="G88" s="115" t="s">
        <v>287</v>
      </c>
      <c r="H88" s="115" t="s">
        <v>763</v>
      </c>
      <c r="I88" s="115">
        <v>0</v>
      </c>
      <c r="J88" s="115">
        <v>0</v>
      </c>
      <c r="K88" s="115">
        <v>0</v>
      </c>
      <c r="L88" s="115">
        <v>0</v>
      </c>
      <c r="M88" s="115">
        <v>1</v>
      </c>
      <c r="N88" s="115">
        <v>0</v>
      </c>
      <c r="O88" s="132" t="s">
        <v>884</v>
      </c>
      <c r="P88" s="115" t="s">
        <v>877</v>
      </c>
      <c r="Q88" s="116" t="s">
        <v>347</v>
      </c>
      <c r="R88" s="132" t="s">
        <v>885</v>
      </c>
      <c r="S88" s="116" t="s">
        <v>886</v>
      </c>
      <c r="T88" s="116" t="s">
        <v>887</v>
      </c>
      <c r="U88" s="551" t="s">
        <v>340</v>
      </c>
      <c r="V88" s="551" t="s">
        <v>341</v>
      </c>
      <c r="W88" s="552" t="s">
        <v>270</v>
      </c>
    </row>
    <row r="89" spans="1:23" s="116" customFormat="1">
      <c r="A89" s="119" t="s">
        <v>254</v>
      </c>
      <c r="B89" s="126" t="s">
        <v>324</v>
      </c>
      <c r="C89" s="115" t="s">
        <v>878</v>
      </c>
      <c r="D89" s="115" t="s">
        <v>879</v>
      </c>
      <c r="E89" s="115" t="s">
        <v>595</v>
      </c>
      <c r="F89" s="115" t="s">
        <v>596</v>
      </c>
      <c r="G89" s="127" t="s">
        <v>355</v>
      </c>
      <c r="H89" s="115" t="s">
        <v>356</v>
      </c>
      <c r="I89" s="115">
        <v>0</v>
      </c>
      <c r="J89" s="115">
        <v>0</v>
      </c>
      <c r="K89" s="115">
        <v>0</v>
      </c>
      <c r="L89" s="115">
        <v>0</v>
      </c>
      <c r="M89" s="115">
        <v>1</v>
      </c>
      <c r="N89" s="115">
        <v>0</v>
      </c>
      <c r="O89" s="115" t="s">
        <v>884</v>
      </c>
      <c r="P89" s="115" t="s">
        <v>877</v>
      </c>
      <c r="Q89" s="116" t="s">
        <v>347</v>
      </c>
      <c r="R89" s="116" t="s">
        <v>885</v>
      </c>
      <c r="S89" s="116" t="s">
        <v>886</v>
      </c>
      <c r="T89" s="116" t="s">
        <v>888</v>
      </c>
      <c r="U89" s="551" t="s">
        <v>340</v>
      </c>
      <c r="V89" s="551" t="s">
        <v>341</v>
      </c>
      <c r="W89" s="552" t="s">
        <v>270</v>
      </c>
    </row>
    <row r="90" spans="1:23" s="116" customFormat="1">
      <c r="A90" s="119" t="s">
        <v>254</v>
      </c>
      <c r="B90" s="126" t="s">
        <v>255</v>
      </c>
      <c r="C90" s="115" t="s">
        <v>889</v>
      </c>
      <c r="D90" s="115" t="s">
        <v>890</v>
      </c>
      <c r="E90" s="115" t="s">
        <v>595</v>
      </c>
      <c r="F90" s="115" t="s">
        <v>596</v>
      </c>
      <c r="G90" s="115" t="s">
        <v>597</v>
      </c>
      <c r="H90" s="115" t="s">
        <v>598</v>
      </c>
      <c r="I90" s="115">
        <v>0</v>
      </c>
      <c r="J90" s="115">
        <v>0</v>
      </c>
      <c r="K90" s="115">
        <v>0</v>
      </c>
      <c r="L90" s="115">
        <v>0</v>
      </c>
      <c r="M90" s="115">
        <v>1</v>
      </c>
      <c r="N90" s="115">
        <v>0</v>
      </c>
      <c r="O90" s="132" t="s">
        <v>891</v>
      </c>
      <c r="P90" s="115" t="s">
        <v>875</v>
      </c>
      <c r="Q90" s="116" t="s">
        <v>347</v>
      </c>
      <c r="R90" s="132" t="s">
        <v>892</v>
      </c>
      <c r="S90" s="116" t="s">
        <v>893</v>
      </c>
      <c r="T90" s="116" t="s">
        <v>562</v>
      </c>
      <c r="U90" s="551" t="s">
        <v>340</v>
      </c>
      <c r="V90" s="551" t="s">
        <v>341</v>
      </c>
      <c r="W90" s="552" t="s">
        <v>270</v>
      </c>
    </row>
    <row r="91" spans="1:23" s="116" customFormat="1">
      <c r="A91" s="119" t="s">
        <v>254</v>
      </c>
      <c r="B91" s="126" t="s">
        <v>316</v>
      </c>
      <c r="C91" s="115" t="s">
        <v>889</v>
      </c>
      <c r="D91" s="115" t="s">
        <v>890</v>
      </c>
      <c r="E91" s="115" t="s">
        <v>595</v>
      </c>
      <c r="F91" s="115" t="s">
        <v>596</v>
      </c>
      <c r="G91" s="115" t="s">
        <v>894</v>
      </c>
      <c r="H91" s="115" t="s">
        <v>763</v>
      </c>
      <c r="I91" s="115">
        <v>0</v>
      </c>
      <c r="J91" s="115">
        <v>0</v>
      </c>
      <c r="K91" s="115">
        <v>0</v>
      </c>
      <c r="L91" s="115">
        <v>0</v>
      </c>
      <c r="M91" s="115">
        <v>1</v>
      </c>
      <c r="N91" s="115">
        <v>0</v>
      </c>
      <c r="O91" s="132" t="s">
        <v>895</v>
      </c>
      <c r="P91" s="115" t="s">
        <v>877</v>
      </c>
      <c r="Q91" s="116" t="s">
        <v>347</v>
      </c>
      <c r="R91" s="132" t="s">
        <v>896</v>
      </c>
      <c r="S91" s="116" t="s">
        <v>897</v>
      </c>
      <c r="T91" s="116" t="s">
        <v>616</v>
      </c>
      <c r="U91" s="551" t="s">
        <v>340</v>
      </c>
      <c r="V91" s="551" t="s">
        <v>341</v>
      </c>
      <c r="W91" s="552" t="s">
        <v>270</v>
      </c>
    </row>
    <row r="92" spans="1:23" s="116" customFormat="1">
      <c r="A92" s="119" t="s">
        <v>254</v>
      </c>
      <c r="B92" s="126" t="s">
        <v>324</v>
      </c>
      <c r="C92" s="115" t="s">
        <v>889</v>
      </c>
      <c r="D92" s="115" t="s">
        <v>890</v>
      </c>
      <c r="E92" s="115" t="s">
        <v>595</v>
      </c>
      <c r="F92" s="115" t="s">
        <v>596</v>
      </c>
      <c r="G92" s="127" t="s">
        <v>355</v>
      </c>
      <c r="H92" s="115" t="s">
        <v>356</v>
      </c>
      <c r="I92" s="115">
        <v>0</v>
      </c>
      <c r="J92" s="115">
        <v>0</v>
      </c>
      <c r="K92" s="115">
        <v>0</v>
      </c>
      <c r="L92" s="115">
        <v>0</v>
      </c>
      <c r="M92" s="115">
        <v>1</v>
      </c>
      <c r="N92" s="115">
        <v>0</v>
      </c>
      <c r="O92" s="115" t="s">
        <v>895</v>
      </c>
      <c r="P92" s="115" t="s">
        <v>877</v>
      </c>
      <c r="Q92" s="116" t="s">
        <v>347</v>
      </c>
      <c r="R92" s="116" t="s">
        <v>896</v>
      </c>
      <c r="S92" s="116" t="s">
        <v>897</v>
      </c>
      <c r="T92" s="116" t="s">
        <v>898</v>
      </c>
      <c r="U92" s="551" t="s">
        <v>340</v>
      </c>
      <c r="V92" s="551" t="s">
        <v>341</v>
      </c>
      <c r="W92" s="552" t="s">
        <v>270</v>
      </c>
    </row>
    <row r="93" spans="1:23" s="116" customFormat="1">
      <c r="A93" s="119" t="s">
        <v>254</v>
      </c>
      <c r="B93" s="126" t="s">
        <v>324</v>
      </c>
      <c r="C93" s="115" t="s">
        <v>918</v>
      </c>
      <c r="D93" s="115" t="s">
        <v>919</v>
      </c>
      <c r="E93" s="115" t="s">
        <v>826</v>
      </c>
      <c r="F93" s="115" t="s">
        <v>827</v>
      </c>
      <c r="G93" s="127" t="s">
        <v>767</v>
      </c>
      <c r="H93" s="115" t="s">
        <v>768</v>
      </c>
      <c r="I93" s="115">
        <v>0</v>
      </c>
      <c r="J93" s="115">
        <v>0</v>
      </c>
      <c r="K93" s="115">
        <v>0</v>
      </c>
      <c r="L93" s="115">
        <v>0</v>
      </c>
      <c r="M93" s="115">
        <v>1</v>
      </c>
      <c r="N93" s="115">
        <v>0</v>
      </c>
      <c r="O93" s="132" t="s">
        <v>920</v>
      </c>
      <c r="P93" s="115" t="s">
        <v>921</v>
      </c>
      <c r="Q93" s="116" t="s">
        <v>503</v>
      </c>
      <c r="R93" s="132" t="s">
        <v>920</v>
      </c>
      <c r="S93" s="116" t="s">
        <v>921</v>
      </c>
      <c r="T93" s="116" t="s">
        <v>503</v>
      </c>
      <c r="U93" s="551" t="s">
        <v>831</v>
      </c>
      <c r="V93" s="551" t="s">
        <v>269</v>
      </c>
      <c r="W93" s="552">
        <v>410</v>
      </c>
    </row>
    <row r="94" spans="1:23" s="116" customFormat="1">
      <c r="A94" s="119" t="s">
        <v>254</v>
      </c>
      <c r="B94" s="126" t="s">
        <v>324</v>
      </c>
      <c r="C94" s="115" t="s">
        <v>931</v>
      </c>
      <c r="D94" s="115" t="s">
        <v>932</v>
      </c>
      <c r="E94" s="115" t="s">
        <v>826</v>
      </c>
      <c r="F94" s="115" t="s">
        <v>827</v>
      </c>
      <c r="G94" s="127" t="s">
        <v>585</v>
      </c>
      <c r="H94" s="115" t="s">
        <v>586</v>
      </c>
      <c r="I94" s="115">
        <v>0</v>
      </c>
      <c r="J94" s="115">
        <v>0</v>
      </c>
      <c r="K94" s="115">
        <v>0</v>
      </c>
      <c r="L94" s="115">
        <v>0</v>
      </c>
      <c r="M94" s="115">
        <v>1</v>
      </c>
      <c r="N94" s="115">
        <v>0</v>
      </c>
      <c r="O94" s="132" t="s">
        <v>933</v>
      </c>
      <c r="P94" s="115" t="s">
        <v>778</v>
      </c>
      <c r="Q94" s="116" t="s">
        <v>503</v>
      </c>
      <c r="R94" s="132" t="s">
        <v>933</v>
      </c>
      <c r="S94" s="116" t="s">
        <v>778</v>
      </c>
      <c r="T94" s="116" t="s">
        <v>503</v>
      </c>
      <c r="U94" s="551" t="s">
        <v>831</v>
      </c>
      <c r="V94" s="551" t="s">
        <v>269</v>
      </c>
      <c r="W94" s="552">
        <v>410</v>
      </c>
    </row>
    <row r="95" spans="1:23" s="116" customFormat="1">
      <c r="A95" s="119" t="s">
        <v>254</v>
      </c>
      <c r="B95" s="126" t="s">
        <v>324</v>
      </c>
      <c r="C95" s="115" t="s">
        <v>934</v>
      </c>
      <c r="D95" s="115" t="s">
        <v>935</v>
      </c>
      <c r="E95" s="115" t="s">
        <v>826</v>
      </c>
      <c r="F95" s="115" t="s">
        <v>827</v>
      </c>
      <c r="G95" s="127" t="s">
        <v>767</v>
      </c>
      <c r="H95" s="115" t="s">
        <v>768</v>
      </c>
      <c r="I95" s="115">
        <v>0</v>
      </c>
      <c r="J95" s="115">
        <v>0</v>
      </c>
      <c r="K95" s="115">
        <v>0</v>
      </c>
      <c r="L95" s="115">
        <v>0</v>
      </c>
      <c r="M95" s="115">
        <v>1</v>
      </c>
      <c r="N95" s="115">
        <v>0</v>
      </c>
      <c r="O95" s="132" t="s">
        <v>936</v>
      </c>
      <c r="P95" s="115" t="s">
        <v>937</v>
      </c>
      <c r="Q95" s="116" t="s">
        <v>503</v>
      </c>
      <c r="R95" s="132" t="s">
        <v>936</v>
      </c>
      <c r="S95" s="116" t="s">
        <v>937</v>
      </c>
      <c r="T95" s="116" t="s">
        <v>503</v>
      </c>
      <c r="U95" s="551" t="s">
        <v>831</v>
      </c>
      <c r="V95" s="551" t="s">
        <v>269</v>
      </c>
      <c r="W95" s="552">
        <v>410</v>
      </c>
    </row>
    <row r="96" spans="1:23" s="116" customFormat="1">
      <c r="A96" s="119" t="s">
        <v>254</v>
      </c>
      <c r="B96" s="126" t="s">
        <v>938</v>
      </c>
      <c r="C96" s="115" t="s">
        <v>957</v>
      </c>
      <c r="D96" s="115" t="s">
        <v>958</v>
      </c>
      <c r="E96" s="115" t="s">
        <v>940</v>
      </c>
      <c r="F96" s="115" t="s">
        <v>941</v>
      </c>
      <c r="G96" s="127" t="s">
        <v>500</v>
      </c>
      <c r="H96" s="115" t="s">
        <v>942</v>
      </c>
      <c r="I96" s="115">
        <v>0</v>
      </c>
      <c r="J96" s="115">
        <v>0</v>
      </c>
      <c r="K96" s="115">
        <v>0</v>
      </c>
      <c r="L96" s="115">
        <v>0</v>
      </c>
      <c r="M96" s="115">
        <v>2</v>
      </c>
      <c r="N96" s="115">
        <v>0</v>
      </c>
      <c r="O96" s="132" t="s">
        <v>959</v>
      </c>
      <c r="P96" s="115" t="s">
        <v>943</v>
      </c>
      <c r="Q96" s="116" t="s">
        <v>1818</v>
      </c>
      <c r="R96" s="132" t="s">
        <v>959</v>
      </c>
      <c r="S96" s="116" t="s">
        <v>943</v>
      </c>
      <c r="T96" s="116" t="s">
        <v>1818</v>
      </c>
      <c r="U96" s="551" t="s">
        <v>475</v>
      </c>
      <c r="V96" s="551" t="s">
        <v>476</v>
      </c>
      <c r="W96" s="552">
        <v>510</v>
      </c>
    </row>
    <row r="97" spans="1:23" s="116" customFormat="1">
      <c r="A97" s="119" t="s">
        <v>254</v>
      </c>
      <c r="B97" s="126" t="s">
        <v>944</v>
      </c>
      <c r="C97" s="115" t="s">
        <v>957</v>
      </c>
      <c r="D97" s="115" t="s">
        <v>958</v>
      </c>
      <c r="E97" s="115" t="s">
        <v>940</v>
      </c>
      <c r="F97" s="115" t="s">
        <v>941</v>
      </c>
      <c r="G97" s="127" t="s">
        <v>500</v>
      </c>
      <c r="H97" s="115" t="s">
        <v>942</v>
      </c>
      <c r="I97" s="115">
        <v>0</v>
      </c>
      <c r="J97" s="115">
        <v>0</v>
      </c>
      <c r="K97" s="115">
        <v>0</v>
      </c>
      <c r="L97" s="115">
        <v>0</v>
      </c>
      <c r="M97" s="115">
        <v>1</v>
      </c>
      <c r="N97" s="115">
        <v>0</v>
      </c>
      <c r="O97" s="132" t="s">
        <v>959</v>
      </c>
      <c r="P97" s="115" t="s">
        <v>943</v>
      </c>
      <c r="Q97" s="116" t="s">
        <v>1818</v>
      </c>
      <c r="R97" s="132" t="s">
        <v>959</v>
      </c>
      <c r="S97" s="116" t="s">
        <v>943</v>
      </c>
      <c r="T97" s="116" t="s">
        <v>1818</v>
      </c>
      <c r="U97" s="551" t="s">
        <v>475</v>
      </c>
      <c r="V97" s="551" t="s">
        <v>476</v>
      </c>
      <c r="W97" s="552">
        <v>510</v>
      </c>
    </row>
    <row r="98" spans="1:23" s="116" customFormat="1">
      <c r="A98" s="119" t="s">
        <v>254</v>
      </c>
      <c r="B98" s="116" t="s">
        <v>255</v>
      </c>
      <c r="C98" s="116" t="s">
        <v>1002</v>
      </c>
      <c r="D98" s="116" t="s">
        <v>1003</v>
      </c>
      <c r="E98" s="116" t="s">
        <v>335</v>
      </c>
      <c r="F98" s="116" t="s">
        <v>336</v>
      </c>
      <c r="G98" s="127" t="s">
        <v>500</v>
      </c>
      <c r="H98" s="115" t="s">
        <v>763</v>
      </c>
      <c r="I98" s="116">
        <v>0</v>
      </c>
      <c r="J98" s="116">
        <v>0</v>
      </c>
      <c r="K98" s="116">
        <v>0</v>
      </c>
      <c r="L98" s="116">
        <v>0</v>
      </c>
      <c r="M98" s="116">
        <v>1</v>
      </c>
      <c r="N98" s="116">
        <v>0</v>
      </c>
      <c r="O98" s="116" t="s">
        <v>1004</v>
      </c>
      <c r="P98" s="116" t="s">
        <v>1005</v>
      </c>
      <c r="Q98" s="116" t="s">
        <v>1885</v>
      </c>
      <c r="R98" s="116" t="s">
        <v>1004</v>
      </c>
      <c r="S98" s="116" t="s">
        <v>1005</v>
      </c>
      <c r="T98" s="116" t="s">
        <v>1885</v>
      </c>
      <c r="U98" s="551" t="s">
        <v>340</v>
      </c>
      <c r="V98" s="551" t="s">
        <v>341</v>
      </c>
      <c r="W98" s="552">
        <v>620</v>
      </c>
    </row>
    <row r="99" spans="1:23" s="116" customFormat="1">
      <c r="A99" s="119" t="s">
        <v>254</v>
      </c>
      <c r="B99" s="116" t="s">
        <v>316</v>
      </c>
      <c r="C99" s="116" t="s">
        <v>1002</v>
      </c>
      <c r="D99" s="116" t="s">
        <v>1003</v>
      </c>
      <c r="E99" s="116" t="s">
        <v>335</v>
      </c>
      <c r="F99" s="116" t="s">
        <v>336</v>
      </c>
      <c r="G99" s="127" t="s">
        <v>500</v>
      </c>
      <c r="H99" s="115" t="s">
        <v>763</v>
      </c>
      <c r="I99" s="116">
        <v>0</v>
      </c>
      <c r="J99" s="116">
        <v>0</v>
      </c>
      <c r="K99" s="116">
        <v>0</v>
      </c>
      <c r="L99" s="116">
        <v>0</v>
      </c>
      <c r="M99" s="116">
        <v>1</v>
      </c>
      <c r="N99" s="116">
        <v>0</v>
      </c>
      <c r="O99" s="116" t="s">
        <v>1004</v>
      </c>
      <c r="P99" s="116" t="s">
        <v>1005</v>
      </c>
      <c r="Q99" s="116" t="s">
        <v>1885</v>
      </c>
      <c r="R99" s="116" t="s">
        <v>1004</v>
      </c>
      <c r="S99" s="116" t="s">
        <v>1005</v>
      </c>
      <c r="T99" s="116" t="s">
        <v>1885</v>
      </c>
      <c r="U99" s="551" t="s">
        <v>340</v>
      </c>
      <c r="V99" s="551" t="s">
        <v>341</v>
      </c>
      <c r="W99" s="552">
        <v>620</v>
      </c>
    </row>
    <row r="100" spans="1:23" s="116" customFormat="1">
      <c r="A100" s="119" t="s">
        <v>254</v>
      </c>
      <c r="B100" s="115" t="s">
        <v>255</v>
      </c>
      <c r="C100" s="115" t="s">
        <v>457</v>
      </c>
      <c r="D100" s="115" t="s">
        <v>458</v>
      </c>
      <c r="E100" s="115" t="s">
        <v>437</v>
      </c>
      <c r="F100" s="115" t="s">
        <v>307</v>
      </c>
      <c r="G100" s="115" t="s">
        <v>459</v>
      </c>
      <c r="H100" s="115" t="s">
        <v>460</v>
      </c>
      <c r="I100" s="115">
        <v>0</v>
      </c>
      <c r="J100" s="115">
        <v>0</v>
      </c>
      <c r="K100" s="115">
        <v>0</v>
      </c>
      <c r="L100" s="115">
        <v>0</v>
      </c>
      <c r="M100" s="115">
        <v>1</v>
      </c>
      <c r="N100" s="115">
        <v>0</v>
      </c>
      <c r="O100" s="115" t="s">
        <v>2286</v>
      </c>
      <c r="P100" s="115" t="s">
        <v>1806</v>
      </c>
      <c r="Q100" s="553" t="s">
        <v>2292</v>
      </c>
      <c r="R100" s="116" t="s">
        <v>461</v>
      </c>
      <c r="S100" s="116" t="s">
        <v>1807</v>
      </c>
      <c r="T100" s="553" t="s">
        <v>2294</v>
      </c>
      <c r="U100" s="551" t="s">
        <v>831</v>
      </c>
      <c r="V100" s="551" t="s">
        <v>1808</v>
      </c>
      <c r="W100" s="552" t="s">
        <v>270</v>
      </c>
    </row>
    <row r="101" spans="1:23" s="116" customFormat="1">
      <c r="A101" s="119" t="s">
        <v>254</v>
      </c>
      <c r="B101" s="115" t="s">
        <v>255</v>
      </c>
      <c r="C101" s="115" t="s">
        <v>466</v>
      </c>
      <c r="D101" s="115" t="s">
        <v>467</v>
      </c>
      <c r="E101" s="115" t="s">
        <v>437</v>
      </c>
      <c r="F101" s="115" t="s">
        <v>307</v>
      </c>
      <c r="G101" s="115" t="s">
        <v>468</v>
      </c>
      <c r="H101" s="115" t="s">
        <v>469</v>
      </c>
      <c r="I101" s="115">
        <v>0</v>
      </c>
      <c r="J101" s="115">
        <v>0</v>
      </c>
      <c r="K101" s="115">
        <v>0</v>
      </c>
      <c r="L101" s="115">
        <v>0</v>
      </c>
      <c r="M101" s="115">
        <v>1</v>
      </c>
      <c r="N101" s="115">
        <v>0</v>
      </c>
      <c r="O101" s="115" t="s">
        <v>470</v>
      </c>
      <c r="P101" s="115" t="s">
        <v>471</v>
      </c>
      <c r="Q101" s="116" t="s">
        <v>2183</v>
      </c>
      <c r="R101" s="116" t="s">
        <v>473</v>
      </c>
      <c r="S101" s="116" t="s">
        <v>474</v>
      </c>
      <c r="T101" s="116" t="s">
        <v>2186</v>
      </c>
      <c r="U101" s="551" t="s">
        <v>475</v>
      </c>
      <c r="V101" s="551" t="s">
        <v>476</v>
      </c>
      <c r="W101" s="552">
        <v>620</v>
      </c>
    </row>
    <row r="102" spans="1:23" s="116" customFormat="1">
      <c r="A102" s="119" t="s">
        <v>254</v>
      </c>
      <c r="B102" s="126" t="s">
        <v>316</v>
      </c>
      <c r="C102" s="115" t="s">
        <v>466</v>
      </c>
      <c r="D102" s="115" t="s">
        <v>467</v>
      </c>
      <c r="E102" s="115" t="s">
        <v>437</v>
      </c>
      <c r="F102" s="115" t="s">
        <v>307</v>
      </c>
      <c r="G102" s="115" t="s">
        <v>260</v>
      </c>
      <c r="H102" s="115" t="s">
        <v>477</v>
      </c>
      <c r="I102" s="115">
        <v>0</v>
      </c>
      <c r="J102" s="115">
        <v>0</v>
      </c>
      <c r="K102" s="115">
        <v>0</v>
      </c>
      <c r="L102" s="115">
        <v>0</v>
      </c>
      <c r="M102" s="115">
        <v>1</v>
      </c>
      <c r="N102" s="115">
        <v>0</v>
      </c>
      <c r="O102" s="115" t="s">
        <v>2184</v>
      </c>
      <c r="P102" s="115" t="s">
        <v>353</v>
      </c>
      <c r="Q102" s="116" t="s">
        <v>2183</v>
      </c>
      <c r="R102" s="116" t="s">
        <v>478</v>
      </c>
      <c r="S102" s="116" t="s">
        <v>2182</v>
      </c>
      <c r="T102" s="116" t="s">
        <v>2183</v>
      </c>
      <c r="U102" s="551" t="s">
        <v>475</v>
      </c>
      <c r="V102" s="551" t="s">
        <v>476</v>
      </c>
      <c r="W102" s="552">
        <v>620</v>
      </c>
    </row>
    <row r="103" spans="1:23" s="116" customFormat="1">
      <c r="A103" s="119" t="s">
        <v>254</v>
      </c>
      <c r="B103" s="116" t="s">
        <v>255</v>
      </c>
      <c r="C103" s="116" t="s">
        <v>1837</v>
      </c>
      <c r="D103" s="115" t="s">
        <v>1838</v>
      </c>
      <c r="E103" s="115" t="s">
        <v>493</v>
      </c>
      <c r="F103" s="115" t="s">
        <v>494</v>
      </c>
      <c r="G103" s="115" t="s">
        <v>495</v>
      </c>
      <c r="H103" s="115" t="s">
        <v>499</v>
      </c>
      <c r="I103" s="115">
        <v>0</v>
      </c>
      <c r="J103" s="115">
        <v>0</v>
      </c>
      <c r="K103" s="115">
        <v>0</v>
      </c>
      <c r="L103" s="115">
        <v>0</v>
      </c>
      <c r="M103" s="115">
        <v>1</v>
      </c>
      <c r="N103" s="115">
        <v>0</v>
      </c>
      <c r="O103" s="116" t="s">
        <v>1839</v>
      </c>
      <c r="P103" s="116" t="s">
        <v>1806</v>
      </c>
      <c r="Q103" s="553" t="s">
        <v>2292</v>
      </c>
      <c r="R103" s="116" t="s">
        <v>1839</v>
      </c>
      <c r="S103" s="116" t="s">
        <v>1806</v>
      </c>
      <c r="T103" s="553" t="s">
        <v>2292</v>
      </c>
      <c r="U103" s="551" t="s">
        <v>831</v>
      </c>
      <c r="V103" s="551" t="s">
        <v>1808</v>
      </c>
      <c r="W103" s="552" t="s">
        <v>270</v>
      </c>
    </row>
    <row r="104" spans="1:23">
      <c r="A104" s="532" t="s">
        <v>303</v>
      </c>
      <c r="B104" t="s">
        <v>255</v>
      </c>
      <c r="C104" t="s">
        <v>1828</v>
      </c>
      <c r="D104" s="122" t="s">
        <v>1829</v>
      </c>
      <c r="E104" s="122" t="s">
        <v>493</v>
      </c>
      <c r="F104" s="122" t="s">
        <v>494</v>
      </c>
      <c r="G104" s="122" t="s">
        <v>495</v>
      </c>
      <c r="H104" s="122" t="s">
        <v>496</v>
      </c>
      <c r="I104" s="122">
        <v>0</v>
      </c>
      <c r="J104" s="122">
        <v>0</v>
      </c>
      <c r="K104" s="122">
        <v>0</v>
      </c>
      <c r="L104" s="122">
        <v>0</v>
      </c>
      <c r="M104" s="122">
        <v>1</v>
      </c>
      <c r="N104" s="122">
        <v>0</v>
      </c>
      <c r="O104" t="s">
        <v>2269</v>
      </c>
      <c r="P104" t="s">
        <v>1827</v>
      </c>
      <c r="Q104" t="s">
        <v>472</v>
      </c>
      <c r="R104" t="s">
        <v>1830</v>
      </c>
      <c r="S104" t="s">
        <v>1827</v>
      </c>
      <c r="T104" t="s">
        <v>472</v>
      </c>
      <c r="U104" s="117" t="s">
        <v>988</v>
      </c>
      <c r="V104" s="117" t="s">
        <v>494</v>
      </c>
      <c r="W104" s="118">
        <v>931</v>
      </c>
    </row>
    <row r="105" spans="1:23">
      <c r="A105" s="533" t="s">
        <v>303</v>
      </c>
      <c r="B105" t="s">
        <v>316</v>
      </c>
      <c r="C105" t="s">
        <v>1835</v>
      </c>
      <c r="D105" s="122" t="s">
        <v>1829</v>
      </c>
      <c r="E105" s="122" t="s">
        <v>493</v>
      </c>
      <c r="F105" s="122" t="s">
        <v>494</v>
      </c>
      <c r="G105" s="122" t="s">
        <v>495</v>
      </c>
      <c r="H105" s="122" t="s">
        <v>499</v>
      </c>
      <c r="I105" s="122">
        <v>0</v>
      </c>
      <c r="J105" s="122">
        <v>0</v>
      </c>
      <c r="K105" s="122">
        <v>0</v>
      </c>
      <c r="L105" s="122">
        <v>0</v>
      </c>
      <c r="M105" s="122">
        <v>1</v>
      </c>
      <c r="N105" s="122">
        <v>0</v>
      </c>
      <c r="O105" t="s">
        <v>1830</v>
      </c>
      <c r="P105" t="s">
        <v>1827</v>
      </c>
      <c r="Q105" t="s">
        <v>472</v>
      </c>
      <c r="R105" t="s">
        <v>1830</v>
      </c>
      <c r="S105" t="s">
        <v>1827</v>
      </c>
      <c r="T105" t="s">
        <v>472</v>
      </c>
      <c r="U105" s="117" t="s">
        <v>988</v>
      </c>
      <c r="V105" s="117" t="s">
        <v>494</v>
      </c>
      <c r="W105" s="118">
        <v>931</v>
      </c>
    </row>
    <row r="106" spans="1:23" s="116" customFormat="1">
      <c r="A106" s="119" t="s">
        <v>254</v>
      </c>
      <c r="B106" s="134" t="s">
        <v>316</v>
      </c>
      <c r="C106" s="134" t="s">
        <v>1919</v>
      </c>
      <c r="D106" s="538" t="s">
        <v>1921</v>
      </c>
      <c r="E106" s="133" t="s">
        <v>493</v>
      </c>
      <c r="F106" s="133" t="s">
        <v>494</v>
      </c>
      <c r="G106" s="133" t="s">
        <v>495</v>
      </c>
      <c r="H106" s="133" t="s">
        <v>499</v>
      </c>
      <c r="I106" s="133">
        <v>0</v>
      </c>
      <c r="J106" s="133">
        <v>0</v>
      </c>
      <c r="K106" s="133">
        <v>0</v>
      </c>
      <c r="L106" s="133">
        <v>0</v>
      </c>
      <c r="M106" s="133">
        <v>1</v>
      </c>
      <c r="N106" s="133">
        <v>0</v>
      </c>
      <c r="O106" s="134" t="s">
        <v>1924</v>
      </c>
      <c r="P106" s="134" t="s">
        <v>2190</v>
      </c>
      <c r="Q106" s="134" t="s">
        <v>2190</v>
      </c>
      <c r="R106" s="134" t="s">
        <v>1924</v>
      </c>
      <c r="S106" s="134" t="s">
        <v>2179</v>
      </c>
      <c r="T106" s="134" t="s">
        <v>2190</v>
      </c>
      <c r="U106" s="551" t="s">
        <v>498</v>
      </c>
      <c r="V106" s="551" t="s">
        <v>494</v>
      </c>
      <c r="W106" s="552">
        <v>931</v>
      </c>
    </row>
    <row r="107" spans="1:23" s="116" customFormat="1">
      <c r="A107" s="119" t="s">
        <v>254</v>
      </c>
      <c r="B107" s="133" t="s">
        <v>255</v>
      </c>
      <c r="C107" s="134" t="s">
        <v>1919</v>
      </c>
      <c r="D107" s="538" t="s">
        <v>1921</v>
      </c>
      <c r="E107" s="133" t="s">
        <v>493</v>
      </c>
      <c r="F107" s="133" t="s">
        <v>494</v>
      </c>
      <c r="G107" s="133" t="s">
        <v>495</v>
      </c>
      <c r="H107" s="133" t="s">
        <v>499</v>
      </c>
      <c r="I107" s="133">
        <v>0</v>
      </c>
      <c r="J107" s="133">
        <v>0</v>
      </c>
      <c r="K107" s="133">
        <v>0</v>
      </c>
      <c r="L107" s="133">
        <v>0</v>
      </c>
      <c r="M107" s="133">
        <v>1</v>
      </c>
      <c r="N107" s="133">
        <v>0</v>
      </c>
      <c r="O107" s="134" t="s">
        <v>1924</v>
      </c>
      <c r="P107" s="134" t="s">
        <v>2190</v>
      </c>
      <c r="Q107" s="134" t="s">
        <v>2190</v>
      </c>
      <c r="R107" s="134" t="s">
        <v>1924</v>
      </c>
      <c r="S107" s="134" t="s">
        <v>2179</v>
      </c>
      <c r="T107" s="134" t="s">
        <v>2190</v>
      </c>
      <c r="U107" s="551" t="s">
        <v>498</v>
      </c>
      <c r="V107" s="551" t="s">
        <v>494</v>
      </c>
      <c r="W107" s="552">
        <v>931</v>
      </c>
    </row>
    <row r="108" spans="1:23">
      <c r="A108" s="532" t="s">
        <v>303</v>
      </c>
      <c r="B108" t="s">
        <v>255</v>
      </c>
      <c r="C108" t="s">
        <v>1824</v>
      </c>
      <c r="D108" s="122" t="s">
        <v>1825</v>
      </c>
      <c r="E108" s="122" t="s">
        <v>493</v>
      </c>
      <c r="F108" s="122" t="s">
        <v>494</v>
      </c>
      <c r="G108" s="122" t="s">
        <v>495</v>
      </c>
      <c r="H108" s="122" t="s">
        <v>496</v>
      </c>
      <c r="I108" s="122">
        <v>0</v>
      </c>
      <c r="J108" s="122">
        <v>0</v>
      </c>
      <c r="K108" s="122">
        <v>0</v>
      </c>
      <c r="L108" s="122">
        <v>0</v>
      </c>
      <c r="M108" s="122">
        <v>1</v>
      </c>
      <c r="N108" s="122">
        <v>0</v>
      </c>
      <c r="O108" t="s">
        <v>1826</v>
      </c>
      <c r="P108" t="s">
        <v>1827</v>
      </c>
      <c r="Q108" t="s">
        <v>472</v>
      </c>
      <c r="R108" t="s">
        <v>1826</v>
      </c>
      <c r="S108" t="s">
        <v>1827</v>
      </c>
      <c r="T108" t="s">
        <v>472</v>
      </c>
      <c r="U108" s="117" t="s">
        <v>988</v>
      </c>
      <c r="V108" s="117" t="s">
        <v>494</v>
      </c>
      <c r="W108" s="118">
        <v>930</v>
      </c>
    </row>
    <row r="109" spans="1:23">
      <c r="A109" s="532" t="s">
        <v>303</v>
      </c>
      <c r="B109" t="s">
        <v>255</v>
      </c>
      <c r="C109" t="s">
        <v>1831</v>
      </c>
      <c r="D109" s="122" t="s">
        <v>1832</v>
      </c>
      <c r="E109" s="122" t="s">
        <v>493</v>
      </c>
      <c r="F109" s="122" t="s">
        <v>494</v>
      </c>
      <c r="G109" s="122" t="s">
        <v>495</v>
      </c>
      <c r="H109" s="122" t="s">
        <v>496</v>
      </c>
      <c r="I109" s="122">
        <v>0</v>
      </c>
      <c r="J109" s="122">
        <v>0</v>
      </c>
      <c r="K109" s="122">
        <v>0</v>
      </c>
      <c r="L109" s="122">
        <v>0</v>
      </c>
      <c r="M109" s="122">
        <v>1</v>
      </c>
      <c r="N109" s="122">
        <v>0</v>
      </c>
      <c r="O109" t="s">
        <v>1833</v>
      </c>
      <c r="P109" t="s">
        <v>1827</v>
      </c>
      <c r="Q109" t="s">
        <v>472</v>
      </c>
      <c r="R109" t="s">
        <v>1833</v>
      </c>
      <c r="S109" t="s">
        <v>1827</v>
      </c>
      <c r="T109" t="s">
        <v>472</v>
      </c>
      <c r="U109" s="117" t="s">
        <v>988</v>
      </c>
      <c r="V109" s="117" t="s">
        <v>494</v>
      </c>
      <c r="W109" s="118">
        <v>930</v>
      </c>
    </row>
    <row r="110" spans="1:23">
      <c r="A110" s="532" t="s">
        <v>303</v>
      </c>
      <c r="B110" t="s">
        <v>316</v>
      </c>
      <c r="C110" t="s">
        <v>1834</v>
      </c>
      <c r="D110" s="122" t="s">
        <v>1825</v>
      </c>
      <c r="E110" s="122" t="s">
        <v>493</v>
      </c>
      <c r="F110" s="122" t="s">
        <v>494</v>
      </c>
      <c r="G110" s="122" t="s">
        <v>495</v>
      </c>
      <c r="H110" s="122" t="s">
        <v>499</v>
      </c>
      <c r="I110" s="122">
        <v>0</v>
      </c>
      <c r="J110" s="122">
        <v>0</v>
      </c>
      <c r="K110" s="122">
        <v>0</v>
      </c>
      <c r="L110" s="122">
        <v>0</v>
      </c>
      <c r="M110" s="122">
        <v>1</v>
      </c>
      <c r="N110" s="122">
        <v>0</v>
      </c>
      <c r="O110" t="s">
        <v>1826</v>
      </c>
      <c r="P110" t="s">
        <v>1827</v>
      </c>
      <c r="Q110" t="s">
        <v>472</v>
      </c>
      <c r="R110" t="s">
        <v>1826</v>
      </c>
      <c r="S110" t="s">
        <v>1827</v>
      </c>
      <c r="T110" t="s">
        <v>472</v>
      </c>
      <c r="U110" s="117" t="s">
        <v>988</v>
      </c>
      <c r="V110" s="117" t="s">
        <v>494</v>
      </c>
      <c r="W110" s="118">
        <v>930</v>
      </c>
    </row>
    <row r="111" spans="1:23">
      <c r="A111" s="533" t="s">
        <v>303</v>
      </c>
      <c r="B111" t="s">
        <v>316</v>
      </c>
      <c r="C111" t="s">
        <v>1836</v>
      </c>
      <c r="D111" s="122" t="s">
        <v>1832</v>
      </c>
      <c r="E111" s="122" t="s">
        <v>493</v>
      </c>
      <c r="F111" s="122" t="s">
        <v>494</v>
      </c>
      <c r="G111" s="122" t="s">
        <v>495</v>
      </c>
      <c r="H111" s="122" t="s">
        <v>499</v>
      </c>
      <c r="I111" s="122">
        <v>0</v>
      </c>
      <c r="J111" s="122">
        <v>0</v>
      </c>
      <c r="K111" s="122">
        <v>0</v>
      </c>
      <c r="L111" s="122">
        <v>0</v>
      </c>
      <c r="M111" s="122">
        <v>1</v>
      </c>
      <c r="N111" s="122">
        <v>0</v>
      </c>
      <c r="O111" t="s">
        <v>1833</v>
      </c>
      <c r="P111" t="s">
        <v>1827</v>
      </c>
      <c r="Q111" t="s">
        <v>472</v>
      </c>
      <c r="R111" t="s">
        <v>1833</v>
      </c>
      <c r="S111" t="s">
        <v>1827</v>
      </c>
      <c r="T111" t="s">
        <v>472</v>
      </c>
      <c r="U111" s="117" t="s">
        <v>988</v>
      </c>
      <c r="V111" s="117" t="s">
        <v>494</v>
      </c>
      <c r="W111" s="118">
        <v>930</v>
      </c>
    </row>
    <row r="112" spans="1:23" s="116" customFormat="1">
      <c r="A112" s="119" t="s">
        <v>254</v>
      </c>
      <c r="B112" s="134" t="s">
        <v>316</v>
      </c>
      <c r="C112" s="134" t="s">
        <v>1920</v>
      </c>
      <c r="D112" s="538" t="s">
        <v>1922</v>
      </c>
      <c r="E112" s="133" t="s">
        <v>493</v>
      </c>
      <c r="F112" s="133" t="s">
        <v>494</v>
      </c>
      <c r="G112" s="133" t="s">
        <v>495</v>
      </c>
      <c r="H112" s="133" t="s">
        <v>499</v>
      </c>
      <c r="I112" s="133">
        <v>0</v>
      </c>
      <c r="J112" s="133">
        <v>0</v>
      </c>
      <c r="K112" s="133">
        <v>0</v>
      </c>
      <c r="L112" s="133">
        <v>0</v>
      </c>
      <c r="M112" s="133">
        <v>1</v>
      </c>
      <c r="N112" s="133">
        <v>0</v>
      </c>
      <c r="O112" s="134" t="s">
        <v>1923</v>
      </c>
      <c r="P112" s="134" t="s">
        <v>2190</v>
      </c>
      <c r="Q112" s="134" t="s">
        <v>2190</v>
      </c>
      <c r="R112" s="134" t="s">
        <v>1923</v>
      </c>
      <c r="S112" s="134" t="s">
        <v>2190</v>
      </c>
      <c r="T112" s="134" t="s">
        <v>2190</v>
      </c>
      <c r="U112" s="551" t="s">
        <v>498</v>
      </c>
      <c r="V112" s="551" t="s">
        <v>494</v>
      </c>
      <c r="W112" s="552">
        <v>930</v>
      </c>
    </row>
    <row r="113" spans="1:23" s="116" customFormat="1">
      <c r="A113" s="119" t="s">
        <v>254</v>
      </c>
      <c r="B113" s="133" t="s">
        <v>255</v>
      </c>
      <c r="C113" s="134" t="s">
        <v>1920</v>
      </c>
      <c r="D113" s="538" t="s">
        <v>1922</v>
      </c>
      <c r="E113" s="133" t="s">
        <v>493</v>
      </c>
      <c r="F113" s="133" t="s">
        <v>494</v>
      </c>
      <c r="G113" s="133" t="s">
        <v>495</v>
      </c>
      <c r="H113" s="133" t="s">
        <v>499</v>
      </c>
      <c r="I113" s="133">
        <v>0</v>
      </c>
      <c r="J113" s="133">
        <v>0</v>
      </c>
      <c r="K113" s="133">
        <v>0</v>
      </c>
      <c r="L113" s="133">
        <v>0</v>
      </c>
      <c r="M113" s="133">
        <v>1</v>
      </c>
      <c r="N113" s="133">
        <v>0</v>
      </c>
      <c r="O113" s="134" t="s">
        <v>1923</v>
      </c>
      <c r="P113" s="134" t="s">
        <v>2190</v>
      </c>
      <c r="Q113" s="134" t="s">
        <v>2190</v>
      </c>
      <c r="R113" s="134" t="s">
        <v>1923</v>
      </c>
      <c r="S113" s="134" t="s">
        <v>2190</v>
      </c>
      <c r="T113" s="134" t="s">
        <v>2190</v>
      </c>
      <c r="U113" s="551" t="s">
        <v>498</v>
      </c>
      <c r="V113" s="551" t="s">
        <v>494</v>
      </c>
      <c r="W113" s="552">
        <v>930</v>
      </c>
    </row>
    <row r="114" spans="1:23">
      <c r="A114" s="533" t="s">
        <v>303</v>
      </c>
      <c r="B114" t="s">
        <v>255</v>
      </c>
      <c r="C114" t="s">
        <v>1844</v>
      </c>
      <c r="D114" s="122" t="s">
        <v>1845</v>
      </c>
      <c r="E114" s="122" t="s">
        <v>493</v>
      </c>
      <c r="F114" s="122" t="s">
        <v>494</v>
      </c>
      <c r="G114" s="122" t="s">
        <v>495</v>
      </c>
      <c r="H114" s="122" t="s">
        <v>499</v>
      </c>
      <c r="I114" s="122">
        <v>0</v>
      </c>
      <c r="J114" s="122">
        <v>0</v>
      </c>
      <c r="K114" s="122">
        <v>0</v>
      </c>
      <c r="L114" s="122">
        <v>0</v>
      </c>
      <c r="M114" s="122">
        <v>1</v>
      </c>
      <c r="N114" s="122">
        <v>0</v>
      </c>
      <c r="O114" t="s">
        <v>1846</v>
      </c>
      <c r="P114" t="s">
        <v>1847</v>
      </c>
      <c r="Q114" t="s">
        <v>472</v>
      </c>
      <c r="R114" t="s">
        <v>1846</v>
      </c>
      <c r="S114" t="s">
        <v>1847</v>
      </c>
      <c r="T114" t="s">
        <v>472</v>
      </c>
      <c r="U114" s="117" t="s">
        <v>498</v>
      </c>
      <c r="V114" s="117" t="s">
        <v>494</v>
      </c>
      <c r="W114" s="118">
        <v>922</v>
      </c>
    </row>
    <row r="115" spans="1:23" s="116" customFormat="1" ht="15.75" customHeight="1">
      <c r="A115" s="533" t="s">
        <v>303</v>
      </c>
      <c r="B115" t="s">
        <v>255</v>
      </c>
      <c r="C115" t="s">
        <v>1848</v>
      </c>
      <c r="D115" s="122" t="s">
        <v>1849</v>
      </c>
      <c r="E115" s="122" t="s">
        <v>493</v>
      </c>
      <c r="F115" s="122" t="s">
        <v>494</v>
      </c>
      <c r="G115" s="122" t="s">
        <v>495</v>
      </c>
      <c r="H115" s="122" t="s">
        <v>499</v>
      </c>
      <c r="I115" s="122">
        <v>0</v>
      </c>
      <c r="J115" s="122">
        <v>0</v>
      </c>
      <c r="K115" s="122">
        <v>0</v>
      </c>
      <c r="L115" s="122">
        <v>0</v>
      </c>
      <c r="M115" s="122">
        <v>1</v>
      </c>
      <c r="N115" s="122">
        <v>0</v>
      </c>
      <c r="O115" t="s">
        <v>1850</v>
      </c>
      <c r="P115" t="s">
        <v>1847</v>
      </c>
      <c r="Q115" t="s">
        <v>472</v>
      </c>
      <c r="R115" t="s">
        <v>1850</v>
      </c>
      <c r="S115" t="s">
        <v>1847</v>
      </c>
      <c r="T115" t="s">
        <v>472</v>
      </c>
      <c r="U115" s="117" t="s">
        <v>498</v>
      </c>
      <c r="V115" s="117" t="s">
        <v>494</v>
      </c>
      <c r="W115" s="118">
        <v>922</v>
      </c>
    </row>
    <row r="116" spans="1:23" s="116" customFormat="1">
      <c r="A116" s="533" t="s">
        <v>303</v>
      </c>
      <c r="B116" t="s">
        <v>255</v>
      </c>
      <c r="C116" t="s">
        <v>1851</v>
      </c>
      <c r="D116" s="122" t="s">
        <v>1852</v>
      </c>
      <c r="E116" s="122" t="s">
        <v>493</v>
      </c>
      <c r="F116" s="122" t="s">
        <v>494</v>
      </c>
      <c r="G116" s="122" t="s">
        <v>495</v>
      </c>
      <c r="H116" s="122" t="s">
        <v>499</v>
      </c>
      <c r="I116" s="122">
        <v>0</v>
      </c>
      <c r="J116" s="122">
        <v>0</v>
      </c>
      <c r="K116" s="122">
        <v>0</v>
      </c>
      <c r="L116" s="122">
        <v>0</v>
      </c>
      <c r="M116" s="122">
        <v>1</v>
      </c>
      <c r="N116" s="122">
        <v>0</v>
      </c>
      <c r="O116" t="s">
        <v>1853</v>
      </c>
      <c r="P116" t="s">
        <v>1847</v>
      </c>
      <c r="Q116" t="s">
        <v>472</v>
      </c>
      <c r="R116" t="s">
        <v>1853</v>
      </c>
      <c r="S116" t="s">
        <v>1847</v>
      </c>
      <c r="T116" t="s">
        <v>472</v>
      </c>
      <c r="U116" s="117" t="s">
        <v>498</v>
      </c>
      <c r="V116" s="117" t="s">
        <v>494</v>
      </c>
      <c r="W116" s="118">
        <v>922</v>
      </c>
    </row>
    <row r="117" spans="1:23" s="116" customFormat="1">
      <c r="A117" s="533" t="s">
        <v>303</v>
      </c>
      <c r="B117" t="s">
        <v>255</v>
      </c>
      <c r="C117" t="s">
        <v>1854</v>
      </c>
      <c r="D117" s="122" t="s">
        <v>1855</v>
      </c>
      <c r="E117" s="122" t="s">
        <v>493</v>
      </c>
      <c r="F117" s="122" t="s">
        <v>494</v>
      </c>
      <c r="G117" s="122" t="s">
        <v>495</v>
      </c>
      <c r="H117" s="122" t="s">
        <v>499</v>
      </c>
      <c r="I117" s="122">
        <v>0</v>
      </c>
      <c r="J117" s="122">
        <v>0</v>
      </c>
      <c r="K117" s="122">
        <v>0</v>
      </c>
      <c r="L117" s="122">
        <v>0</v>
      </c>
      <c r="M117" s="122">
        <v>1</v>
      </c>
      <c r="N117" s="122">
        <v>0</v>
      </c>
      <c r="O117" t="s">
        <v>1856</v>
      </c>
      <c r="P117" t="s">
        <v>1847</v>
      </c>
      <c r="Q117" t="s">
        <v>472</v>
      </c>
      <c r="R117" t="s">
        <v>1856</v>
      </c>
      <c r="S117" t="s">
        <v>1847</v>
      </c>
      <c r="T117" t="s">
        <v>472</v>
      </c>
      <c r="U117" s="117" t="s">
        <v>498</v>
      </c>
      <c r="V117" s="117" t="s">
        <v>494</v>
      </c>
      <c r="W117" s="118">
        <v>922</v>
      </c>
    </row>
    <row r="118" spans="1:23" s="116" customFormat="1">
      <c r="A118" s="533" t="s">
        <v>303</v>
      </c>
      <c r="B118" t="s">
        <v>255</v>
      </c>
      <c r="C118" t="s">
        <v>1857</v>
      </c>
      <c r="D118" s="122" t="s">
        <v>1858</v>
      </c>
      <c r="E118" s="122" t="s">
        <v>493</v>
      </c>
      <c r="F118" s="122" t="s">
        <v>494</v>
      </c>
      <c r="G118" s="122" t="s">
        <v>495</v>
      </c>
      <c r="H118" s="122" t="s">
        <v>499</v>
      </c>
      <c r="I118" s="122">
        <v>0</v>
      </c>
      <c r="J118" s="122">
        <v>0</v>
      </c>
      <c r="K118" s="122">
        <v>0</v>
      </c>
      <c r="L118" s="122">
        <v>0</v>
      </c>
      <c r="M118" s="122">
        <v>1</v>
      </c>
      <c r="N118" s="122">
        <v>0</v>
      </c>
      <c r="O118" t="s">
        <v>1859</v>
      </c>
      <c r="P118" t="s">
        <v>1847</v>
      </c>
      <c r="Q118" t="s">
        <v>472</v>
      </c>
      <c r="R118" t="s">
        <v>1859</v>
      </c>
      <c r="S118" t="s">
        <v>1847</v>
      </c>
      <c r="T118" t="s">
        <v>472</v>
      </c>
      <c r="U118" s="117" t="s">
        <v>498</v>
      </c>
      <c r="V118" s="117" t="s">
        <v>494</v>
      </c>
      <c r="W118" s="118">
        <v>922</v>
      </c>
    </row>
    <row r="119" spans="1:23" s="116" customFormat="1">
      <c r="A119" s="533" t="s">
        <v>303</v>
      </c>
      <c r="B119" t="s">
        <v>255</v>
      </c>
      <c r="C119" t="s">
        <v>1860</v>
      </c>
      <c r="D119" s="122" t="s">
        <v>1861</v>
      </c>
      <c r="E119" s="122" t="s">
        <v>493</v>
      </c>
      <c r="F119" s="122" t="s">
        <v>494</v>
      </c>
      <c r="G119" s="122" t="s">
        <v>495</v>
      </c>
      <c r="H119" s="122" t="s">
        <v>499</v>
      </c>
      <c r="I119" s="122">
        <v>0</v>
      </c>
      <c r="J119" s="122">
        <v>0</v>
      </c>
      <c r="K119" s="122">
        <v>0</v>
      </c>
      <c r="L119" s="122">
        <v>0</v>
      </c>
      <c r="M119" s="122">
        <v>1</v>
      </c>
      <c r="N119" s="122">
        <v>0</v>
      </c>
      <c r="O119" t="s">
        <v>1862</v>
      </c>
      <c r="P119" t="s">
        <v>1847</v>
      </c>
      <c r="Q119" t="s">
        <v>472</v>
      </c>
      <c r="R119" t="s">
        <v>1862</v>
      </c>
      <c r="S119" t="s">
        <v>1847</v>
      </c>
      <c r="T119" t="s">
        <v>472</v>
      </c>
      <c r="U119" s="117" t="s">
        <v>498</v>
      </c>
      <c r="V119" s="117" t="s">
        <v>494</v>
      </c>
      <c r="W119" s="118">
        <v>922</v>
      </c>
    </row>
    <row r="120" spans="1:23" s="116" customFormat="1">
      <c r="A120" s="533" t="s">
        <v>303</v>
      </c>
      <c r="B120" t="s">
        <v>316</v>
      </c>
      <c r="C120" t="s">
        <v>1844</v>
      </c>
      <c r="D120" s="122" t="s">
        <v>1845</v>
      </c>
      <c r="E120" s="122" t="s">
        <v>493</v>
      </c>
      <c r="F120" s="122" t="s">
        <v>494</v>
      </c>
      <c r="G120" s="122" t="s">
        <v>495</v>
      </c>
      <c r="H120" s="122" t="s">
        <v>499</v>
      </c>
      <c r="I120" s="122">
        <v>0</v>
      </c>
      <c r="J120" s="122">
        <v>0</v>
      </c>
      <c r="K120" s="122">
        <v>0</v>
      </c>
      <c r="L120" s="122">
        <v>0</v>
      </c>
      <c r="M120" s="122">
        <v>1</v>
      </c>
      <c r="N120" s="122">
        <v>0</v>
      </c>
      <c r="O120" t="s">
        <v>1846</v>
      </c>
      <c r="P120" t="s">
        <v>1847</v>
      </c>
      <c r="Q120" t="s">
        <v>472</v>
      </c>
      <c r="R120" t="s">
        <v>1846</v>
      </c>
      <c r="S120" t="s">
        <v>1847</v>
      </c>
      <c r="T120" t="s">
        <v>472</v>
      </c>
      <c r="U120" s="117" t="s">
        <v>498</v>
      </c>
      <c r="V120" s="117" t="s">
        <v>494</v>
      </c>
      <c r="W120" s="118">
        <v>922</v>
      </c>
    </row>
    <row r="121" spans="1:23">
      <c r="A121" s="533" t="s">
        <v>303</v>
      </c>
      <c r="B121" t="s">
        <v>316</v>
      </c>
      <c r="C121" t="s">
        <v>1848</v>
      </c>
      <c r="D121" s="122" t="s">
        <v>1849</v>
      </c>
      <c r="E121" s="122" t="s">
        <v>493</v>
      </c>
      <c r="F121" s="122" t="s">
        <v>494</v>
      </c>
      <c r="G121" s="122" t="s">
        <v>495</v>
      </c>
      <c r="H121" s="122" t="s">
        <v>499</v>
      </c>
      <c r="I121" s="122">
        <v>0</v>
      </c>
      <c r="J121" s="122">
        <v>0</v>
      </c>
      <c r="K121" s="122">
        <v>0</v>
      </c>
      <c r="L121" s="122">
        <v>0</v>
      </c>
      <c r="M121" s="122">
        <v>1</v>
      </c>
      <c r="N121" s="122">
        <v>0</v>
      </c>
      <c r="O121" t="s">
        <v>1850</v>
      </c>
      <c r="P121" t="s">
        <v>1847</v>
      </c>
      <c r="Q121" t="s">
        <v>472</v>
      </c>
      <c r="R121" t="s">
        <v>1850</v>
      </c>
      <c r="S121" t="s">
        <v>1847</v>
      </c>
      <c r="T121" t="s">
        <v>472</v>
      </c>
      <c r="U121" s="117" t="s">
        <v>498</v>
      </c>
      <c r="V121" s="117" t="s">
        <v>494</v>
      </c>
      <c r="W121" s="118">
        <v>922</v>
      </c>
    </row>
    <row r="122" spans="1:23">
      <c r="A122" s="533" t="s">
        <v>303</v>
      </c>
      <c r="B122" t="s">
        <v>316</v>
      </c>
      <c r="C122" t="s">
        <v>1851</v>
      </c>
      <c r="D122" s="122" t="s">
        <v>1852</v>
      </c>
      <c r="E122" s="122" t="s">
        <v>493</v>
      </c>
      <c r="F122" s="122" t="s">
        <v>494</v>
      </c>
      <c r="G122" s="122" t="s">
        <v>495</v>
      </c>
      <c r="H122" s="122" t="s">
        <v>499</v>
      </c>
      <c r="I122" s="122">
        <v>0</v>
      </c>
      <c r="J122" s="122">
        <v>0</v>
      </c>
      <c r="K122" s="122">
        <v>0</v>
      </c>
      <c r="L122" s="122">
        <v>0</v>
      </c>
      <c r="M122" s="122">
        <v>1</v>
      </c>
      <c r="N122" s="122">
        <v>0</v>
      </c>
      <c r="O122" t="s">
        <v>1853</v>
      </c>
      <c r="P122" t="s">
        <v>1847</v>
      </c>
      <c r="Q122" t="s">
        <v>472</v>
      </c>
      <c r="R122" t="s">
        <v>1853</v>
      </c>
      <c r="S122" t="s">
        <v>1847</v>
      </c>
      <c r="T122" t="s">
        <v>472</v>
      </c>
      <c r="U122" s="117" t="s">
        <v>498</v>
      </c>
      <c r="V122" s="117" t="s">
        <v>494</v>
      </c>
      <c r="W122" s="118">
        <v>922</v>
      </c>
    </row>
    <row r="123" spans="1:23">
      <c r="A123" s="533" t="s">
        <v>303</v>
      </c>
      <c r="B123" t="s">
        <v>316</v>
      </c>
      <c r="C123" t="s">
        <v>1854</v>
      </c>
      <c r="D123" s="122" t="s">
        <v>1855</v>
      </c>
      <c r="E123" s="122" t="s">
        <v>493</v>
      </c>
      <c r="F123" s="122" t="s">
        <v>494</v>
      </c>
      <c r="G123" s="122" t="s">
        <v>495</v>
      </c>
      <c r="H123" s="122" t="s">
        <v>499</v>
      </c>
      <c r="I123" s="122">
        <v>0</v>
      </c>
      <c r="J123" s="122">
        <v>0</v>
      </c>
      <c r="K123" s="122">
        <v>0</v>
      </c>
      <c r="L123" s="122">
        <v>0</v>
      </c>
      <c r="M123" s="122">
        <v>1</v>
      </c>
      <c r="N123" s="122">
        <v>0</v>
      </c>
      <c r="O123" t="s">
        <v>1856</v>
      </c>
      <c r="P123" t="s">
        <v>1847</v>
      </c>
      <c r="Q123" t="s">
        <v>472</v>
      </c>
      <c r="R123" t="s">
        <v>1856</v>
      </c>
      <c r="S123" t="s">
        <v>1847</v>
      </c>
      <c r="T123" t="s">
        <v>472</v>
      </c>
      <c r="U123" s="117" t="s">
        <v>498</v>
      </c>
      <c r="V123" s="117" t="s">
        <v>494</v>
      </c>
      <c r="W123" s="118">
        <v>922</v>
      </c>
    </row>
    <row r="124" spans="1:23">
      <c r="A124" s="533" t="s">
        <v>303</v>
      </c>
      <c r="B124" t="s">
        <v>316</v>
      </c>
      <c r="C124" t="s">
        <v>1857</v>
      </c>
      <c r="D124" s="122" t="s">
        <v>1858</v>
      </c>
      <c r="E124" s="122" t="s">
        <v>493</v>
      </c>
      <c r="F124" s="122" t="s">
        <v>494</v>
      </c>
      <c r="G124" s="122" t="s">
        <v>495</v>
      </c>
      <c r="H124" s="122" t="s">
        <v>499</v>
      </c>
      <c r="I124" s="122">
        <v>0</v>
      </c>
      <c r="J124" s="122">
        <v>0</v>
      </c>
      <c r="K124" s="122">
        <v>0</v>
      </c>
      <c r="L124" s="122">
        <v>0</v>
      </c>
      <c r="M124" s="122">
        <v>1</v>
      </c>
      <c r="N124" s="122">
        <v>0</v>
      </c>
      <c r="O124" t="s">
        <v>1859</v>
      </c>
      <c r="P124" t="s">
        <v>1847</v>
      </c>
      <c r="Q124" t="s">
        <v>472</v>
      </c>
      <c r="R124" t="s">
        <v>1859</v>
      </c>
      <c r="S124" t="s">
        <v>1847</v>
      </c>
      <c r="T124" t="s">
        <v>472</v>
      </c>
      <c r="U124" s="117" t="s">
        <v>498</v>
      </c>
      <c r="V124" s="117" t="s">
        <v>494</v>
      </c>
      <c r="W124" s="118">
        <v>922</v>
      </c>
    </row>
    <row r="125" spans="1:23">
      <c r="A125" s="120" t="s">
        <v>303</v>
      </c>
      <c r="B125" s="121" t="s">
        <v>316</v>
      </c>
      <c r="C125" s="123" t="s">
        <v>548</v>
      </c>
      <c r="D125" s="123" t="s">
        <v>549</v>
      </c>
      <c r="E125" s="122" t="s">
        <v>550</v>
      </c>
      <c r="F125" s="122" t="s">
        <v>551</v>
      </c>
      <c r="G125" s="122" t="s">
        <v>557</v>
      </c>
      <c r="H125" s="122" t="s">
        <v>558</v>
      </c>
      <c r="I125" s="122">
        <v>0</v>
      </c>
      <c r="J125" s="122">
        <v>0</v>
      </c>
      <c r="K125" s="122">
        <v>0</v>
      </c>
      <c r="L125" s="122">
        <v>0</v>
      </c>
      <c r="M125" s="122">
        <v>1</v>
      </c>
      <c r="N125" s="122">
        <v>0</v>
      </c>
      <c r="O125" s="122" t="s">
        <v>559</v>
      </c>
      <c r="P125" s="122" t="s">
        <v>353</v>
      </c>
      <c r="Q125" s="6" t="s">
        <v>472</v>
      </c>
      <c r="R125" s="6" t="s">
        <v>560</v>
      </c>
      <c r="S125" s="6" t="s">
        <v>561</v>
      </c>
      <c r="T125" t="s">
        <v>562</v>
      </c>
      <c r="U125" s="117" t="s">
        <v>555</v>
      </c>
      <c r="V125" s="117" t="s">
        <v>556</v>
      </c>
      <c r="W125" s="118">
        <v>710</v>
      </c>
    </row>
    <row r="126" spans="1:23" s="116" customFormat="1">
      <c r="A126" s="119" t="s">
        <v>254</v>
      </c>
      <c r="B126" s="126" t="s">
        <v>316</v>
      </c>
      <c r="C126" s="115" t="s">
        <v>563</v>
      </c>
      <c r="D126" s="115" t="s">
        <v>564</v>
      </c>
      <c r="E126" s="115" t="s">
        <v>550</v>
      </c>
      <c r="F126" s="115" t="s">
        <v>551</v>
      </c>
      <c r="G126" s="115" t="s">
        <v>557</v>
      </c>
      <c r="H126" s="115" t="s">
        <v>558</v>
      </c>
      <c r="I126" s="115">
        <v>0</v>
      </c>
      <c r="J126" s="115">
        <v>0</v>
      </c>
      <c r="K126" s="115">
        <v>0</v>
      </c>
      <c r="L126" s="115">
        <v>0</v>
      </c>
      <c r="M126" s="115">
        <v>1</v>
      </c>
      <c r="N126" s="115">
        <v>0</v>
      </c>
      <c r="O126" s="115" t="s">
        <v>2287</v>
      </c>
      <c r="P126" s="115" t="s">
        <v>353</v>
      </c>
      <c r="Q126" s="553" t="s">
        <v>2292</v>
      </c>
      <c r="R126" s="116" t="s">
        <v>565</v>
      </c>
      <c r="S126" s="116" t="s">
        <v>353</v>
      </c>
      <c r="T126" s="553" t="s">
        <v>2292</v>
      </c>
      <c r="U126" s="551" t="s">
        <v>555</v>
      </c>
      <c r="V126" s="551" t="s">
        <v>556</v>
      </c>
      <c r="W126" s="552">
        <v>710</v>
      </c>
    </row>
    <row r="127" spans="1:23">
      <c r="A127" s="120" t="s">
        <v>303</v>
      </c>
      <c r="B127" s="121" t="s">
        <v>255</v>
      </c>
      <c r="C127" s="122" t="s">
        <v>578</v>
      </c>
      <c r="D127" s="122" t="s">
        <v>55</v>
      </c>
      <c r="E127" s="122" t="s">
        <v>414</v>
      </c>
      <c r="F127" s="122" t="s">
        <v>415</v>
      </c>
      <c r="G127" s="122" t="s">
        <v>416</v>
      </c>
      <c r="H127" s="122" t="s">
        <v>417</v>
      </c>
      <c r="I127" s="122">
        <v>0</v>
      </c>
      <c r="J127" s="122">
        <v>0</v>
      </c>
      <c r="K127" s="122">
        <v>0</v>
      </c>
      <c r="L127" s="122">
        <v>0</v>
      </c>
      <c r="M127" s="122">
        <v>1</v>
      </c>
      <c r="N127" s="122">
        <v>0</v>
      </c>
      <c r="O127" s="122" t="s">
        <v>2270</v>
      </c>
      <c r="P127" s="122" t="s">
        <v>264</v>
      </c>
      <c r="Q127" s="6" t="s">
        <v>472</v>
      </c>
      <c r="R127" s="6" t="s">
        <v>580</v>
      </c>
      <c r="S127" s="6" t="s">
        <v>581</v>
      </c>
      <c r="T127" s="6" t="s">
        <v>582</v>
      </c>
      <c r="U127" s="117" t="s">
        <v>421</v>
      </c>
      <c r="V127" s="117" t="s">
        <v>415</v>
      </c>
      <c r="W127" s="118">
        <v>911</v>
      </c>
    </row>
    <row r="128" spans="1:23">
      <c r="A128" s="120" t="s">
        <v>303</v>
      </c>
      <c r="B128" s="121" t="s">
        <v>316</v>
      </c>
      <c r="C128" s="123" t="s">
        <v>578</v>
      </c>
      <c r="D128" s="123" t="s">
        <v>29</v>
      </c>
      <c r="E128" s="122" t="s">
        <v>414</v>
      </c>
      <c r="F128" s="122" t="s">
        <v>415</v>
      </c>
      <c r="G128" s="122" t="s">
        <v>495</v>
      </c>
      <c r="H128" s="122" t="s">
        <v>583</v>
      </c>
      <c r="I128" s="122">
        <v>0</v>
      </c>
      <c r="J128" s="122">
        <v>0</v>
      </c>
      <c r="K128" s="122">
        <v>0</v>
      </c>
      <c r="L128" s="122">
        <v>0</v>
      </c>
      <c r="M128" s="122">
        <v>1</v>
      </c>
      <c r="N128" s="122">
        <v>0</v>
      </c>
      <c r="O128" s="122" t="s">
        <v>579</v>
      </c>
      <c r="P128" s="122" t="s">
        <v>353</v>
      </c>
      <c r="Q128" s="6" t="s">
        <v>472</v>
      </c>
      <c r="R128" s="6" t="s">
        <v>580</v>
      </c>
      <c r="S128" s="6" t="s">
        <v>584</v>
      </c>
      <c r="T128" t="s">
        <v>582</v>
      </c>
      <c r="U128" s="117" t="s">
        <v>421</v>
      </c>
      <c r="V128" s="117" t="s">
        <v>415</v>
      </c>
      <c r="W128" s="118">
        <v>911</v>
      </c>
    </row>
    <row r="129" spans="1:23">
      <c r="A129" s="120" t="s">
        <v>303</v>
      </c>
      <c r="B129" s="121" t="s">
        <v>255</v>
      </c>
      <c r="C129" s="122" t="s">
        <v>589</v>
      </c>
      <c r="D129" s="122" t="s">
        <v>590</v>
      </c>
      <c r="E129" s="122" t="s">
        <v>414</v>
      </c>
      <c r="F129" s="122" t="s">
        <v>415</v>
      </c>
      <c r="G129" s="122" t="s">
        <v>416</v>
      </c>
      <c r="H129" s="122" t="s">
        <v>417</v>
      </c>
      <c r="I129" s="122">
        <v>0</v>
      </c>
      <c r="J129" s="122">
        <v>0</v>
      </c>
      <c r="K129" s="122">
        <v>0</v>
      </c>
      <c r="L129" s="122">
        <v>0</v>
      </c>
      <c r="M129" s="122">
        <v>1</v>
      </c>
      <c r="N129" s="122">
        <v>0</v>
      </c>
      <c r="O129" s="122" t="s">
        <v>2271</v>
      </c>
      <c r="P129" s="122" t="s">
        <v>264</v>
      </c>
      <c r="Q129" s="6" t="s">
        <v>472</v>
      </c>
      <c r="R129" s="6" t="s">
        <v>580</v>
      </c>
      <c r="S129" s="6" t="s">
        <v>581</v>
      </c>
      <c r="T129" s="6" t="s">
        <v>582</v>
      </c>
      <c r="U129" s="117" t="s">
        <v>421</v>
      </c>
      <c r="V129" s="117" t="s">
        <v>415</v>
      </c>
      <c r="W129" s="118">
        <v>911</v>
      </c>
    </row>
    <row r="130" spans="1:23">
      <c r="A130" s="120" t="s">
        <v>303</v>
      </c>
      <c r="B130" s="121" t="s">
        <v>316</v>
      </c>
      <c r="C130" s="123" t="s">
        <v>589</v>
      </c>
      <c r="D130" s="123" t="s">
        <v>592</v>
      </c>
      <c r="E130" s="122" t="s">
        <v>414</v>
      </c>
      <c r="F130" s="122" t="s">
        <v>415</v>
      </c>
      <c r="G130" s="122" t="s">
        <v>495</v>
      </c>
      <c r="H130" s="122" t="s">
        <v>583</v>
      </c>
      <c r="I130" s="122">
        <v>0</v>
      </c>
      <c r="J130" s="122">
        <v>0</v>
      </c>
      <c r="K130" s="122">
        <v>0</v>
      </c>
      <c r="L130" s="122">
        <v>0</v>
      </c>
      <c r="M130" s="122">
        <v>1</v>
      </c>
      <c r="N130" s="122">
        <v>0</v>
      </c>
      <c r="O130" s="122" t="s">
        <v>591</v>
      </c>
      <c r="P130" s="122" t="s">
        <v>353</v>
      </c>
      <c r="Q130" s="6" t="s">
        <v>472</v>
      </c>
      <c r="R130" s="6" t="s">
        <v>580</v>
      </c>
      <c r="S130" s="6" t="s">
        <v>584</v>
      </c>
      <c r="T130" t="s">
        <v>582</v>
      </c>
      <c r="U130" s="117" t="s">
        <v>421</v>
      </c>
      <c r="V130" s="117" t="s">
        <v>415</v>
      </c>
      <c r="W130" s="118">
        <v>911</v>
      </c>
    </row>
    <row r="131" spans="1:23">
      <c r="A131" s="120" t="s">
        <v>303</v>
      </c>
      <c r="B131" s="121" t="s">
        <v>316</v>
      </c>
      <c r="C131" s="123" t="s">
        <v>602</v>
      </c>
      <c r="D131" s="123" t="s">
        <v>613</v>
      </c>
      <c r="E131" s="122" t="s">
        <v>550</v>
      </c>
      <c r="F131" s="122" t="s">
        <v>551</v>
      </c>
      <c r="G131" s="122" t="s">
        <v>614</v>
      </c>
      <c r="H131" s="122" t="s">
        <v>615</v>
      </c>
      <c r="I131" s="122">
        <v>0</v>
      </c>
      <c r="J131" s="122">
        <v>0</v>
      </c>
      <c r="K131" s="122">
        <v>0</v>
      </c>
      <c r="L131" s="122">
        <v>0</v>
      </c>
      <c r="M131" s="122">
        <v>1</v>
      </c>
      <c r="N131" s="122">
        <v>1</v>
      </c>
      <c r="O131" s="122" t="s">
        <v>606</v>
      </c>
      <c r="P131" s="122" t="s">
        <v>353</v>
      </c>
      <c r="Q131" s="6" t="s">
        <v>472</v>
      </c>
      <c r="R131" s="6" t="s">
        <v>608</v>
      </c>
      <c r="S131" s="6" t="s">
        <v>561</v>
      </c>
      <c r="T131" t="s">
        <v>616</v>
      </c>
      <c r="U131" s="117" t="s">
        <v>611</v>
      </c>
      <c r="V131" s="117" t="s">
        <v>612</v>
      </c>
      <c r="W131" s="118">
        <v>740</v>
      </c>
    </row>
    <row r="132" spans="1:23">
      <c r="A132" s="347" t="s">
        <v>303</v>
      </c>
      <c r="B132" s="121" t="s">
        <v>255</v>
      </c>
      <c r="C132" s="122" t="s">
        <v>621</v>
      </c>
      <c r="D132" s="122" t="s">
        <v>1809</v>
      </c>
      <c r="E132" s="122" t="s">
        <v>604</v>
      </c>
      <c r="F132" s="122" t="s">
        <v>605</v>
      </c>
      <c r="G132" s="122" t="s">
        <v>623</v>
      </c>
      <c r="H132" s="122" t="s">
        <v>624</v>
      </c>
      <c r="I132" s="122">
        <v>0</v>
      </c>
      <c r="J132" s="122">
        <v>0</v>
      </c>
      <c r="K132" s="122">
        <v>0</v>
      </c>
      <c r="L132" s="122">
        <v>0</v>
      </c>
      <c r="M132" s="122">
        <v>1</v>
      </c>
      <c r="N132" s="122">
        <v>0</v>
      </c>
      <c r="O132" s="122" t="s">
        <v>1810</v>
      </c>
      <c r="P132" s="122" t="s">
        <v>1811</v>
      </c>
      <c r="Q132" s="6" t="s">
        <v>472</v>
      </c>
      <c r="R132" s="6" t="s">
        <v>1812</v>
      </c>
      <c r="S132" s="6" t="s">
        <v>1813</v>
      </c>
      <c r="T132" s="6" t="s">
        <v>1814</v>
      </c>
      <c r="U132" s="117" t="s">
        <v>626</v>
      </c>
      <c r="V132" s="117" t="s">
        <v>627</v>
      </c>
      <c r="W132" s="118">
        <v>730</v>
      </c>
    </row>
    <row r="133" spans="1:23">
      <c r="A133" s="347" t="s">
        <v>303</v>
      </c>
      <c r="B133" s="121" t="s">
        <v>316</v>
      </c>
      <c r="C133" s="123" t="s">
        <v>621</v>
      </c>
      <c r="D133" s="122" t="s">
        <v>1809</v>
      </c>
      <c r="E133" s="122" t="s">
        <v>550</v>
      </c>
      <c r="F133" s="122" t="s">
        <v>551</v>
      </c>
      <c r="G133" s="122" t="s">
        <v>629</v>
      </c>
      <c r="H133" s="122" t="s">
        <v>630</v>
      </c>
      <c r="I133" s="122">
        <v>0</v>
      </c>
      <c r="J133" s="122">
        <v>0</v>
      </c>
      <c r="K133" s="122">
        <v>0</v>
      </c>
      <c r="L133" s="122">
        <v>0</v>
      </c>
      <c r="M133" s="122">
        <v>1</v>
      </c>
      <c r="N133" s="122">
        <v>0</v>
      </c>
      <c r="O133" s="122" t="s">
        <v>1810</v>
      </c>
      <c r="P133" s="122" t="s">
        <v>1811</v>
      </c>
      <c r="Q133" s="6" t="s">
        <v>472</v>
      </c>
      <c r="R133" s="6" t="s">
        <v>1812</v>
      </c>
      <c r="S133" s="6" t="s">
        <v>1813</v>
      </c>
      <c r="T133" s="6" t="s">
        <v>1814</v>
      </c>
      <c r="U133" s="117" t="s">
        <v>626</v>
      </c>
      <c r="V133" s="117" t="s">
        <v>627</v>
      </c>
      <c r="W133" s="118">
        <v>730</v>
      </c>
    </row>
    <row r="134" spans="1:23">
      <c r="A134" s="120" t="s">
        <v>303</v>
      </c>
      <c r="B134" s="121" t="s">
        <v>255</v>
      </c>
      <c r="C134" s="122" t="s">
        <v>634</v>
      </c>
      <c r="D134" s="122" t="s">
        <v>635</v>
      </c>
      <c r="E134" s="122" t="s">
        <v>604</v>
      </c>
      <c r="F134" s="122" t="s">
        <v>605</v>
      </c>
      <c r="G134" s="122" t="s">
        <v>623</v>
      </c>
      <c r="H134" s="122" t="s">
        <v>624</v>
      </c>
      <c r="I134" s="122">
        <v>0</v>
      </c>
      <c r="J134" s="122">
        <v>0</v>
      </c>
      <c r="K134" s="122">
        <v>0</v>
      </c>
      <c r="L134" s="122">
        <v>0</v>
      </c>
      <c r="M134" s="122">
        <v>1</v>
      </c>
      <c r="N134" s="122">
        <v>0</v>
      </c>
      <c r="O134" s="122" t="s">
        <v>636</v>
      </c>
      <c r="P134" s="122" t="s">
        <v>264</v>
      </c>
      <c r="Q134" s="6" t="s">
        <v>472</v>
      </c>
      <c r="R134" s="6" t="s">
        <v>636</v>
      </c>
      <c r="S134" s="6" t="s">
        <v>264</v>
      </c>
      <c r="T134" s="6" t="s">
        <v>472</v>
      </c>
      <c r="U134" s="117" t="s">
        <v>637</v>
      </c>
      <c r="V134" s="117" t="s">
        <v>638</v>
      </c>
      <c r="W134" s="118">
        <v>720</v>
      </c>
    </row>
    <row r="135" spans="1:23">
      <c r="A135" s="120" t="s">
        <v>303</v>
      </c>
      <c r="B135" s="121" t="s">
        <v>316</v>
      </c>
      <c r="C135" s="123" t="s">
        <v>634</v>
      </c>
      <c r="D135" s="123" t="s">
        <v>639</v>
      </c>
      <c r="E135" s="122" t="s">
        <v>550</v>
      </c>
      <c r="F135" s="122" t="s">
        <v>551</v>
      </c>
      <c r="G135" s="122" t="s">
        <v>640</v>
      </c>
      <c r="H135" s="122" t="s">
        <v>641</v>
      </c>
      <c r="I135" s="122">
        <v>0</v>
      </c>
      <c r="J135" s="122">
        <v>0</v>
      </c>
      <c r="K135" s="122">
        <v>0</v>
      </c>
      <c r="L135" s="122">
        <v>0</v>
      </c>
      <c r="M135" s="122">
        <v>1</v>
      </c>
      <c r="N135" s="122">
        <v>0</v>
      </c>
      <c r="O135" s="122" t="s">
        <v>642</v>
      </c>
      <c r="P135" s="122" t="s">
        <v>353</v>
      </c>
      <c r="Q135" s="6" t="s">
        <v>472</v>
      </c>
      <c r="R135" s="6" t="s">
        <v>643</v>
      </c>
      <c r="S135" s="6" t="s">
        <v>353</v>
      </c>
      <c r="T135" t="s">
        <v>472</v>
      </c>
      <c r="U135" s="117" t="s">
        <v>637</v>
      </c>
      <c r="V135" s="117" t="s">
        <v>638</v>
      </c>
      <c r="W135" s="118">
        <v>720</v>
      </c>
    </row>
    <row r="136" spans="1:23">
      <c r="A136" s="533" t="s">
        <v>303</v>
      </c>
      <c r="B136" t="s">
        <v>316</v>
      </c>
      <c r="C136" t="s">
        <v>1860</v>
      </c>
      <c r="D136" s="122" t="s">
        <v>1861</v>
      </c>
      <c r="E136" s="122" t="s">
        <v>493</v>
      </c>
      <c r="F136" s="122" t="s">
        <v>494</v>
      </c>
      <c r="G136" s="122" t="s">
        <v>495</v>
      </c>
      <c r="H136" s="122" t="s">
        <v>499</v>
      </c>
      <c r="I136" s="122">
        <v>0</v>
      </c>
      <c r="J136" s="122">
        <v>0</v>
      </c>
      <c r="K136" s="122">
        <v>0</v>
      </c>
      <c r="L136" s="122">
        <v>0</v>
      </c>
      <c r="M136" s="122">
        <v>1</v>
      </c>
      <c r="N136" s="122">
        <v>0</v>
      </c>
      <c r="O136" t="s">
        <v>1862</v>
      </c>
      <c r="P136" t="s">
        <v>1847</v>
      </c>
      <c r="Q136" t="s">
        <v>472</v>
      </c>
      <c r="R136" t="s">
        <v>1862</v>
      </c>
      <c r="S136" t="s">
        <v>1847</v>
      </c>
      <c r="T136" t="s">
        <v>472</v>
      </c>
      <c r="U136" s="117" t="s">
        <v>498</v>
      </c>
      <c r="V136" s="117" t="s">
        <v>494</v>
      </c>
      <c r="W136" s="118">
        <v>922</v>
      </c>
    </row>
    <row r="137" spans="1:23" s="116" customFormat="1">
      <c r="A137" s="119" t="s">
        <v>254</v>
      </c>
      <c r="B137" s="126" t="s">
        <v>255</v>
      </c>
      <c r="C137" s="115" t="s">
        <v>913</v>
      </c>
      <c r="D137" s="115" t="s">
        <v>59</v>
      </c>
      <c r="E137" s="115" t="s">
        <v>493</v>
      </c>
      <c r="F137" s="115" t="s">
        <v>494</v>
      </c>
      <c r="G137" s="115" t="s">
        <v>495</v>
      </c>
      <c r="H137" s="115" t="s">
        <v>496</v>
      </c>
      <c r="I137" s="115">
        <v>0</v>
      </c>
      <c r="J137" s="115">
        <v>0</v>
      </c>
      <c r="K137" s="115">
        <v>0</v>
      </c>
      <c r="L137" s="115">
        <v>0</v>
      </c>
      <c r="M137" s="115">
        <v>1</v>
      </c>
      <c r="N137" s="115">
        <v>0</v>
      </c>
      <c r="O137" s="132" t="s">
        <v>914</v>
      </c>
      <c r="P137" s="115" t="s">
        <v>907</v>
      </c>
      <c r="Q137" s="553" t="s">
        <v>2292</v>
      </c>
      <c r="R137" s="132" t="s">
        <v>914</v>
      </c>
      <c r="S137" s="116" t="s">
        <v>907</v>
      </c>
      <c r="T137" s="553" t="s">
        <v>2292</v>
      </c>
      <c r="U137" s="551" t="s">
        <v>498</v>
      </c>
      <c r="V137" s="551" t="s">
        <v>494</v>
      </c>
      <c r="W137" s="552">
        <v>921</v>
      </c>
    </row>
    <row r="138" spans="1:23" s="116" customFormat="1">
      <c r="A138" s="119" t="s">
        <v>254</v>
      </c>
      <c r="B138" s="126" t="s">
        <v>316</v>
      </c>
      <c r="C138" s="115" t="s">
        <v>913</v>
      </c>
      <c r="D138" s="115" t="s">
        <v>59</v>
      </c>
      <c r="E138" s="115" t="s">
        <v>493</v>
      </c>
      <c r="F138" s="115" t="s">
        <v>494</v>
      </c>
      <c r="G138" s="115" t="s">
        <v>495</v>
      </c>
      <c r="H138" s="115" t="s">
        <v>499</v>
      </c>
      <c r="I138" s="115">
        <v>0</v>
      </c>
      <c r="J138" s="115">
        <v>0</v>
      </c>
      <c r="K138" s="115">
        <v>0</v>
      </c>
      <c r="L138" s="115">
        <v>0</v>
      </c>
      <c r="M138" s="115">
        <v>1</v>
      </c>
      <c r="N138" s="115">
        <v>0</v>
      </c>
      <c r="O138" s="132" t="s">
        <v>914</v>
      </c>
      <c r="P138" s="115" t="s">
        <v>907</v>
      </c>
      <c r="Q138" s="553" t="s">
        <v>2292</v>
      </c>
      <c r="R138" s="132" t="s">
        <v>914</v>
      </c>
      <c r="S138" s="116" t="s">
        <v>907</v>
      </c>
      <c r="T138" s="553" t="s">
        <v>2292</v>
      </c>
      <c r="U138" s="551" t="s">
        <v>498</v>
      </c>
      <c r="V138" s="551" t="s">
        <v>494</v>
      </c>
      <c r="W138" s="552">
        <v>921</v>
      </c>
    </row>
    <row r="139" spans="1:23" s="116" customFormat="1">
      <c r="A139" s="119" t="s">
        <v>254</v>
      </c>
      <c r="B139" s="126" t="s">
        <v>324</v>
      </c>
      <c r="C139" s="115" t="s">
        <v>913</v>
      </c>
      <c r="D139" s="115" t="s">
        <v>59</v>
      </c>
      <c r="E139" s="115" t="s">
        <v>493</v>
      </c>
      <c r="F139" s="115" t="s">
        <v>494</v>
      </c>
      <c r="G139" s="127" t="s">
        <v>500</v>
      </c>
      <c r="H139" s="115" t="s">
        <v>501</v>
      </c>
      <c r="I139" s="115">
        <v>0</v>
      </c>
      <c r="J139" s="115">
        <v>0</v>
      </c>
      <c r="K139" s="115">
        <v>0</v>
      </c>
      <c r="L139" s="115">
        <v>0</v>
      </c>
      <c r="M139" s="115">
        <v>1</v>
      </c>
      <c r="N139" s="115">
        <v>0</v>
      </c>
      <c r="O139" s="132" t="s">
        <v>914</v>
      </c>
      <c r="P139" s="115" t="s">
        <v>907</v>
      </c>
      <c r="Q139" s="553" t="s">
        <v>2292</v>
      </c>
      <c r="R139" s="132" t="s">
        <v>914</v>
      </c>
      <c r="S139" s="116" t="s">
        <v>907</v>
      </c>
      <c r="T139" s="553" t="s">
        <v>2292</v>
      </c>
      <c r="U139" s="551" t="s">
        <v>498</v>
      </c>
      <c r="V139" s="551" t="s">
        <v>494</v>
      </c>
      <c r="W139" s="552">
        <v>921</v>
      </c>
    </row>
    <row r="140" spans="1:23" s="116" customFormat="1">
      <c r="A140" s="119" t="s">
        <v>254</v>
      </c>
      <c r="B140" s="115" t="s">
        <v>255</v>
      </c>
      <c r="C140" s="115" t="s">
        <v>491</v>
      </c>
      <c r="D140" s="115" t="s">
        <v>492</v>
      </c>
      <c r="E140" s="115" t="s">
        <v>493</v>
      </c>
      <c r="F140" s="115" t="s">
        <v>494</v>
      </c>
      <c r="G140" s="115" t="s">
        <v>495</v>
      </c>
      <c r="H140" s="115" t="s">
        <v>496</v>
      </c>
      <c r="I140" s="115">
        <v>0</v>
      </c>
      <c r="J140" s="115">
        <v>0</v>
      </c>
      <c r="K140" s="115">
        <v>0</v>
      </c>
      <c r="L140" s="115">
        <v>0</v>
      </c>
      <c r="M140" s="115">
        <v>1</v>
      </c>
      <c r="N140" s="115">
        <v>0</v>
      </c>
      <c r="O140" s="115" t="s">
        <v>2272</v>
      </c>
      <c r="P140" s="115" t="s">
        <v>263</v>
      </c>
      <c r="Q140" s="553" t="s">
        <v>2292</v>
      </c>
      <c r="R140" s="116" t="s">
        <v>497</v>
      </c>
      <c r="S140" s="116" t="s">
        <v>263</v>
      </c>
      <c r="T140" s="553" t="s">
        <v>2292</v>
      </c>
      <c r="U140" s="551" t="s">
        <v>498</v>
      </c>
      <c r="V140" s="551" t="s">
        <v>494</v>
      </c>
      <c r="W140" s="552">
        <v>920</v>
      </c>
    </row>
    <row r="141" spans="1:23" s="116" customFormat="1">
      <c r="A141" s="119" t="s">
        <v>254</v>
      </c>
      <c r="B141" s="126" t="s">
        <v>316</v>
      </c>
      <c r="C141" s="115" t="s">
        <v>491</v>
      </c>
      <c r="D141" s="115" t="s">
        <v>492</v>
      </c>
      <c r="E141" s="115" t="s">
        <v>493</v>
      </c>
      <c r="F141" s="115" t="s">
        <v>494</v>
      </c>
      <c r="G141" s="115" t="s">
        <v>495</v>
      </c>
      <c r="H141" s="115" t="s">
        <v>499</v>
      </c>
      <c r="I141" s="115">
        <v>0</v>
      </c>
      <c r="J141" s="115">
        <v>0</v>
      </c>
      <c r="K141" s="115">
        <v>0</v>
      </c>
      <c r="L141" s="115">
        <v>0</v>
      </c>
      <c r="M141" s="115">
        <v>1</v>
      </c>
      <c r="N141" s="115">
        <v>0</v>
      </c>
      <c r="O141" s="115" t="s">
        <v>497</v>
      </c>
      <c r="P141" s="115" t="s">
        <v>353</v>
      </c>
      <c r="Q141" s="553" t="s">
        <v>2292</v>
      </c>
      <c r="R141" s="116" t="s">
        <v>497</v>
      </c>
      <c r="S141" s="116" t="s">
        <v>353</v>
      </c>
      <c r="T141" s="553" t="s">
        <v>2292</v>
      </c>
      <c r="U141" s="551" t="s">
        <v>498</v>
      </c>
      <c r="V141" s="551" t="s">
        <v>494</v>
      </c>
      <c r="W141" s="552">
        <v>920</v>
      </c>
    </row>
    <row r="142" spans="1:23" s="116" customFormat="1">
      <c r="A142" s="119" t="s">
        <v>254</v>
      </c>
      <c r="B142" s="115" t="s">
        <v>255</v>
      </c>
      <c r="C142" s="115" t="s">
        <v>504</v>
      </c>
      <c r="D142" s="115" t="s">
        <v>505</v>
      </c>
      <c r="E142" s="115" t="s">
        <v>493</v>
      </c>
      <c r="F142" s="115" t="s">
        <v>494</v>
      </c>
      <c r="G142" s="115" t="s">
        <v>495</v>
      </c>
      <c r="H142" s="115" t="s">
        <v>496</v>
      </c>
      <c r="I142" s="115">
        <v>0</v>
      </c>
      <c r="J142" s="115">
        <v>0</v>
      </c>
      <c r="K142" s="115">
        <v>0</v>
      </c>
      <c r="L142" s="115">
        <v>0</v>
      </c>
      <c r="M142" s="115">
        <v>1</v>
      </c>
      <c r="N142" s="115">
        <v>0</v>
      </c>
      <c r="O142" s="115" t="s">
        <v>506</v>
      </c>
      <c r="P142" s="115" t="s">
        <v>263</v>
      </c>
      <c r="Q142" s="553" t="s">
        <v>2292</v>
      </c>
      <c r="R142" s="116" t="s">
        <v>506</v>
      </c>
      <c r="S142" s="116" t="s">
        <v>263</v>
      </c>
      <c r="T142" s="553" t="s">
        <v>2292</v>
      </c>
      <c r="U142" s="551" t="s">
        <v>498</v>
      </c>
      <c r="V142" s="551" t="s">
        <v>494</v>
      </c>
      <c r="W142" s="552">
        <v>920</v>
      </c>
    </row>
    <row r="143" spans="1:23" s="116" customFormat="1">
      <c r="A143" s="119" t="s">
        <v>254</v>
      </c>
      <c r="B143" s="126" t="s">
        <v>316</v>
      </c>
      <c r="C143" s="115" t="s">
        <v>504</v>
      </c>
      <c r="D143" s="115" t="s">
        <v>505</v>
      </c>
      <c r="E143" s="115" t="s">
        <v>493</v>
      </c>
      <c r="F143" s="115" t="s">
        <v>494</v>
      </c>
      <c r="G143" s="115" t="s">
        <v>495</v>
      </c>
      <c r="H143" s="115" t="s">
        <v>499</v>
      </c>
      <c r="I143" s="115">
        <v>0</v>
      </c>
      <c r="J143" s="115">
        <v>0</v>
      </c>
      <c r="K143" s="115">
        <v>0</v>
      </c>
      <c r="L143" s="115">
        <v>0</v>
      </c>
      <c r="M143" s="115">
        <v>1</v>
      </c>
      <c r="N143" s="115">
        <v>0</v>
      </c>
      <c r="O143" s="115" t="s">
        <v>2273</v>
      </c>
      <c r="P143" s="115" t="s">
        <v>353</v>
      </c>
      <c r="Q143" s="553" t="s">
        <v>2292</v>
      </c>
      <c r="R143" s="116" t="s">
        <v>506</v>
      </c>
      <c r="S143" s="116" t="s">
        <v>353</v>
      </c>
      <c r="T143" s="553" t="s">
        <v>2292</v>
      </c>
      <c r="U143" s="551" t="s">
        <v>498</v>
      </c>
      <c r="V143" s="551" t="s">
        <v>494</v>
      </c>
      <c r="W143" s="552">
        <v>920</v>
      </c>
    </row>
    <row r="144" spans="1:23">
      <c r="A144" s="120" t="s">
        <v>303</v>
      </c>
      <c r="B144" s="121" t="s">
        <v>316</v>
      </c>
      <c r="C144" s="123" t="s">
        <v>683</v>
      </c>
      <c r="D144" s="123" t="s">
        <v>684</v>
      </c>
      <c r="E144" s="122" t="s">
        <v>550</v>
      </c>
      <c r="F144" s="122" t="s">
        <v>551</v>
      </c>
      <c r="G144" s="122" t="s">
        <v>614</v>
      </c>
      <c r="H144" s="122" t="s">
        <v>615</v>
      </c>
      <c r="I144" s="122">
        <v>0</v>
      </c>
      <c r="J144" s="122">
        <v>0</v>
      </c>
      <c r="K144" s="122">
        <v>0</v>
      </c>
      <c r="L144" s="122">
        <v>0</v>
      </c>
      <c r="M144" s="122">
        <v>1</v>
      </c>
      <c r="N144" s="122">
        <v>0</v>
      </c>
      <c r="O144" s="122" t="s">
        <v>677</v>
      </c>
      <c r="P144" s="122" t="s">
        <v>685</v>
      </c>
      <c r="Q144" s="6" t="s">
        <v>686</v>
      </c>
      <c r="R144" s="6" t="s">
        <v>687</v>
      </c>
      <c r="S144" s="6" t="s">
        <v>688</v>
      </c>
      <c r="T144" t="s">
        <v>689</v>
      </c>
      <c r="U144" s="117" t="s">
        <v>611</v>
      </c>
      <c r="V144" s="117" t="s">
        <v>612</v>
      </c>
      <c r="W144" s="118">
        <v>740</v>
      </c>
    </row>
    <row r="145" spans="1:23" ht="18">
      <c r="A145" s="120" t="s">
        <v>303</v>
      </c>
      <c r="B145" s="121" t="s">
        <v>255</v>
      </c>
      <c r="C145" s="122" t="s">
        <v>693</v>
      </c>
      <c r="D145" s="122" t="s">
        <v>1815</v>
      </c>
      <c r="E145" s="122" t="s">
        <v>646</v>
      </c>
      <c r="F145" s="122" t="s">
        <v>647</v>
      </c>
      <c r="G145" s="122" t="s">
        <v>375</v>
      </c>
      <c r="H145" s="122" t="s">
        <v>376</v>
      </c>
      <c r="I145" s="122">
        <v>0</v>
      </c>
      <c r="J145" s="122">
        <v>0</v>
      </c>
      <c r="K145" s="122">
        <v>0</v>
      </c>
      <c r="L145" s="122">
        <v>0</v>
      </c>
      <c r="M145" s="122">
        <v>2</v>
      </c>
      <c r="N145" s="122">
        <v>0</v>
      </c>
      <c r="O145" s="130" t="s">
        <v>695</v>
      </c>
      <c r="P145" s="122" t="s">
        <v>696</v>
      </c>
      <c r="Q145" s="6" t="s">
        <v>472</v>
      </c>
      <c r="R145" s="6" t="s">
        <v>697</v>
      </c>
      <c r="S145" s="6" t="s">
        <v>698</v>
      </c>
      <c r="T145" s="6" t="s">
        <v>699</v>
      </c>
      <c r="U145" s="117" t="s">
        <v>340</v>
      </c>
      <c r="V145" s="117" t="s">
        <v>341</v>
      </c>
      <c r="W145" s="118">
        <v>610</v>
      </c>
    </row>
    <row r="146" spans="1:23" s="116" customFormat="1">
      <c r="A146" s="119" t="s">
        <v>254</v>
      </c>
      <c r="B146" s="126" t="s">
        <v>255</v>
      </c>
      <c r="C146" s="115" t="s">
        <v>700</v>
      </c>
      <c r="D146" s="115" t="s">
        <v>701</v>
      </c>
      <c r="E146" s="115" t="s">
        <v>437</v>
      </c>
      <c r="F146" s="115" t="s">
        <v>307</v>
      </c>
      <c r="G146" s="115" t="s">
        <v>468</v>
      </c>
      <c r="H146" s="115" t="s">
        <v>469</v>
      </c>
      <c r="I146" s="115">
        <v>0</v>
      </c>
      <c r="J146" s="115">
        <v>0</v>
      </c>
      <c r="K146" s="115">
        <v>0</v>
      </c>
      <c r="L146" s="115">
        <v>0</v>
      </c>
      <c r="M146" s="115">
        <v>2</v>
      </c>
      <c r="N146" s="115">
        <v>0</v>
      </c>
      <c r="O146" s="132" t="s">
        <v>702</v>
      </c>
      <c r="P146" s="115" t="s">
        <v>703</v>
      </c>
      <c r="Q146" s="553" t="s">
        <v>2292</v>
      </c>
      <c r="R146" s="132" t="s">
        <v>704</v>
      </c>
      <c r="S146" s="116" t="s">
        <v>705</v>
      </c>
      <c r="T146" s="553" t="s">
        <v>2293</v>
      </c>
      <c r="U146" s="551" t="s">
        <v>340</v>
      </c>
      <c r="V146" s="551" t="s">
        <v>341</v>
      </c>
      <c r="W146" s="552">
        <v>600</v>
      </c>
    </row>
    <row r="147" spans="1:23" s="116" customFormat="1">
      <c r="A147" s="119" t="s">
        <v>254</v>
      </c>
      <c r="B147" s="115" t="s">
        <v>255</v>
      </c>
      <c r="C147" s="115" t="s">
        <v>507</v>
      </c>
      <c r="D147" s="115" t="s">
        <v>508</v>
      </c>
      <c r="E147" s="115" t="s">
        <v>493</v>
      </c>
      <c r="F147" s="115" t="s">
        <v>494</v>
      </c>
      <c r="G147" s="115" t="s">
        <v>495</v>
      </c>
      <c r="H147" s="115" t="s">
        <v>496</v>
      </c>
      <c r="I147" s="115">
        <v>0</v>
      </c>
      <c r="J147" s="115">
        <v>0</v>
      </c>
      <c r="K147" s="115">
        <v>0</v>
      </c>
      <c r="L147" s="115">
        <v>0</v>
      </c>
      <c r="M147" s="115">
        <v>1</v>
      </c>
      <c r="N147" s="115">
        <v>0</v>
      </c>
      <c r="O147" s="115" t="s">
        <v>2288</v>
      </c>
      <c r="P147" s="115" t="s">
        <v>263</v>
      </c>
      <c r="Q147" s="553" t="s">
        <v>2292</v>
      </c>
      <c r="R147" s="116" t="s">
        <v>509</v>
      </c>
      <c r="S147" s="116" t="s">
        <v>263</v>
      </c>
      <c r="T147" s="553" t="s">
        <v>2292</v>
      </c>
      <c r="U147" s="551" t="s">
        <v>498</v>
      </c>
      <c r="V147" s="551" t="s">
        <v>494</v>
      </c>
      <c r="W147" s="552">
        <v>920</v>
      </c>
    </row>
    <row r="148" spans="1:23" s="116" customFormat="1">
      <c r="A148" s="119" t="s">
        <v>254</v>
      </c>
      <c r="B148" s="126" t="s">
        <v>316</v>
      </c>
      <c r="C148" s="115" t="s">
        <v>507</v>
      </c>
      <c r="D148" s="115" t="s">
        <v>510</v>
      </c>
      <c r="E148" s="115" t="s">
        <v>493</v>
      </c>
      <c r="F148" s="115" t="s">
        <v>494</v>
      </c>
      <c r="G148" s="115" t="s">
        <v>495</v>
      </c>
      <c r="H148" s="115" t="s">
        <v>499</v>
      </c>
      <c r="I148" s="115">
        <v>0</v>
      </c>
      <c r="J148" s="115">
        <v>0</v>
      </c>
      <c r="K148" s="115">
        <v>0</v>
      </c>
      <c r="L148" s="115">
        <v>0</v>
      </c>
      <c r="M148" s="115">
        <v>1</v>
      </c>
      <c r="N148" s="115">
        <v>1</v>
      </c>
      <c r="O148" s="115" t="s">
        <v>509</v>
      </c>
      <c r="P148" s="115" t="s">
        <v>353</v>
      </c>
      <c r="Q148" s="553" t="s">
        <v>2292</v>
      </c>
      <c r="R148" s="116" t="s">
        <v>509</v>
      </c>
      <c r="S148" s="116" t="s">
        <v>353</v>
      </c>
      <c r="T148" s="553" t="s">
        <v>2292</v>
      </c>
      <c r="U148" s="551" t="s">
        <v>498</v>
      </c>
      <c r="V148" s="551" t="s">
        <v>494</v>
      </c>
      <c r="W148" s="552">
        <v>920</v>
      </c>
    </row>
    <row r="149" spans="1:23" s="116" customFormat="1">
      <c r="A149" s="119" t="s">
        <v>254</v>
      </c>
      <c r="B149" s="115" t="s">
        <v>255</v>
      </c>
      <c r="C149" s="115" t="s">
        <v>511</v>
      </c>
      <c r="D149" s="115" t="s">
        <v>57</v>
      </c>
      <c r="E149" s="115" t="s">
        <v>493</v>
      </c>
      <c r="F149" s="115" t="s">
        <v>494</v>
      </c>
      <c r="G149" s="115" t="s">
        <v>495</v>
      </c>
      <c r="H149" s="115" t="s">
        <v>496</v>
      </c>
      <c r="I149" s="115">
        <v>0</v>
      </c>
      <c r="J149" s="115">
        <v>0</v>
      </c>
      <c r="K149" s="115">
        <v>0</v>
      </c>
      <c r="L149" s="115">
        <v>0</v>
      </c>
      <c r="M149" s="115">
        <v>1</v>
      </c>
      <c r="N149" s="115">
        <v>0</v>
      </c>
      <c r="O149" s="115" t="s">
        <v>2274</v>
      </c>
      <c r="P149" s="115" t="s">
        <v>263</v>
      </c>
      <c r="Q149" s="553" t="s">
        <v>2292</v>
      </c>
      <c r="R149" s="116" t="s">
        <v>512</v>
      </c>
      <c r="S149" s="116" t="s">
        <v>263</v>
      </c>
      <c r="T149" s="553" t="s">
        <v>2292</v>
      </c>
      <c r="U149" s="551" t="s">
        <v>498</v>
      </c>
      <c r="V149" s="551" t="s">
        <v>494</v>
      </c>
      <c r="W149" s="552">
        <v>920</v>
      </c>
    </row>
    <row r="150" spans="1:23" s="116" customFormat="1">
      <c r="A150" s="119" t="s">
        <v>254</v>
      </c>
      <c r="B150" s="126" t="s">
        <v>316</v>
      </c>
      <c r="C150" s="115" t="s">
        <v>511</v>
      </c>
      <c r="D150" s="115" t="s">
        <v>57</v>
      </c>
      <c r="E150" s="115" t="s">
        <v>493</v>
      </c>
      <c r="F150" s="115" t="s">
        <v>494</v>
      </c>
      <c r="G150" s="115" t="s">
        <v>495</v>
      </c>
      <c r="H150" s="115" t="s">
        <v>499</v>
      </c>
      <c r="I150" s="115">
        <v>0</v>
      </c>
      <c r="J150" s="115">
        <v>0</v>
      </c>
      <c r="K150" s="115">
        <v>0</v>
      </c>
      <c r="L150" s="115">
        <v>0</v>
      </c>
      <c r="M150" s="115">
        <v>1</v>
      </c>
      <c r="N150" s="115">
        <v>0</v>
      </c>
      <c r="O150" s="115" t="s">
        <v>512</v>
      </c>
      <c r="P150" s="115" t="s">
        <v>353</v>
      </c>
      <c r="Q150" s="553" t="s">
        <v>2292</v>
      </c>
      <c r="R150" s="116" t="s">
        <v>512</v>
      </c>
      <c r="S150" s="116" t="s">
        <v>353</v>
      </c>
      <c r="T150" s="553" t="s">
        <v>2292</v>
      </c>
      <c r="U150" s="551" t="s">
        <v>498</v>
      </c>
      <c r="V150" s="551" t="s">
        <v>494</v>
      </c>
      <c r="W150" s="552">
        <v>920</v>
      </c>
    </row>
    <row r="151" spans="1:23" s="116" customFormat="1">
      <c r="A151" s="119" t="s">
        <v>254</v>
      </c>
      <c r="B151" s="115" t="s">
        <v>255</v>
      </c>
      <c r="C151" s="115" t="s">
        <v>513</v>
      </c>
      <c r="D151" s="115" t="s">
        <v>514</v>
      </c>
      <c r="E151" s="115" t="s">
        <v>493</v>
      </c>
      <c r="F151" s="115" t="s">
        <v>494</v>
      </c>
      <c r="G151" s="115" t="s">
        <v>495</v>
      </c>
      <c r="H151" s="115" t="s">
        <v>496</v>
      </c>
      <c r="I151" s="115">
        <v>0</v>
      </c>
      <c r="J151" s="115">
        <v>0</v>
      </c>
      <c r="K151" s="115">
        <v>0</v>
      </c>
      <c r="L151" s="115">
        <v>0</v>
      </c>
      <c r="M151" s="115">
        <v>1</v>
      </c>
      <c r="N151" s="115">
        <v>0</v>
      </c>
      <c r="O151" s="115" t="s">
        <v>2289</v>
      </c>
      <c r="P151" s="115" t="s">
        <v>263</v>
      </c>
      <c r="Q151" s="553" t="s">
        <v>2292</v>
      </c>
      <c r="R151" s="116" t="s">
        <v>515</v>
      </c>
      <c r="S151" s="116" t="s">
        <v>263</v>
      </c>
      <c r="T151" s="553" t="s">
        <v>2292</v>
      </c>
      <c r="U151" s="551" t="s">
        <v>498</v>
      </c>
      <c r="V151" s="551" t="s">
        <v>494</v>
      </c>
      <c r="W151" s="552">
        <v>920</v>
      </c>
    </row>
    <row r="152" spans="1:23" s="116" customFormat="1">
      <c r="A152" s="119" t="s">
        <v>254</v>
      </c>
      <c r="B152" s="126" t="s">
        <v>316</v>
      </c>
      <c r="C152" s="115" t="s">
        <v>513</v>
      </c>
      <c r="D152" s="115" t="s">
        <v>514</v>
      </c>
      <c r="E152" s="115" t="s">
        <v>493</v>
      </c>
      <c r="F152" s="115" t="s">
        <v>494</v>
      </c>
      <c r="G152" s="115" t="s">
        <v>495</v>
      </c>
      <c r="H152" s="115" t="s">
        <v>499</v>
      </c>
      <c r="I152" s="115">
        <v>0</v>
      </c>
      <c r="J152" s="115">
        <v>0</v>
      </c>
      <c r="K152" s="115">
        <v>0</v>
      </c>
      <c r="L152" s="115">
        <v>0</v>
      </c>
      <c r="M152" s="115">
        <v>1</v>
      </c>
      <c r="N152" s="115">
        <v>0</v>
      </c>
      <c r="O152" s="115" t="s">
        <v>515</v>
      </c>
      <c r="P152" s="115" t="s">
        <v>353</v>
      </c>
      <c r="Q152" s="553" t="s">
        <v>2292</v>
      </c>
      <c r="R152" s="116" t="s">
        <v>515</v>
      </c>
      <c r="S152" s="116" t="s">
        <v>353</v>
      </c>
      <c r="T152" s="553" t="s">
        <v>2292</v>
      </c>
      <c r="U152" s="551" t="s">
        <v>498</v>
      </c>
      <c r="V152" s="551" t="s">
        <v>494</v>
      </c>
      <c r="W152" s="552">
        <v>920</v>
      </c>
    </row>
    <row r="153" spans="1:23" s="116" customFormat="1">
      <c r="A153" s="119" t="s">
        <v>254</v>
      </c>
      <c r="B153" s="115" t="s">
        <v>255</v>
      </c>
      <c r="C153" s="115" t="s">
        <v>516</v>
      </c>
      <c r="D153" s="115" t="s">
        <v>517</v>
      </c>
      <c r="E153" s="115" t="s">
        <v>493</v>
      </c>
      <c r="F153" s="115" t="s">
        <v>494</v>
      </c>
      <c r="G153" s="115" t="s">
        <v>495</v>
      </c>
      <c r="H153" s="115" t="s">
        <v>496</v>
      </c>
      <c r="I153" s="115">
        <v>0</v>
      </c>
      <c r="J153" s="115">
        <v>0</v>
      </c>
      <c r="K153" s="115">
        <v>0</v>
      </c>
      <c r="L153" s="115">
        <v>0</v>
      </c>
      <c r="M153" s="115">
        <v>1</v>
      </c>
      <c r="N153" s="115">
        <v>0</v>
      </c>
      <c r="O153" s="115" t="s">
        <v>518</v>
      </c>
      <c r="P153" s="115" t="s">
        <v>263</v>
      </c>
      <c r="Q153" s="553" t="s">
        <v>2292</v>
      </c>
      <c r="R153" s="116" t="s">
        <v>518</v>
      </c>
      <c r="S153" s="116" t="s">
        <v>263</v>
      </c>
      <c r="T153" s="553" t="s">
        <v>2292</v>
      </c>
      <c r="U153" s="551" t="s">
        <v>498</v>
      </c>
      <c r="V153" s="551" t="s">
        <v>494</v>
      </c>
      <c r="W153" s="552">
        <v>920</v>
      </c>
    </row>
    <row r="154" spans="1:23" s="116" customFormat="1">
      <c r="A154" s="119" t="s">
        <v>254</v>
      </c>
      <c r="B154" s="126" t="s">
        <v>316</v>
      </c>
      <c r="C154" s="115" t="s">
        <v>516</v>
      </c>
      <c r="D154" s="115" t="s">
        <v>517</v>
      </c>
      <c r="E154" s="115" t="s">
        <v>493</v>
      </c>
      <c r="F154" s="115" t="s">
        <v>494</v>
      </c>
      <c r="G154" s="115" t="s">
        <v>495</v>
      </c>
      <c r="H154" s="115" t="s">
        <v>499</v>
      </c>
      <c r="I154" s="115">
        <v>0</v>
      </c>
      <c r="J154" s="115">
        <v>0</v>
      </c>
      <c r="K154" s="115">
        <v>0</v>
      </c>
      <c r="L154" s="115">
        <v>0</v>
      </c>
      <c r="M154" s="115">
        <v>1</v>
      </c>
      <c r="N154" s="115">
        <v>0</v>
      </c>
      <c r="O154" s="115" t="s">
        <v>518</v>
      </c>
      <c r="P154" s="115" t="s">
        <v>353</v>
      </c>
      <c r="Q154" s="553" t="s">
        <v>2292</v>
      </c>
      <c r="R154" s="554" t="s">
        <v>518</v>
      </c>
      <c r="S154" s="554" t="s">
        <v>353</v>
      </c>
      <c r="T154" s="553" t="s">
        <v>2292</v>
      </c>
      <c r="U154" s="551" t="s">
        <v>498</v>
      </c>
      <c r="V154" s="551" t="s">
        <v>494</v>
      </c>
      <c r="W154" s="552">
        <v>920</v>
      </c>
    </row>
    <row r="155" spans="1:23" s="116" customFormat="1">
      <c r="A155" s="119" t="s">
        <v>254</v>
      </c>
      <c r="B155" s="115" t="s">
        <v>255</v>
      </c>
      <c r="C155" s="115" t="s">
        <v>519</v>
      </c>
      <c r="D155" s="115" t="s">
        <v>520</v>
      </c>
      <c r="E155" s="115" t="s">
        <v>493</v>
      </c>
      <c r="F155" s="115" t="s">
        <v>494</v>
      </c>
      <c r="G155" s="115" t="s">
        <v>495</v>
      </c>
      <c r="H155" s="115" t="s">
        <v>496</v>
      </c>
      <c r="I155" s="115">
        <v>0</v>
      </c>
      <c r="J155" s="115">
        <v>0</v>
      </c>
      <c r="K155" s="115">
        <v>0</v>
      </c>
      <c r="L155" s="115">
        <v>0</v>
      </c>
      <c r="M155" s="115">
        <v>1</v>
      </c>
      <c r="N155" s="115">
        <v>0</v>
      </c>
      <c r="O155" s="115" t="s">
        <v>521</v>
      </c>
      <c r="P155" s="115" t="s">
        <v>263</v>
      </c>
      <c r="Q155" s="134" t="s">
        <v>2151</v>
      </c>
      <c r="R155" s="134" t="s">
        <v>521</v>
      </c>
      <c r="S155" s="134" t="s">
        <v>263</v>
      </c>
      <c r="T155" s="134" t="s">
        <v>2151</v>
      </c>
      <c r="U155" s="551" t="s">
        <v>498</v>
      </c>
      <c r="V155" s="551" t="s">
        <v>494</v>
      </c>
      <c r="W155" s="552">
        <v>920</v>
      </c>
    </row>
    <row r="156" spans="1:23" s="116" customFormat="1">
      <c r="A156" s="119" t="s">
        <v>254</v>
      </c>
      <c r="B156" s="115" t="s">
        <v>255</v>
      </c>
      <c r="C156" s="115" t="s">
        <v>522</v>
      </c>
      <c r="D156" s="115" t="s">
        <v>523</v>
      </c>
      <c r="E156" s="115" t="s">
        <v>493</v>
      </c>
      <c r="F156" s="115" t="s">
        <v>494</v>
      </c>
      <c r="G156" s="115" t="s">
        <v>495</v>
      </c>
      <c r="H156" s="115" t="s">
        <v>496</v>
      </c>
      <c r="I156" s="115">
        <v>0</v>
      </c>
      <c r="J156" s="115">
        <v>0</v>
      </c>
      <c r="K156" s="115">
        <v>0</v>
      </c>
      <c r="L156" s="115">
        <v>0</v>
      </c>
      <c r="M156" s="115">
        <v>1</v>
      </c>
      <c r="N156" s="115">
        <v>0</v>
      </c>
      <c r="O156" s="115" t="s">
        <v>524</v>
      </c>
      <c r="P156" s="115" t="s">
        <v>263</v>
      </c>
      <c r="Q156" s="134" t="s">
        <v>2151</v>
      </c>
      <c r="R156" s="134" t="s">
        <v>524</v>
      </c>
      <c r="S156" s="134" t="s">
        <v>263</v>
      </c>
      <c r="T156" s="134" t="s">
        <v>2151</v>
      </c>
      <c r="U156" s="551" t="s">
        <v>498</v>
      </c>
      <c r="V156" s="551" t="s">
        <v>494</v>
      </c>
      <c r="W156" s="552">
        <v>920</v>
      </c>
    </row>
    <row r="157" spans="1:23" s="116" customFormat="1">
      <c r="A157" s="119" t="s">
        <v>254</v>
      </c>
      <c r="B157" s="115" t="s">
        <v>255</v>
      </c>
      <c r="C157" s="115" t="s">
        <v>525</v>
      </c>
      <c r="D157" s="115" t="s">
        <v>526</v>
      </c>
      <c r="E157" s="115" t="s">
        <v>493</v>
      </c>
      <c r="F157" s="115" t="s">
        <v>494</v>
      </c>
      <c r="G157" s="115" t="s">
        <v>495</v>
      </c>
      <c r="H157" s="115" t="s">
        <v>496</v>
      </c>
      <c r="I157" s="115">
        <v>0</v>
      </c>
      <c r="J157" s="115">
        <v>0</v>
      </c>
      <c r="K157" s="115">
        <v>0</v>
      </c>
      <c r="L157" s="115">
        <v>0</v>
      </c>
      <c r="M157" s="115">
        <v>1</v>
      </c>
      <c r="N157" s="115">
        <v>0</v>
      </c>
      <c r="O157" s="115" t="s">
        <v>527</v>
      </c>
      <c r="P157" s="115" t="s">
        <v>263</v>
      </c>
      <c r="Q157" s="134" t="s">
        <v>2151</v>
      </c>
      <c r="R157" s="134" t="s">
        <v>527</v>
      </c>
      <c r="S157" s="134" t="s">
        <v>263</v>
      </c>
      <c r="T157" s="134" t="s">
        <v>2151</v>
      </c>
      <c r="U157" s="551" t="s">
        <v>498</v>
      </c>
      <c r="V157" s="551" t="s">
        <v>494</v>
      </c>
      <c r="W157" s="552">
        <v>920</v>
      </c>
    </row>
    <row r="158" spans="1:23" s="116" customFormat="1">
      <c r="A158" s="119" t="s">
        <v>254</v>
      </c>
      <c r="B158" s="126" t="s">
        <v>316</v>
      </c>
      <c r="C158" s="115" t="s">
        <v>525</v>
      </c>
      <c r="D158" s="115" t="s">
        <v>526</v>
      </c>
      <c r="E158" s="115" t="s">
        <v>493</v>
      </c>
      <c r="F158" s="115" t="s">
        <v>494</v>
      </c>
      <c r="G158" s="115" t="s">
        <v>495</v>
      </c>
      <c r="H158" s="115" t="s">
        <v>499</v>
      </c>
      <c r="I158" s="115">
        <v>0</v>
      </c>
      <c r="J158" s="115">
        <v>0</v>
      </c>
      <c r="K158" s="115">
        <v>0</v>
      </c>
      <c r="L158" s="115">
        <v>0</v>
      </c>
      <c r="M158" s="115">
        <v>1</v>
      </c>
      <c r="N158" s="115">
        <v>0</v>
      </c>
      <c r="O158" s="115" t="s">
        <v>527</v>
      </c>
      <c r="P158" s="115" t="s">
        <v>353</v>
      </c>
      <c r="Q158" s="134" t="s">
        <v>2151</v>
      </c>
      <c r="R158" s="134" t="s">
        <v>527</v>
      </c>
      <c r="S158" s="134" t="s">
        <v>353</v>
      </c>
      <c r="T158" s="134" t="s">
        <v>2151</v>
      </c>
      <c r="U158" s="551" t="s">
        <v>498</v>
      </c>
      <c r="V158" s="551" t="s">
        <v>494</v>
      </c>
      <c r="W158" s="552">
        <v>920</v>
      </c>
    </row>
    <row r="159" spans="1:23" s="116" customFormat="1">
      <c r="A159" s="119" t="s">
        <v>254</v>
      </c>
      <c r="B159" s="115" t="s">
        <v>255</v>
      </c>
      <c r="C159" s="115" t="s">
        <v>528</v>
      </c>
      <c r="D159" s="115" t="s">
        <v>529</v>
      </c>
      <c r="E159" s="115" t="s">
        <v>493</v>
      </c>
      <c r="F159" s="115" t="s">
        <v>494</v>
      </c>
      <c r="G159" s="115" t="s">
        <v>495</v>
      </c>
      <c r="H159" s="115" t="s">
        <v>496</v>
      </c>
      <c r="I159" s="115">
        <v>0</v>
      </c>
      <c r="J159" s="115">
        <v>0</v>
      </c>
      <c r="K159" s="115">
        <v>0</v>
      </c>
      <c r="L159" s="115">
        <v>0</v>
      </c>
      <c r="M159" s="115">
        <v>1</v>
      </c>
      <c r="N159" s="115">
        <v>0</v>
      </c>
      <c r="O159" s="115" t="s">
        <v>530</v>
      </c>
      <c r="P159" s="115" t="s">
        <v>263</v>
      </c>
      <c r="Q159" s="134" t="s">
        <v>2151</v>
      </c>
      <c r="R159" s="134" t="s">
        <v>530</v>
      </c>
      <c r="S159" s="134" t="s">
        <v>263</v>
      </c>
      <c r="T159" s="134" t="s">
        <v>2151</v>
      </c>
      <c r="U159" s="551" t="s">
        <v>498</v>
      </c>
      <c r="V159" s="551" t="s">
        <v>494</v>
      </c>
      <c r="W159" s="552">
        <v>920</v>
      </c>
    </row>
    <row r="160" spans="1:23" s="116" customFormat="1">
      <c r="A160" s="119" t="s">
        <v>254</v>
      </c>
      <c r="B160" s="126" t="s">
        <v>316</v>
      </c>
      <c r="C160" s="115" t="s">
        <v>528</v>
      </c>
      <c r="D160" s="115" t="s">
        <v>531</v>
      </c>
      <c r="E160" s="115" t="s">
        <v>493</v>
      </c>
      <c r="F160" s="115" t="s">
        <v>494</v>
      </c>
      <c r="G160" s="115" t="s">
        <v>495</v>
      </c>
      <c r="H160" s="115" t="s">
        <v>499</v>
      </c>
      <c r="I160" s="115">
        <v>0</v>
      </c>
      <c r="J160" s="115">
        <v>0</v>
      </c>
      <c r="K160" s="115">
        <v>0</v>
      </c>
      <c r="L160" s="115">
        <v>0</v>
      </c>
      <c r="M160" s="115">
        <v>1</v>
      </c>
      <c r="N160" s="115">
        <v>0</v>
      </c>
      <c r="O160" s="115" t="s">
        <v>530</v>
      </c>
      <c r="P160" s="115" t="s">
        <v>353</v>
      </c>
      <c r="Q160" s="134" t="s">
        <v>2151</v>
      </c>
      <c r="R160" s="134" t="s">
        <v>530</v>
      </c>
      <c r="S160" s="134" t="s">
        <v>353</v>
      </c>
      <c r="T160" s="134" t="s">
        <v>2151</v>
      </c>
      <c r="U160" s="551" t="s">
        <v>498</v>
      </c>
      <c r="V160" s="551" t="s">
        <v>494</v>
      </c>
      <c r="W160" s="552">
        <v>920</v>
      </c>
    </row>
    <row r="161" spans="1:23" s="116" customFormat="1">
      <c r="A161" s="533" t="s">
        <v>303</v>
      </c>
      <c r="B161" s="122" t="s">
        <v>255</v>
      </c>
      <c r="C161" s="122" t="s">
        <v>532</v>
      </c>
      <c r="D161" s="122" t="s">
        <v>533</v>
      </c>
      <c r="E161" s="122" t="s">
        <v>493</v>
      </c>
      <c r="F161" s="122" t="s">
        <v>494</v>
      </c>
      <c r="G161" s="122" t="s">
        <v>495</v>
      </c>
      <c r="H161" s="122" t="s">
        <v>496</v>
      </c>
      <c r="I161" s="122">
        <v>0</v>
      </c>
      <c r="J161" s="122">
        <v>0</v>
      </c>
      <c r="K161" s="122">
        <v>0</v>
      </c>
      <c r="L161" s="122">
        <v>0</v>
      </c>
      <c r="M161" s="122">
        <v>1</v>
      </c>
      <c r="N161" s="122">
        <v>0</v>
      </c>
      <c r="O161" s="122" t="s">
        <v>2275</v>
      </c>
      <c r="P161" s="122" t="s">
        <v>263</v>
      </c>
      <c r="Q161" s="6" t="s">
        <v>472</v>
      </c>
      <c r="R161" s="6" t="s">
        <v>534</v>
      </c>
      <c r="S161" s="6" t="s">
        <v>263</v>
      </c>
      <c r="T161" s="6" t="s">
        <v>472</v>
      </c>
      <c r="U161" s="117" t="s">
        <v>498</v>
      </c>
      <c r="V161" s="117" t="s">
        <v>494</v>
      </c>
      <c r="W161" s="118">
        <v>920</v>
      </c>
    </row>
    <row r="162" spans="1:23" s="116" customFormat="1">
      <c r="A162" s="532" t="s">
        <v>303</v>
      </c>
      <c r="B162" s="121" t="s">
        <v>316</v>
      </c>
      <c r="C162" s="123" t="s">
        <v>532</v>
      </c>
      <c r="D162" s="123" t="s">
        <v>533</v>
      </c>
      <c r="E162" s="122" t="s">
        <v>493</v>
      </c>
      <c r="F162" s="122" t="s">
        <v>494</v>
      </c>
      <c r="G162" s="122" t="s">
        <v>495</v>
      </c>
      <c r="H162" s="122" t="s">
        <v>499</v>
      </c>
      <c r="I162" s="122">
        <v>0</v>
      </c>
      <c r="J162" s="122">
        <v>0</v>
      </c>
      <c r="K162" s="122">
        <v>0</v>
      </c>
      <c r="L162" s="122">
        <v>0</v>
      </c>
      <c r="M162" s="122">
        <v>1</v>
      </c>
      <c r="N162" s="122">
        <v>0</v>
      </c>
      <c r="O162" s="122" t="s">
        <v>534</v>
      </c>
      <c r="P162" s="122" t="s">
        <v>353</v>
      </c>
      <c r="Q162" s="6" t="s">
        <v>472</v>
      </c>
      <c r="R162" s="6" t="s">
        <v>534</v>
      </c>
      <c r="S162" s="6" t="s">
        <v>353</v>
      </c>
      <c r="T162" t="s">
        <v>472</v>
      </c>
      <c r="U162" s="117" t="s">
        <v>498</v>
      </c>
      <c r="V162" s="117" t="s">
        <v>494</v>
      </c>
      <c r="W162" s="118">
        <v>920</v>
      </c>
    </row>
    <row r="163" spans="1:23">
      <c r="A163" s="533" t="s">
        <v>303</v>
      </c>
      <c r="B163" s="122" t="s">
        <v>255</v>
      </c>
      <c r="C163" s="122" t="s">
        <v>541</v>
      </c>
      <c r="D163" s="122" t="s">
        <v>542</v>
      </c>
      <c r="E163" s="122" t="s">
        <v>493</v>
      </c>
      <c r="F163" s="122" t="s">
        <v>494</v>
      </c>
      <c r="G163" s="122" t="s">
        <v>495</v>
      </c>
      <c r="H163" s="122" t="s">
        <v>496</v>
      </c>
      <c r="I163" s="122">
        <v>0</v>
      </c>
      <c r="J163" s="122">
        <v>0</v>
      </c>
      <c r="K163" s="122">
        <v>0</v>
      </c>
      <c r="L163" s="122">
        <v>0</v>
      </c>
      <c r="M163" s="122">
        <v>1</v>
      </c>
      <c r="N163" s="122">
        <v>0</v>
      </c>
      <c r="O163" s="122" t="s">
        <v>2276</v>
      </c>
      <c r="P163" s="122" t="s">
        <v>544</v>
      </c>
      <c r="Q163" s="6" t="s">
        <v>472</v>
      </c>
      <c r="R163" s="6" t="s">
        <v>543</v>
      </c>
      <c r="S163" s="6" t="s">
        <v>544</v>
      </c>
      <c r="T163" s="6" t="s">
        <v>472</v>
      </c>
      <c r="U163" s="117" t="s">
        <v>498</v>
      </c>
      <c r="V163" s="117" t="s">
        <v>494</v>
      </c>
      <c r="W163" s="118">
        <v>920</v>
      </c>
    </row>
    <row r="164" spans="1:23">
      <c r="A164" s="532" t="s">
        <v>303</v>
      </c>
      <c r="B164" s="121" t="s">
        <v>316</v>
      </c>
      <c r="C164" s="123" t="s">
        <v>541</v>
      </c>
      <c r="D164" s="123" t="s">
        <v>542</v>
      </c>
      <c r="E164" s="122" t="s">
        <v>493</v>
      </c>
      <c r="F164" s="122" t="s">
        <v>494</v>
      </c>
      <c r="G164" s="122" t="s">
        <v>495</v>
      </c>
      <c r="H164" s="122" t="s">
        <v>499</v>
      </c>
      <c r="I164" s="122">
        <v>0</v>
      </c>
      <c r="J164" s="122">
        <v>0</v>
      </c>
      <c r="K164" s="122">
        <v>0</v>
      </c>
      <c r="L164" s="122">
        <v>0</v>
      </c>
      <c r="M164" s="122">
        <v>1</v>
      </c>
      <c r="N164" s="122">
        <v>1</v>
      </c>
      <c r="O164" s="122" t="s">
        <v>543</v>
      </c>
      <c r="P164" s="122" t="s">
        <v>353</v>
      </c>
      <c r="Q164" s="6" t="s">
        <v>472</v>
      </c>
      <c r="R164" s="6" t="s">
        <v>543</v>
      </c>
      <c r="S164" s="6" t="s">
        <v>353</v>
      </c>
      <c r="T164" t="s">
        <v>472</v>
      </c>
      <c r="U164" s="117" t="s">
        <v>498</v>
      </c>
      <c r="V164" s="117" t="s">
        <v>494</v>
      </c>
      <c r="W164" s="118">
        <v>920</v>
      </c>
    </row>
    <row r="165" spans="1:23" s="116" customFormat="1">
      <c r="A165" s="119" t="s">
        <v>254</v>
      </c>
      <c r="B165" s="126" t="s">
        <v>255</v>
      </c>
      <c r="C165" s="115" t="s">
        <v>657</v>
      </c>
      <c r="D165" s="115" t="s">
        <v>658</v>
      </c>
      <c r="E165" s="115" t="s">
        <v>659</v>
      </c>
      <c r="F165" s="115" t="s">
        <v>660</v>
      </c>
      <c r="G165" s="115" t="s">
        <v>661</v>
      </c>
      <c r="H165" s="115" t="s">
        <v>662</v>
      </c>
      <c r="I165" s="115">
        <v>0</v>
      </c>
      <c r="J165" s="115">
        <v>0</v>
      </c>
      <c r="K165" s="115">
        <v>0</v>
      </c>
      <c r="L165" s="115">
        <v>0</v>
      </c>
      <c r="M165" s="115">
        <v>1</v>
      </c>
      <c r="N165" s="115">
        <v>0</v>
      </c>
      <c r="O165" s="115" t="s">
        <v>2290</v>
      </c>
      <c r="P165" s="115" t="s">
        <v>264</v>
      </c>
      <c r="Q165" s="553" t="s">
        <v>2292</v>
      </c>
      <c r="R165" s="116" t="s">
        <v>663</v>
      </c>
      <c r="S165" s="116" t="s">
        <v>264</v>
      </c>
      <c r="T165" s="553" t="s">
        <v>2292</v>
      </c>
      <c r="U165" s="551" t="s">
        <v>498</v>
      </c>
      <c r="V165" s="551" t="s">
        <v>494</v>
      </c>
      <c r="W165" s="552">
        <v>920</v>
      </c>
    </row>
    <row r="166" spans="1:23" s="116" customFormat="1">
      <c r="A166" s="119" t="s">
        <v>254</v>
      </c>
      <c r="B166" s="126" t="s">
        <v>316</v>
      </c>
      <c r="C166" s="115" t="s">
        <v>657</v>
      </c>
      <c r="D166" s="115" t="s">
        <v>15</v>
      </c>
      <c r="E166" s="115" t="s">
        <v>493</v>
      </c>
      <c r="F166" s="115" t="s">
        <v>494</v>
      </c>
      <c r="G166" s="115" t="s">
        <v>495</v>
      </c>
      <c r="H166" s="115" t="s">
        <v>499</v>
      </c>
      <c r="I166" s="115">
        <v>0</v>
      </c>
      <c r="J166" s="115">
        <v>0</v>
      </c>
      <c r="K166" s="115">
        <v>0</v>
      </c>
      <c r="L166" s="115">
        <v>0</v>
      </c>
      <c r="M166" s="115">
        <v>1</v>
      </c>
      <c r="N166" s="115">
        <v>0</v>
      </c>
      <c r="O166" s="115" t="s">
        <v>663</v>
      </c>
      <c r="P166" s="115" t="s">
        <v>353</v>
      </c>
      <c r="Q166" s="553" t="s">
        <v>2292</v>
      </c>
      <c r="R166" s="116" t="s">
        <v>663</v>
      </c>
      <c r="S166" s="116" t="s">
        <v>353</v>
      </c>
      <c r="T166" s="553" t="s">
        <v>2292</v>
      </c>
      <c r="U166" s="551" t="s">
        <v>498</v>
      </c>
      <c r="V166" s="551" t="s">
        <v>494</v>
      </c>
      <c r="W166" s="552">
        <v>920</v>
      </c>
    </row>
    <row r="167" spans="1:23" s="116" customFormat="1">
      <c r="A167" s="119" t="s">
        <v>254</v>
      </c>
      <c r="B167" s="126" t="s">
        <v>255</v>
      </c>
      <c r="C167" s="115" t="s">
        <v>664</v>
      </c>
      <c r="D167" s="115" t="s">
        <v>39</v>
      </c>
      <c r="E167" s="115" t="s">
        <v>659</v>
      </c>
      <c r="F167" s="115" t="s">
        <v>660</v>
      </c>
      <c r="G167" s="115" t="s">
        <v>661</v>
      </c>
      <c r="H167" s="115" t="s">
        <v>662</v>
      </c>
      <c r="I167" s="115">
        <v>0</v>
      </c>
      <c r="J167" s="115">
        <v>0</v>
      </c>
      <c r="K167" s="115">
        <v>0</v>
      </c>
      <c r="L167" s="115">
        <v>0</v>
      </c>
      <c r="M167" s="115">
        <v>1</v>
      </c>
      <c r="N167" s="115">
        <v>0</v>
      </c>
      <c r="O167" s="115" t="s">
        <v>2277</v>
      </c>
      <c r="P167" s="115" t="s">
        <v>264</v>
      </c>
      <c r="Q167" s="553" t="s">
        <v>2292</v>
      </c>
      <c r="R167" s="116" t="s">
        <v>665</v>
      </c>
      <c r="S167" s="116" t="s">
        <v>264</v>
      </c>
      <c r="T167" s="553" t="s">
        <v>2292</v>
      </c>
      <c r="U167" s="551" t="s">
        <v>498</v>
      </c>
      <c r="V167" s="551" t="s">
        <v>494</v>
      </c>
      <c r="W167" s="552">
        <v>920</v>
      </c>
    </row>
    <row r="168" spans="1:23" s="116" customFormat="1">
      <c r="A168" s="119" t="s">
        <v>254</v>
      </c>
      <c r="B168" s="126" t="s">
        <v>316</v>
      </c>
      <c r="C168" s="115" t="s">
        <v>664</v>
      </c>
      <c r="D168" s="115" t="s">
        <v>666</v>
      </c>
      <c r="E168" s="115" t="s">
        <v>493</v>
      </c>
      <c r="F168" s="115" t="s">
        <v>494</v>
      </c>
      <c r="G168" s="115" t="s">
        <v>495</v>
      </c>
      <c r="H168" s="115" t="s">
        <v>499</v>
      </c>
      <c r="I168" s="115">
        <v>0</v>
      </c>
      <c r="J168" s="115">
        <v>0</v>
      </c>
      <c r="K168" s="115">
        <v>0</v>
      </c>
      <c r="L168" s="115">
        <v>0</v>
      </c>
      <c r="M168" s="115">
        <v>1</v>
      </c>
      <c r="N168" s="115">
        <v>0</v>
      </c>
      <c r="O168" s="115" t="s">
        <v>665</v>
      </c>
      <c r="P168" s="115" t="s">
        <v>353</v>
      </c>
      <c r="Q168" s="553" t="s">
        <v>2292</v>
      </c>
      <c r="R168" s="116" t="s">
        <v>665</v>
      </c>
      <c r="S168" s="116" t="s">
        <v>353</v>
      </c>
      <c r="T168" s="553" t="s">
        <v>2292</v>
      </c>
      <c r="U168" s="551" t="s">
        <v>498</v>
      </c>
      <c r="V168" s="551" t="s">
        <v>494</v>
      </c>
      <c r="W168" s="552">
        <v>920</v>
      </c>
    </row>
    <row r="169" spans="1:23" s="116" customFormat="1">
      <c r="A169" s="119" t="s">
        <v>254</v>
      </c>
      <c r="B169" s="126" t="s">
        <v>255</v>
      </c>
      <c r="C169" s="115" t="s">
        <v>667</v>
      </c>
      <c r="D169" s="115" t="s">
        <v>668</v>
      </c>
      <c r="E169" s="115" t="s">
        <v>659</v>
      </c>
      <c r="F169" s="115" t="s">
        <v>660</v>
      </c>
      <c r="G169" s="115" t="s">
        <v>661</v>
      </c>
      <c r="H169" s="115" t="s">
        <v>662</v>
      </c>
      <c r="I169" s="115">
        <v>0</v>
      </c>
      <c r="J169" s="115">
        <v>0</v>
      </c>
      <c r="K169" s="115">
        <v>0</v>
      </c>
      <c r="L169" s="115">
        <v>0</v>
      </c>
      <c r="M169" s="115">
        <v>1</v>
      </c>
      <c r="N169" s="115">
        <v>0</v>
      </c>
      <c r="O169" s="115" t="s">
        <v>2291</v>
      </c>
      <c r="P169" s="115" t="s">
        <v>264</v>
      </c>
      <c r="Q169" s="553" t="s">
        <v>2292</v>
      </c>
      <c r="R169" s="116" t="s">
        <v>669</v>
      </c>
      <c r="S169" s="116" t="s">
        <v>264</v>
      </c>
      <c r="T169" s="553" t="s">
        <v>2292</v>
      </c>
      <c r="U169" s="551" t="s">
        <v>498</v>
      </c>
      <c r="V169" s="551" t="s">
        <v>494</v>
      </c>
      <c r="W169" s="552">
        <v>920</v>
      </c>
    </row>
    <row r="170" spans="1:23" s="116" customFormat="1">
      <c r="A170" s="119" t="s">
        <v>254</v>
      </c>
      <c r="B170" s="126" t="s">
        <v>316</v>
      </c>
      <c r="C170" s="115" t="s">
        <v>667</v>
      </c>
      <c r="D170" s="115" t="s">
        <v>670</v>
      </c>
      <c r="E170" s="115" t="s">
        <v>493</v>
      </c>
      <c r="F170" s="115" t="s">
        <v>494</v>
      </c>
      <c r="G170" s="115" t="s">
        <v>495</v>
      </c>
      <c r="H170" s="115" t="s">
        <v>499</v>
      </c>
      <c r="I170" s="115">
        <v>0</v>
      </c>
      <c r="J170" s="115">
        <v>0</v>
      </c>
      <c r="K170" s="115">
        <v>0</v>
      </c>
      <c r="L170" s="115">
        <v>0</v>
      </c>
      <c r="M170" s="115">
        <v>1</v>
      </c>
      <c r="N170" s="115">
        <v>0</v>
      </c>
      <c r="O170" s="115" t="s">
        <v>669</v>
      </c>
      <c r="P170" s="115" t="s">
        <v>353</v>
      </c>
      <c r="Q170" s="553" t="s">
        <v>2292</v>
      </c>
      <c r="R170" s="116" t="s">
        <v>669</v>
      </c>
      <c r="S170" s="116" t="s">
        <v>353</v>
      </c>
      <c r="T170" s="553" t="s">
        <v>2292</v>
      </c>
      <c r="U170" s="551" t="s">
        <v>498</v>
      </c>
      <c r="V170" s="551" t="s">
        <v>494</v>
      </c>
      <c r="W170" s="552">
        <v>920</v>
      </c>
    </row>
    <row r="171" spans="1:23" s="116" customFormat="1">
      <c r="A171" s="119" t="s">
        <v>254</v>
      </c>
      <c r="B171" s="126" t="s">
        <v>255</v>
      </c>
      <c r="C171" s="115" t="s">
        <v>769</v>
      </c>
      <c r="D171" s="133" t="s">
        <v>770</v>
      </c>
      <c r="E171" s="115" t="s">
        <v>414</v>
      </c>
      <c r="F171" s="115" t="s">
        <v>415</v>
      </c>
      <c r="G171" s="115" t="s">
        <v>416</v>
      </c>
      <c r="H171" s="115" t="s">
        <v>417</v>
      </c>
      <c r="I171" s="115">
        <v>0</v>
      </c>
      <c r="J171" s="115">
        <v>0</v>
      </c>
      <c r="K171" s="115">
        <v>0</v>
      </c>
      <c r="L171" s="115">
        <v>0</v>
      </c>
      <c r="M171" s="115">
        <v>1</v>
      </c>
      <c r="N171" s="115">
        <v>0</v>
      </c>
      <c r="O171" s="132" t="s">
        <v>771</v>
      </c>
      <c r="P171" s="115" t="s">
        <v>353</v>
      </c>
      <c r="Q171" s="116" t="s">
        <v>2183</v>
      </c>
      <c r="R171" s="132" t="s">
        <v>772</v>
      </c>
      <c r="S171" s="116" t="s">
        <v>773</v>
      </c>
      <c r="T171" s="116" t="s">
        <v>2185</v>
      </c>
      <c r="U171" s="551" t="s">
        <v>421</v>
      </c>
      <c r="V171" s="551" t="s">
        <v>774</v>
      </c>
      <c r="W171" s="552">
        <v>910</v>
      </c>
    </row>
    <row r="172" spans="1:23" s="116" customFormat="1">
      <c r="A172" s="119" t="s">
        <v>254</v>
      </c>
      <c r="B172" s="126" t="s">
        <v>316</v>
      </c>
      <c r="C172" s="115" t="s">
        <v>775</v>
      </c>
      <c r="D172" s="133" t="s">
        <v>770</v>
      </c>
      <c r="E172" s="115" t="s">
        <v>414</v>
      </c>
      <c r="F172" s="115" t="s">
        <v>415</v>
      </c>
      <c r="G172" s="115" t="s">
        <v>495</v>
      </c>
      <c r="H172" s="115" t="s">
        <v>583</v>
      </c>
      <c r="I172" s="115">
        <v>0</v>
      </c>
      <c r="J172" s="115">
        <v>0</v>
      </c>
      <c r="K172" s="115">
        <v>0</v>
      </c>
      <c r="L172" s="115">
        <v>0</v>
      </c>
      <c r="M172" s="115">
        <v>1</v>
      </c>
      <c r="N172" s="115">
        <v>0</v>
      </c>
      <c r="O172" s="132" t="s">
        <v>771</v>
      </c>
      <c r="P172" s="115" t="s">
        <v>353</v>
      </c>
      <c r="Q172" s="116" t="s">
        <v>2183</v>
      </c>
      <c r="R172" s="132" t="s">
        <v>772</v>
      </c>
      <c r="S172" s="116" t="s">
        <v>2187</v>
      </c>
      <c r="T172" s="116" t="s">
        <v>2185</v>
      </c>
      <c r="U172" s="551" t="s">
        <v>421</v>
      </c>
      <c r="V172" s="551" t="s">
        <v>774</v>
      </c>
      <c r="W172" s="552">
        <v>910</v>
      </c>
    </row>
    <row r="173" spans="1:23" s="116" customFormat="1">
      <c r="A173" s="119" t="s">
        <v>254</v>
      </c>
      <c r="B173" s="126" t="s">
        <v>324</v>
      </c>
      <c r="C173" s="115" t="s">
        <v>780</v>
      </c>
      <c r="D173" s="133" t="s">
        <v>781</v>
      </c>
      <c r="E173" s="115" t="s">
        <v>373</v>
      </c>
      <c r="F173" s="115" t="s">
        <v>374</v>
      </c>
      <c r="G173" s="127" t="s">
        <v>790</v>
      </c>
      <c r="H173" s="115" t="s">
        <v>791</v>
      </c>
      <c r="I173" s="115">
        <v>0</v>
      </c>
      <c r="J173" s="115">
        <v>0</v>
      </c>
      <c r="K173" s="115">
        <v>0</v>
      </c>
      <c r="L173" s="115">
        <v>0</v>
      </c>
      <c r="M173" s="115">
        <v>2</v>
      </c>
      <c r="N173" s="115">
        <v>0</v>
      </c>
      <c r="O173" s="133" t="s">
        <v>784</v>
      </c>
      <c r="P173" s="133" t="s">
        <v>792</v>
      </c>
      <c r="Q173" s="134" t="s">
        <v>2188</v>
      </c>
      <c r="R173" s="134" t="s">
        <v>793</v>
      </c>
      <c r="S173" s="134" t="s">
        <v>788</v>
      </c>
      <c r="T173" s="134" t="s">
        <v>2189</v>
      </c>
      <c r="U173" s="551" t="s">
        <v>475</v>
      </c>
      <c r="V173" s="551" t="s">
        <v>476</v>
      </c>
      <c r="W173" s="552">
        <v>630</v>
      </c>
    </row>
    <row r="174" spans="1:23">
      <c r="A174" s="129" t="s">
        <v>303</v>
      </c>
      <c r="B174" s="121" t="s">
        <v>316</v>
      </c>
      <c r="C174" s="123" t="s">
        <v>797</v>
      </c>
      <c r="D174" s="123" t="s">
        <v>798</v>
      </c>
      <c r="E174" s="122" t="s">
        <v>550</v>
      </c>
      <c r="F174" s="122" t="s">
        <v>551</v>
      </c>
      <c r="G174" s="122" t="s">
        <v>614</v>
      </c>
      <c r="H174" s="122" t="s">
        <v>615</v>
      </c>
      <c r="I174" s="122">
        <v>0</v>
      </c>
      <c r="J174" s="122">
        <v>0</v>
      </c>
      <c r="K174" s="122">
        <v>0</v>
      </c>
      <c r="L174" s="122">
        <v>0</v>
      </c>
      <c r="M174" s="122">
        <v>1</v>
      </c>
      <c r="N174" s="122">
        <v>0</v>
      </c>
      <c r="O174" s="122" t="s">
        <v>799</v>
      </c>
      <c r="P174" s="122" t="s">
        <v>353</v>
      </c>
      <c r="Q174" s="6" t="s">
        <v>472</v>
      </c>
      <c r="R174" s="6" t="s">
        <v>799</v>
      </c>
      <c r="S174" s="6" t="s">
        <v>353</v>
      </c>
      <c r="T174" t="s">
        <v>472</v>
      </c>
      <c r="U174" s="117" t="s">
        <v>611</v>
      </c>
      <c r="V174" s="117" t="s">
        <v>612</v>
      </c>
      <c r="W174" s="118">
        <v>740</v>
      </c>
    </row>
    <row r="175" spans="1:23">
      <c r="A175" s="129" t="s">
        <v>303</v>
      </c>
      <c r="B175" s="121" t="s">
        <v>316</v>
      </c>
      <c r="C175" s="123" t="s">
        <v>800</v>
      </c>
      <c r="D175" s="123" t="s">
        <v>1817</v>
      </c>
      <c r="E175" s="122" t="s">
        <v>550</v>
      </c>
      <c r="F175" s="122" t="s">
        <v>551</v>
      </c>
      <c r="G175" s="122" t="s">
        <v>614</v>
      </c>
      <c r="H175" s="122" t="s">
        <v>615</v>
      </c>
      <c r="I175" s="122">
        <v>0</v>
      </c>
      <c r="J175" s="122">
        <v>0</v>
      </c>
      <c r="K175" s="122">
        <v>0</v>
      </c>
      <c r="L175" s="122">
        <v>0</v>
      </c>
      <c r="M175" s="122">
        <v>1</v>
      </c>
      <c r="N175" s="122">
        <v>0</v>
      </c>
      <c r="O175" s="342" t="s">
        <v>802</v>
      </c>
      <c r="P175" s="342" t="s">
        <v>353</v>
      </c>
      <c r="Q175" s="343" t="s">
        <v>472</v>
      </c>
      <c r="R175" s="6" t="s">
        <v>802</v>
      </c>
      <c r="S175" s="6" t="s">
        <v>353</v>
      </c>
      <c r="T175" t="s">
        <v>472</v>
      </c>
      <c r="U175" s="117" t="s">
        <v>626</v>
      </c>
      <c r="V175" s="117" t="s">
        <v>627</v>
      </c>
      <c r="W175" s="118">
        <v>730</v>
      </c>
    </row>
    <row r="176" spans="1:23" s="116" customFormat="1">
      <c r="A176" s="119" t="s">
        <v>254</v>
      </c>
      <c r="B176" s="126" t="s">
        <v>316</v>
      </c>
      <c r="C176" s="115" t="s">
        <v>803</v>
      </c>
      <c r="D176" s="115" t="s">
        <v>804</v>
      </c>
      <c r="E176" s="115" t="s">
        <v>550</v>
      </c>
      <c r="F176" s="115" t="s">
        <v>551</v>
      </c>
      <c r="G176" s="115" t="s">
        <v>629</v>
      </c>
      <c r="H176" s="115" t="s">
        <v>630</v>
      </c>
      <c r="I176" s="115">
        <v>0</v>
      </c>
      <c r="J176" s="115">
        <v>0</v>
      </c>
      <c r="K176" s="115">
        <v>0</v>
      </c>
      <c r="L176" s="115">
        <v>0</v>
      </c>
      <c r="M176" s="115">
        <v>1</v>
      </c>
      <c r="N176" s="115">
        <v>0</v>
      </c>
      <c r="O176" s="115" t="s">
        <v>805</v>
      </c>
      <c r="P176" s="115" t="s">
        <v>353</v>
      </c>
      <c r="Q176" s="553" t="s">
        <v>2292</v>
      </c>
      <c r="R176" s="116" t="s">
        <v>806</v>
      </c>
      <c r="S176" s="116" t="s">
        <v>561</v>
      </c>
      <c r="T176" s="553" t="s">
        <v>2295</v>
      </c>
      <c r="U176" s="551" t="s">
        <v>626</v>
      </c>
      <c r="V176" s="551" t="s">
        <v>627</v>
      </c>
      <c r="W176" s="552">
        <v>730</v>
      </c>
    </row>
    <row r="177" spans="1:23" s="116" customFormat="1">
      <c r="A177" s="119" t="s">
        <v>254</v>
      </c>
      <c r="B177" s="126" t="s">
        <v>255</v>
      </c>
      <c r="C177" s="115" t="s">
        <v>671</v>
      </c>
      <c r="D177" s="115" t="s">
        <v>672</v>
      </c>
      <c r="E177" s="115" t="s">
        <v>659</v>
      </c>
      <c r="F177" s="115" t="s">
        <v>660</v>
      </c>
      <c r="G177" s="115" t="s">
        <v>661</v>
      </c>
      <c r="H177" s="115" t="s">
        <v>662</v>
      </c>
      <c r="I177" s="115">
        <v>0</v>
      </c>
      <c r="J177" s="115">
        <v>0</v>
      </c>
      <c r="K177" s="115">
        <v>0</v>
      </c>
      <c r="L177" s="115">
        <v>0</v>
      </c>
      <c r="M177" s="115">
        <v>1</v>
      </c>
      <c r="N177" s="115">
        <v>0</v>
      </c>
      <c r="O177" s="115" t="s">
        <v>2278</v>
      </c>
      <c r="P177" s="115" t="s">
        <v>264</v>
      </c>
      <c r="Q177" s="553" t="s">
        <v>2292</v>
      </c>
      <c r="R177" s="116" t="s">
        <v>673</v>
      </c>
      <c r="S177" s="116" t="s">
        <v>264</v>
      </c>
      <c r="T177" s="553" t="s">
        <v>2292</v>
      </c>
      <c r="U177" s="551" t="s">
        <v>498</v>
      </c>
      <c r="V177" s="551" t="s">
        <v>494</v>
      </c>
      <c r="W177" s="552">
        <v>920</v>
      </c>
    </row>
    <row r="178" spans="1:23" s="116" customFormat="1">
      <c r="A178" s="119" t="s">
        <v>254</v>
      </c>
      <c r="B178" s="126" t="s">
        <v>316</v>
      </c>
      <c r="C178" s="115" t="s">
        <v>671</v>
      </c>
      <c r="D178" s="115" t="s">
        <v>674</v>
      </c>
      <c r="E178" s="115" t="s">
        <v>493</v>
      </c>
      <c r="F178" s="115" t="s">
        <v>494</v>
      </c>
      <c r="G178" s="115" t="s">
        <v>495</v>
      </c>
      <c r="H178" s="115" t="s">
        <v>499</v>
      </c>
      <c r="I178" s="115">
        <v>0</v>
      </c>
      <c r="J178" s="115">
        <v>0</v>
      </c>
      <c r="K178" s="115">
        <v>0</v>
      </c>
      <c r="L178" s="115">
        <v>0</v>
      </c>
      <c r="M178" s="115">
        <v>1</v>
      </c>
      <c r="N178" s="115">
        <v>0</v>
      </c>
      <c r="O178" s="115" t="s">
        <v>673</v>
      </c>
      <c r="P178" s="115" t="s">
        <v>353</v>
      </c>
      <c r="Q178" s="553" t="s">
        <v>2292</v>
      </c>
      <c r="R178" s="116" t="s">
        <v>673</v>
      </c>
      <c r="S178" s="116" t="s">
        <v>353</v>
      </c>
      <c r="T178" s="553" t="s">
        <v>2292</v>
      </c>
      <c r="U178" s="551" t="s">
        <v>498</v>
      </c>
      <c r="V178" s="551" t="s">
        <v>494</v>
      </c>
      <c r="W178" s="552">
        <v>920</v>
      </c>
    </row>
    <row r="179" spans="1:23" s="116" customFormat="1">
      <c r="A179" s="119" t="s">
        <v>254</v>
      </c>
      <c r="B179" s="126" t="s">
        <v>255</v>
      </c>
      <c r="C179" s="115" t="s">
        <v>706</v>
      </c>
      <c r="D179" s="115" t="s">
        <v>707</v>
      </c>
      <c r="E179" s="115" t="s">
        <v>659</v>
      </c>
      <c r="F179" s="115" t="s">
        <v>660</v>
      </c>
      <c r="G179" s="115" t="s">
        <v>661</v>
      </c>
      <c r="H179" s="115" t="s">
        <v>662</v>
      </c>
      <c r="I179" s="115">
        <v>0</v>
      </c>
      <c r="J179" s="115">
        <v>0</v>
      </c>
      <c r="K179" s="115">
        <v>0</v>
      </c>
      <c r="L179" s="115">
        <v>0</v>
      </c>
      <c r="M179" s="115">
        <v>1</v>
      </c>
      <c r="N179" s="115">
        <v>0</v>
      </c>
      <c r="O179" s="132" t="s">
        <v>708</v>
      </c>
      <c r="P179" s="115" t="s">
        <v>709</v>
      </c>
      <c r="Q179" s="553" t="s">
        <v>2292</v>
      </c>
      <c r="R179" s="132" t="s">
        <v>710</v>
      </c>
      <c r="S179" s="116" t="s">
        <v>709</v>
      </c>
      <c r="T179" s="553" t="s">
        <v>2292</v>
      </c>
      <c r="U179" s="551" t="s">
        <v>498</v>
      </c>
      <c r="V179" s="551" t="s">
        <v>494</v>
      </c>
      <c r="W179" s="552">
        <v>920</v>
      </c>
    </row>
    <row r="180" spans="1:23" s="116" customFormat="1">
      <c r="A180" s="119" t="s">
        <v>254</v>
      </c>
      <c r="B180" s="126" t="s">
        <v>316</v>
      </c>
      <c r="C180" s="115" t="s">
        <v>706</v>
      </c>
      <c r="D180" s="115" t="s">
        <v>707</v>
      </c>
      <c r="E180" s="115" t="s">
        <v>493</v>
      </c>
      <c r="F180" s="115" t="s">
        <v>494</v>
      </c>
      <c r="G180" s="115" t="s">
        <v>495</v>
      </c>
      <c r="H180" s="115" t="s">
        <v>499</v>
      </c>
      <c r="I180" s="115">
        <v>0</v>
      </c>
      <c r="J180" s="115">
        <v>0</v>
      </c>
      <c r="K180" s="115">
        <v>0</v>
      </c>
      <c r="L180" s="115">
        <v>0</v>
      </c>
      <c r="M180" s="115">
        <v>1</v>
      </c>
      <c r="N180" s="115">
        <v>0</v>
      </c>
      <c r="O180" s="115" t="s">
        <v>710</v>
      </c>
      <c r="P180" s="115" t="s">
        <v>353</v>
      </c>
      <c r="Q180" s="553" t="s">
        <v>2292</v>
      </c>
      <c r="R180" s="116" t="s">
        <v>710</v>
      </c>
      <c r="S180" s="116" t="s">
        <v>353</v>
      </c>
      <c r="T180" s="553" t="s">
        <v>2292</v>
      </c>
      <c r="U180" s="551" t="s">
        <v>498</v>
      </c>
      <c r="V180" s="551" t="s">
        <v>494</v>
      </c>
      <c r="W180" s="552">
        <v>920</v>
      </c>
    </row>
    <row r="181" spans="1:23" s="116" customFormat="1">
      <c r="A181" s="119" t="s">
        <v>254</v>
      </c>
      <c r="B181" s="126" t="s">
        <v>255</v>
      </c>
      <c r="C181" s="115" t="s">
        <v>711</v>
      </c>
      <c r="D181" s="115" t="s">
        <v>38</v>
      </c>
      <c r="E181" s="115" t="s">
        <v>659</v>
      </c>
      <c r="F181" s="115" t="s">
        <v>660</v>
      </c>
      <c r="G181" s="115" t="s">
        <v>661</v>
      </c>
      <c r="H181" s="115" t="s">
        <v>662</v>
      </c>
      <c r="I181" s="115">
        <v>0</v>
      </c>
      <c r="J181" s="115">
        <v>0</v>
      </c>
      <c r="K181" s="115">
        <v>0</v>
      </c>
      <c r="L181" s="115">
        <v>0</v>
      </c>
      <c r="M181" s="115">
        <v>1</v>
      </c>
      <c r="N181" s="115">
        <v>0</v>
      </c>
      <c r="O181" s="132" t="s">
        <v>712</v>
      </c>
      <c r="P181" s="115" t="s">
        <v>709</v>
      </c>
      <c r="Q181" s="553" t="s">
        <v>2292</v>
      </c>
      <c r="R181" s="132" t="s">
        <v>713</v>
      </c>
      <c r="S181" s="116" t="s">
        <v>709</v>
      </c>
      <c r="T181" s="553" t="s">
        <v>2292</v>
      </c>
      <c r="U181" s="551" t="s">
        <v>498</v>
      </c>
      <c r="V181" s="551" t="s">
        <v>494</v>
      </c>
      <c r="W181" s="552">
        <v>920</v>
      </c>
    </row>
    <row r="182" spans="1:23" s="116" customFormat="1">
      <c r="A182" s="119" t="s">
        <v>254</v>
      </c>
      <c r="B182" s="126" t="s">
        <v>316</v>
      </c>
      <c r="C182" s="115" t="s">
        <v>711</v>
      </c>
      <c r="D182" s="115" t="s">
        <v>38</v>
      </c>
      <c r="E182" s="115" t="s">
        <v>493</v>
      </c>
      <c r="F182" s="115" t="s">
        <v>494</v>
      </c>
      <c r="G182" s="115" t="s">
        <v>495</v>
      </c>
      <c r="H182" s="115" t="s">
        <v>499</v>
      </c>
      <c r="I182" s="115">
        <v>0</v>
      </c>
      <c r="J182" s="115">
        <v>0</v>
      </c>
      <c r="K182" s="115">
        <v>0</v>
      </c>
      <c r="L182" s="115">
        <v>0</v>
      </c>
      <c r="M182" s="115">
        <v>1</v>
      </c>
      <c r="N182" s="115">
        <v>0</v>
      </c>
      <c r="O182" s="115" t="s">
        <v>713</v>
      </c>
      <c r="P182" s="115" t="s">
        <v>353</v>
      </c>
      <c r="Q182" s="553" t="s">
        <v>2292</v>
      </c>
      <c r="R182" s="116" t="s">
        <v>713</v>
      </c>
      <c r="S182" s="116" t="s">
        <v>353</v>
      </c>
      <c r="T182" s="553" t="s">
        <v>2292</v>
      </c>
      <c r="U182" s="551" t="s">
        <v>498</v>
      </c>
      <c r="V182" s="551" t="s">
        <v>494</v>
      </c>
      <c r="W182" s="552">
        <v>920</v>
      </c>
    </row>
    <row r="183" spans="1:23" s="116" customFormat="1">
      <c r="A183" s="119" t="s">
        <v>254</v>
      </c>
      <c r="B183" s="126" t="s">
        <v>255</v>
      </c>
      <c r="C183" s="115" t="s">
        <v>714</v>
      </c>
      <c r="D183" s="115" t="s">
        <v>715</v>
      </c>
      <c r="E183" s="115" t="s">
        <v>659</v>
      </c>
      <c r="F183" s="115" t="s">
        <v>660</v>
      </c>
      <c r="G183" s="115" t="s">
        <v>661</v>
      </c>
      <c r="H183" s="115" t="s">
        <v>662</v>
      </c>
      <c r="I183" s="115">
        <v>0</v>
      </c>
      <c r="J183" s="115">
        <v>0</v>
      </c>
      <c r="K183" s="115">
        <v>0</v>
      </c>
      <c r="L183" s="115">
        <v>0</v>
      </c>
      <c r="M183" s="115">
        <v>1</v>
      </c>
      <c r="N183" s="115">
        <v>0</v>
      </c>
      <c r="O183" s="132" t="s">
        <v>716</v>
      </c>
      <c r="P183" s="115" t="s">
        <v>709</v>
      </c>
      <c r="Q183" s="553" t="s">
        <v>2292</v>
      </c>
      <c r="R183" s="132" t="s">
        <v>717</v>
      </c>
      <c r="S183" s="116" t="s">
        <v>709</v>
      </c>
      <c r="T183" s="553" t="s">
        <v>2292</v>
      </c>
      <c r="U183" s="551" t="s">
        <v>498</v>
      </c>
      <c r="V183" s="551" t="s">
        <v>494</v>
      </c>
      <c r="W183" s="552">
        <v>920</v>
      </c>
    </row>
    <row r="184" spans="1:23" s="116" customFormat="1">
      <c r="A184" s="119" t="s">
        <v>254</v>
      </c>
      <c r="B184" s="126" t="s">
        <v>316</v>
      </c>
      <c r="C184" s="115" t="s">
        <v>714</v>
      </c>
      <c r="D184" s="115" t="s">
        <v>715</v>
      </c>
      <c r="E184" s="115" t="s">
        <v>493</v>
      </c>
      <c r="F184" s="115" t="s">
        <v>494</v>
      </c>
      <c r="G184" s="115" t="s">
        <v>495</v>
      </c>
      <c r="H184" s="115" t="s">
        <v>499</v>
      </c>
      <c r="I184" s="115">
        <v>0</v>
      </c>
      <c r="J184" s="115">
        <v>0</v>
      </c>
      <c r="K184" s="115">
        <v>0</v>
      </c>
      <c r="L184" s="115">
        <v>0</v>
      </c>
      <c r="M184" s="115">
        <v>1</v>
      </c>
      <c r="N184" s="115">
        <v>0</v>
      </c>
      <c r="O184" s="115" t="s">
        <v>717</v>
      </c>
      <c r="P184" s="115" t="s">
        <v>353</v>
      </c>
      <c r="Q184" s="553" t="s">
        <v>2292</v>
      </c>
      <c r="R184" s="116" t="s">
        <v>717</v>
      </c>
      <c r="S184" s="116" t="s">
        <v>353</v>
      </c>
      <c r="T184" s="553" t="s">
        <v>2292</v>
      </c>
      <c r="U184" s="551" t="s">
        <v>498</v>
      </c>
      <c r="V184" s="551" t="s">
        <v>494</v>
      </c>
      <c r="W184" s="552">
        <v>920</v>
      </c>
    </row>
    <row r="185" spans="1:23" s="116" customFormat="1">
      <c r="A185" s="119" t="s">
        <v>254</v>
      </c>
      <c r="B185" s="126" t="s">
        <v>255</v>
      </c>
      <c r="C185" s="115" t="s">
        <v>718</v>
      </c>
      <c r="D185" s="115" t="s">
        <v>37</v>
      </c>
      <c r="E185" s="115" t="s">
        <v>659</v>
      </c>
      <c r="F185" s="115" t="s">
        <v>660</v>
      </c>
      <c r="G185" s="115" t="s">
        <v>661</v>
      </c>
      <c r="H185" s="115" t="s">
        <v>662</v>
      </c>
      <c r="I185" s="115">
        <v>0</v>
      </c>
      <c r="J185" s="115">
        <v>0</v>
      </c>
      <c r="K185" s="115">
        <v>0</v>
      </c>
      <c r="L185" s="115">
        <v>0</v>
      </c>
      <c r="M185" s="115">
        <v>1</v>
      </c>
      <c r="N185" s="115">
        <v>0</v>
      </c>
      <c r="O185" s="132" t="s">
        <v>719</v>
      </c>
      <c r="P185" s="115" t="s">
        <v>709</v>
      </c>
      <c r="Q185" s="553" t="s">
        <v>2292</v>
      </c>
      <c r="R185" s="132" t="s">
        <v>720</v>
      </c>
      <c r="S185" s="116" t="s">
        <v>709</v>
      </c>
      <c r="T185" s="553" t="s">
        <v>2292</v>
      </c>
      <c r="U185" s="551" t="s">
        <v>498</v>
      </c>
      <c r="V185" s="551" t="s">
        <v>494</v>
      </c>
      <c r="W185" s="552">
        <v>920</v>
      </c>
    </row>
    <row r="186" spans="1:23">
      <c r="A186" s="120" t="s">
        <v>303</v>
      </c>
      <c r="B186" s="121" t="s">
        <v>316</v>
      </c>
      <c r="C186" s="123" t="s">
        <v>821</v>
      </c>
      <c r="D186" s="527" t="s">
        <v>822</v>
      </c>
      <c r="E186" s="122" t="s">
        <v>550</v>
      </c>
      <c r="F186" s="122" t="s">
        <v>551</v>
      </c>
      <c r="G186" s="122" t="s">
        <v>557</v>
      </c>
      <c r="H186" s="122" t="s">
        <v>558</v>
      </c>
      <c r="I186" s="122">
        <v>0</v>
      </c>
      <c r="J186" s="122">
        <v>0</v>
      </c>
      <c r="K186" s="122">
        <v>0</v>
      </c>
      <c r="L186" s="122">
        <v>0</v>
      </c>
      <c r="M186" s="122">
        <v>1</v>
      </c>
      <c r="N186" s="122">
        <v>0</v>
      </c>
      <c r="O186" s="122" t="s">
        <v>823</v>
      </c>
      <c r="P186" s="122" t="s">
        <v>357</v>
      </c>
      <c r="Q186" s="6" t="s">
        <v>472</v>
      </c>
      <c r="R186" s="6" t="s">
        <v>823</v>
      </c>
      <c r="S186" s="6" t="s">
        <v>357</v>
      </c>
      <c r="T186" t="s">
        <v>472</v>
      </c>
      <c r="U186" s="117" t="s">
        <v>555</v>
      </c>
      <c r="V186" s="117" t="s">
        <v>556</v>
      </c>
      <c r="W186" s="118">
        <v>710</v>
      </c>
    </row>
    <row r="187" spans="1:23" s="116" customFormat="1">
      <c r="A187" s="119" t="s">
        <v>254</v>
      </c>
      <c r="B187" s="126" t="s">
        <v>324</v>
      </c>
      <c r="C187" s="115" t="s">
        <v>832</v>
      </c>
      <c r="D187" s="133" t="s">
        <v>833</v>
      </c>
      <c r="E187" s="115" t="s">
        <v>826</v>
      </c>
      <c r="F187" s="115" t="s">
        <v>827</v>
      </c>
      <c r="G187" s="127" t="s">
        <v>834</v>
      </c>
      <c r="H187" s="115" t="s">
        <v>835</v>
      </c>
      <c r="I187" s="115">
        <v>0</v>
      </c>
      <c r="J187" s="115">
        <v>0</v>
      </c>
      <c r="K187" s="115">
        <v>0</v>
      </c>
      <c r="L187" s="115">
        <v>0</v>
      </c>
      <c r="M187" s="115">
        <v>1</v>
      </c>
      <c r="N187" s="115">
        <v>0</v>
      </c>
      <c r="O187" s="115" t="s">
        <v>836</v>
      </c>
      <c r="P187" s="115" t="s">
        <v>357</v>
      </c>
      <c r="Q187" s="553" t="s">
        <v>2292</v>
      </c>
      <c r="R187" s="116" t="s">
        <v>836</v>
      </c>
      <c r="S187" s="116" t="s">
        <v>502</v>
      </c>
      <c r="T187" s="553" t="s">
        <v>2292</v>
      </c>
      <c r="U187" s="551" t="s">
        <v>831</v>
      </c>
      <c r="V187" s="551" t="s">
        <v>269</v>
      </c>
      <c r="W187" s="552">
        <v>410</v>
      </c>
    </row>
    <row r="188" spans="1:23" s="116" customFormat="1">
      <c r="A188" s="119" t="s">
        <v>254</v>
      </c>
      <c r="B188" s="126" t="s">
        <v>324</v>
      </c>
      <c r="C188" s="115" t="s">
        <v>837</v>
      </c>
      <c r="D188" s="115" t="s">
        <v>838</v>
      </c>
      <c r="E188" s="115" t="s">
        <v>826</v>
      </c>
      <c r="F188" s="115" t="s">
        <v>827</v>
      </c>
      <c r="G188" s="127" t="s">
        <v>834</v>
      </c>
      <c r="H188" s="115" t="s">
        <v>835</v>
      </c>
      <c r="I188" s="115">
        <v>0</v>
      </c>
      <c r="J188" s="115">
        <v>0</v>
      </c>
      <c r="K188" s="115">
        <v>0</v>
      </c>
      <c r="L188" s="115">
        <v>0</v>
      </c>
      <c r="M188" s="115">
        <v>1</v>
      </c>
      <c r="N188" s="115">
        <v>0</v>
      </c>
      <c r="O188" s="115" t="s">
        <v>839</v>
      </c>
      <c r="P188" s="115" t="s">
        <v>357</v>
      </c>
      <c r="Q188" s="553" t="s">
        <v>2292</v>
      </c>
      <c r="R188" s="116" t="s">
        <v>839</v>
      </c>
      <c r="S188" s="116" t="s">
        <v>502</v>
      </c>
      <c r="T188" s="553" t="s">
        <v>2292</v>
      </c>
      <c r="U188" s="551" t="s">
        <v>831</v>
      </c>
      <c r="V188" s="551" t="s">
        <v>269</v>
      </c>
      <c r="W188" s="552">
        <v>410</v>
      </c>
    </row>
    <row r="189" spans="1:23">
      <c r="A189" s="120" t="s">
        <v>303</v>
      </c>
      <c r="B189" s="121" t="s">
        <v>255</v>
      </c>
      <c r="C189" s="122" t="s">
        <v>845</v>
      </c>
      <c r="D189" s="122" t="s">
        <v>613</v>
      </c>
      <c r="E189" s="122" t="s">
        <v>550</v>
      </c>
      <c r="F189" s="122" t="s">
        <v>551</v>
      </c>
      <c r="G189" s="122" t="s">
        <v>846</v>
      </c>
      <c r="H189" s="122" t="s">
        <v>847</v>
      </c>
      <c r="I189" s="122">
        <v>0</v>
      </c>
      <c r="J189" s="122">
        <v>0</v>
      </c>
      <c r="K189" s="122">
        <v>0</v>
      </c>
      <c r="L189" s="122">
        <v>0</v>
      </c>
      <c r="M189" s="122">
        <v>2</v>
      </c>
      <c r="N189" s="122">
        <v>0</v>
      </c>
      <c r="O189" s="131" t="s">
        <v>606</v>
      </c>
      <c r="P189" s="122" t="s">
        <v>848</v>
      </c>
      <c r="Q189" s="6" t="s">
        <v>472</v>
      </c>
      <c r="R189" s="131" t="s">
        <v>608</v>
      </c>
      <c r="S189" s="6" t="s">
        <v>849</v>
      </c>
      <c r="T189" s="6" t="s">
        <v>616</v>
      </c>
      <c r="U189" s="117" t="s">
        <v>611</v>
      </c>
      <c r="V189" s="117" t="s">
        <v>612</v>
      </c>
      <c r="W189" s="118">
        <v>740</v>
      </c>
    </row>
    <row r="190" spans="1:23">
      <c r="A190" s="120" t="s">
        <v>303</v>
      </c>
      <c r="B190" s="121" t="s">
        <v>255</v>
      </c>
      <c r="C190" s="122" t="s">
        <v>850</v>
      </c>
      <c r="D190" s="122" t="s">
        <v>684</v>
      </c>
      <c r="E190" s="122" t="s">
        <v>550</v>
      </c>
      <c r="F190" s="122" t="s">
        <v>551</v>
      </c>
      <c r="G190" s="122" t="s">
        <v>846</v>
      </c>
      <c r="H190" s="122" t="s">
        <v>847</v>
      </c>
      <c r="I190" s="122">
        <v>0</v>
      </c>
      <c r="J190" s="122">
        <v>0</v>
      </c>
      <c r="K190" s="122">
        <v>0</v>
      </c>
      <c r="L190" s="122">
        <v>0</v>
      </c>
      <c r="M190" s="122">
        <v>2</v>
      </c>
      <c r="N190" s="122">
        <v>0</v>
      </c>
      <c r="O190" s="131" t="s">
        <v>690</v>
      </c>
      <c r="P190" s="122" t="s">
        <v>848</v>
      </c>
      <c r="Q190" s="6" t="s">
        <v>776</v>
      </c>
      <c r="R190" s="131" t="s">
        <v>687</v>
      </c>
      <c r="S190" s="6" t="s">
        <v>851</v>
      </c>
      <c r="T190" s="6" t="s">
        <v>689</v>
      </c>
      <c r="U190" s="117" t="s">
        <v>611</v>
      </c>
      <c r="V190" s="117" t="s">
        <v>612</v>
      </c>
      <c r="W190" s="118">
        <v>740</v>
      </c>
    </row>
    <row r="191" spans="1:23" s="116" customFormat="1">
      <c r="A191" s="119" t="s">
        <v>254</v>
      </c>
      <c r="B191" s="126" t="s">
        <v>316</v>
      </c>
      <c r="C191" s="115" t="s">
        <v>718</v>
      </c>
      <c r="D191" s="115" t="s">
        <v>37</v>
      </c>
      <c r="E191" s="115" t="s">
        <v>493</v>
      </c>
      <c r="F191" s="115" t="s">
        <v>494</v>
      </c>
      <c r="G191" s="115" t="s">
        <v>495</v>
      </c>
      <c r="H191" s="115" t="s">
        <v>499</v>
      </c>
      <c r="I191" s="115">
        <v>0</v>
      </c>
      <c r="J191" s="115">
        <v>0</v>
      </c>
      <c r="K191" s="115">
        <v>0</v>
      </c>
      <c r="L191" s="115">
        <v>0</v>
      </c>
      <c r="M191" s="115">
        <v>1</v>
      </c>
      <c r="N191" s="115">
        <v>0</v>
      </c>
      <c r="O191" s="115" t="s">
        <v>2279</v>
      </c>
      <c r="P191" s="115" t="s">
        <v>353</v>
      </c>
      <c r="Q191" s="553" t="s">
        <v>2292</v>
      </c>
      <c r="R191" s="116" t="s">
        <v>720</v>
      </c>
      <c r="S191" s="116" t="s">
        <v>353</v>
      </c>
      <c r="T191" s="553" t="s">
        <v>2292</v>
      </c>
      <c r="U191" s="551" t="s">
        <v>498</v>
      </c>
      <c r="V191" s="551" t="s">
        <v>494</v>
      </c>
      <c r="W191" s="552">
        <v>920</v>
      </c>
    </row>
    <row r="192" spans="1:23" s="116" customFormat="1">
      <c r="A192" s="119" t="s">
        <v>254</v>
      </c>
      <c r="B192" s="126" t="s">
        <v>255</v>
      </c>
      <c r="C192" s="115" t="s">
        <v>721</v>
      </c>
      <c r="D192" s="115" t="s">
        <v>722</v>
      </c>
      <c r="E192" s="115" t="s">
        <v>659</v>
      </c>
      <c r="F192" s="115" t="s">
        <v>660</v>
      </c>
      <c r="G192" s="115" t="s">
        <v>661</v>
      </c>
      <c r="H192" s="115" t="s">
        <v>662</v>
      </c>
      <c r="I192" s="115">
        <v>0</v>
      </c>
      <c r="J192" s="115">
        <v>0</v>
      </c>
      <c r="K192" s="115">
        <v>0</v>
      </c>
      <c r="L192" s="115">
        <v>0</v>
      </c>
      <c r="M192" s="115">
        <v>1</v>
      </c>
      <c r="N192" s="115">
        <v>0</v>
      </c>
      <c r="O192" s="132" t="s">
        <v>723</v>
      </c>
      <c r="P192" s="115" t="s">
        <v>709</v>
      </c>
      <c r="Q192" s="134" t="s">
        <v>2151</v>
      </c>
      <c r="R192" s="135" t="s">
        <v>724</v>
      </c>
      <c r="S192" s="134" t="s">
        <v>709</v>
      </c>
      <c r="T192" s="134" t="s">
        <v>2151</v>
      </c>
      <c r="U192" s="551" t="s">
        <v>498</v>
      </c>
      <c r="V192" s="551" t="s">
        <v>494</v>
      </c>
      <c r="W192" s="552">
        <v>920</v>
      </c>
    </row>
    <row r="193" spans="1:23" s="116" customFormat="1">
      <c r="A193" s="119" t="s">
        <v>254</v>
      </c>
      <c r="B193" s="126" t="s">
        <v>316</v>
      </c>
      <c r="C193" s="115" t="s">
        <v>721</v>
      </c>
      <c r="D193" s="115" t="s">
        <v>722</v>
      </c>
      <c r="E193" s="115" t="s">
        <v>493</v>
      </c>
      <c r="F193" s="115" t="s">
        <v>494</v>
      </c>
      <c r="G193" s="115" t="s">
        <v>495</v>
      </c>
      <c r="H193" s="115" t="s">
        <v>499</v>
      </c>
      <c r="I193" s="115">
        <v>0</v>
      </c>
      <c r="J193" s="115">
        <v>0</v>
      </c>
      <c r="K193" s="115">
        <v>0</v>
      </c>
      <c r="L193" s="115">
        <v>0</v>
      </c>
      <c r="M193" s="115">
        <v>1</v>
      </c>
      <c r="N193" s="115">
        <v>0</v>
      </c>
      <c r="O193" s="115" t="s">
        <v>724</v>
      </c>
      <c r="P193" s="115" t="s">
        <v>353</v>
      </c>
      <c r="Q193" s="134" t="s">
        <v>2151</v>
      </c>
      <c r="R193" s="134" t="s">
        <v>724</v>
      </c>
      <c r="S193" s="134" t="s">
        <v>353</v>
      </c>
      <c r="T193" s="134" t="s">
        <v>2151</v>
      </c>
      <c r="U193" s="551" t="s">
        <v>498</v>
      </c>
      <c r="V193" s="551" t="s">
        <v>494</v>
      </c>
      <c r="W193" s="552">
        <v>920</v>
      </c>
    </row>
    <row r="194" spans="1:23" s="116" customFormat="1">
      <c r="A194" s="119" t="s">
        <v>254</v>
      </c>
      <c r="B194" s="126" t="s">
        <v>255</v>
      </c>
      <c r="C194" s="115" t="s">
        <v>725</v>
      </c>
      <c r="D194" s="115" t="s">
        <v>726</v>
      </c>
      <c r="E194" s="115" t="s">
        <v>659</v>
      </c>
      <c r="F194" s="115" t="s">
        <v>660</v>
      </c>
      <c r="G194" s="115" t="s">
        <v>661</v>
      </c>
      <c r="H194" s="115" t="s">
        <v>662</v>
      </c>
      <c r="I194" s="115">
        <v>0</v>
      </c>
      <c r="J194" s="115">
        <v>0</v>
      </c>
      <c r="K194" s="115">
        <v>0</v>
      </c>
      <c r="L194" s="115">
        <v>0</v>
      </c>
      <c r="M194" s="115">
        <v>1</v>
      </c>
      <c r="N194" s="115">
        <v>0</v>
      </c>
      <c r="O194" s="132" t="s">
        <v>727</v>
      </c>
      <c r="P194" s="115" t="s">
        <v>709</v>
      </c>
      <c r="Q194" s="134" t="s">
        <v>2151</v>
      </c>
      <c r="R194" s="135" t="s">
        <v>728</v>
      </c>
      <c r="S194" s="134" t="s">
        <v>709</v>
      </c>
      <c r="T194" s="134" t="s">
        <v>2151</v>
      </c>
      <c r="U194" s="551" t="s">
        <v>498</v>
      </c>
      <c r="V194" s="551" t="s">
        <v>494</v>
      </c>
      <c r="W194" s="552">
        <v>920</v>
      </c>
    </row>
    <row r="195" spans="1:23" s="116" customFormat="1">
      <c r="A195" s="119" t="s">
        <v>254</v>
      </c>
      <c r="B195" s="126" t="s">
        <v>316</v>
      </c>
      <c r="C195" s="115" t="s">
        <v>725</v>
      </c>
      <c r="D195" s="115" t="s">
        <v>729</v>
      </c>
      <c r="E195" s="115" t="s">
        <v>493</v>
      </c>
      <c r="F195" s="115" t="s">
        <v>494</v>
      </c>
      <c r="G195" s="115" t="s">
        <v>495</v>
      </c>
      <c r="H195" s="115" t="s">
        <v>499</v>
      </c>
      <c r="I195" s="115">
        <v>0</v>
      </c>
      <c r="J195" s="115">
        <v>0</v>
      </c>
      <c r="K195" s="115">
        <v>0</v>
      </c>
      <c r="L195" s="115">
        <v>0</v>
      </c>
      <c r="M195" s="115">
        <v>1</v>
      </c>
      <c r="N195" s="115">
        <v>0</v>
      </c>
      <c r="O195" s="115" t="s">
        <v>728</v>
      </c>
      <c r="P195" s="115" t="s">
        <v>353</v>
      </c>
      <c r="Q195" s="134" t="s">
        <v>2151</v>
      </c>
      <c r="R195" s="134" t="s">
        <v>728</v>
      </c>
      <c r="S195" s="134" t="s">
        <v>353</v>
      </c>
      <c r="T195" s="134" t="s">
        <v>2151</v>
      </c>
      <c r="U195" s="551" t="s">
        <v>498</v>
      </c>
      <c r="V195" s="551" t="s">
        <v>494</v>
      </c>
      <c r="W195" s="552">
        <v>920</v>
      </c>
    </row>
    <row r="196" spans="1:23" s="116" customFormat="1">
      <c r="A196" s="119" t="s">
        <v>254</v>
      </c>
      <c r="B196" s="126" t="s">
        <v>255</v>
      </c>
      <c r="C196" s="115" t="s">
        <v>730</v>
      </c>
      <c r="D196" s="115" t="s">
        <v>731</v>
      </c>
      <c r="E196" s="115" t="s">
        <v>659</v>
      </c>
      <c r="F196" s="115" t="s">
        <v>660</v>
      </c>
      <c r="G196" s="115" t="s">
        <v>661</v>
      </c>
      <c r="H196" s="115" t="s">
        <v>662</v>
      </c>
      <c r="I196" s="115">
        <v>0</v>
      </c>
      <c r="J196" s="115">
        <v>0</v>
      </c>
      <c r="K196" s="115">
        <v>0</v>
      </c>
      <c r="L196" s="115">
        <v>0</v>
      </c>
      <c r="M196" s="115">
        <v>1</v>
      </c>
      <c r="N196" s="115">
        <v>0</v>
      </c>
      <c r="O196" s="132" t="s">
        <v>732</v>
      </c>
      <c r="P196" s="115" t="s">
        <v>709</v>
      </c>
      <c r="Q196" s="134" t="s">
        <v>2151</v>
      </c>
      <c r="R196" s="135" t="s">
        <v>732</v>
      </c>
      <c r="S196" s="134" t="s">
        <v>709</v>
      </c>
      <c r="T196" s="134" t="s">
        <v>2151</v>
      </c>
      <c r="U196" s="551" t="s">
        <v>498</v>
      </c>
      <c r="V196" s="551" t="s">
        <v>494</v>
      </c>
      <c r="W196" s="552">
        <v>920</v>
      </c>
    </row>
    <row r="197" spans="1:23" s="116" customFormat="1">
      <c r="A197" s="119" t="s">
        <v>254</v>
      </c>
      <c r="B197" s="126" t="s">
        <v>316</v>
      </c>
      <c r="C197" s="115" t="s">
        <v>730</v>
      </c>
      <c r="D197" s="115" t="s">
        <v>731</v>
      </c>
      <c r="E197" s="115" t="s">
        <v>493</v>
      </c>
      <c r="F197" s="115" t="s">
        <v>494</v>
      </c>
      <c r="G197" s="115" t="s">
        <v>495</v>
      </c>
      <c r="H197" s="115" t="s">
        <v>499</v>
      </c>
      <c r="I197" s="115">
        <v>0</v>
      </c>
      <c r="J197" s="115">
        <v>0</v>
      </c>
      <c r="K197" s="115">
        <v>0</v>
      </c>
      <c r="L197" s="115">
        <v>0</v>
      </c>
      <c r="M197" s="115">
        <v>1</v>
      </c>
      <c r="N197" s="115">
        <v>0</v>
      </c>
      <c r="O197" s="115" t="s">
        <v>733</v>
      </c>
      <c r="P197" s="115" t="s">
        <v>353</v>
      </c>
      <c r="Q197" s="134" t="s">
        <v>2151</v>
      </c>
      <c r="R197" s="134" t="s">
        <v>733</v>
      </c>
      <c r="S197" s="134" t="s">
        <v>353</v>
      </c>
      <c r="T197" s="134" t="s">
        <v>2151</v>
      </c>
      <c r="U197" s="551" t="s">
        <v>498</v>
      </c>
      <c r="V197" s="551" t="s">
        <v>494</v>
      </c>
      <c r="W197" s="552">
        <v>920</v>
      </c>
    </row>
    <row r="198" spans="1:23" s="116" customFormat="1">
      <c r="A198" s="119" t="s">
        <v>254</v>
      </c>
      <c r="B198" s="126" t="s">
        <v>255</v>
      </c>
      <c r="C198" s="115" t="s">
        <v>734</v>
      </c>
      <c r="D198" s="115" t="s">
        <v>735</v>
      </c>
      <c r="E198" s="115" t="s">
        <v>659</v>
      </c>
      <c r="F198" s="115" t="s">
        <v>660</v>
      </c>
      <c r="G198" s="115" t="s">
        <v>661</v>
      </c>
      <c r="H198" s="115" t="s">
        <v>662</v>
      </c>
      <c r="I198" s="115">
        <v>0</v>
      </c>
      <c r="J198" s="115">
        <v>0</v>
      </c>
      <c r="K198" s="115">
        <v>0</v>
      </c>
      <c r="L198" s="115">
        <v>0</v>
      </c>
      <c r="M198" s="115">
        <v>1</v>
      </c>
      <c r="N198" s="115">
        <v>0</v>
      </c>
      <c r="O198" s="132" t="s">
        <v>736</v>
      </c>
      <c r="P198" s="115" t="s">
        <v>709</v>
      </c>
      <c r="Q198" s="134" t="s">
        <v>2151</v>
      </c>
      <c r="R198" s="135" t="s">
        <v>736</v>
      </c>
      <c r="S198" s="134" t="s">
        <v>709</v>
      </c>
      <c r="T198" s="134" t="s">
        <v>2151</v>
      </c>
      <c r="U198" s="551" t="s">
        <v>498</v>
      </c>
      <c r="V198" s="551" t="s">
        <v>494</v>
      </c>
      <c r="W198" s="552">
        <v>920</v>
      </c>
    </row>
    <row r="199" spans="1:23" s="116" customFormat="1">
      <c r="A199" s="119" t="s">
        <v>254</v>
      </c>
      <c r="B199" s="126" t="s">
        <v>255</v>
      </c>
      <c r="C199" s="115" t="s">
        <v>899</v>
      </c>
      <c r="D199" s="115" t="s">
        <v>900</v>
      </c>
      <c r="E199" s="115" t="s">
        <v>595</v>
      </c>
      <c r="F199" s="115" t="s">
        <v>596</v>
      </c>
      <c r="G199" s="115" t="s">
        <v>597</v>
      </c>
      <c r="H199" s="115" t="s">
        <v>598</v>
      </c>
      <c r="I199" s="115">
        <v>0</v>
      </c>
      <c r="J199" s="115">
        <v>0</v>
      </c>
      <c r="K199" s="115">
        <v>0</v>
      </c>
      <c r="L199" s="115">
        <v>0</v>
      </c>
      <c r="M199" s="133">
        <v>1</v>
      </c>
      <c r="N199" s="133">
        <v>0</v>
      </c>
      <c r="O199" s="135" t="s">
        <v>901</v>
      </c>
      <c r="P199" s="133" t="s">
        <v>875</v>
      </c>
      <c r="Q199" s="134" t="s">
        <v>1886</v>
      </c>
      <c r="R199" s="135" t="s">
        <v>902</v>
      </c>
      <c r="S199" s="134" t="s">
        <v>893</v>
      </c>
      <c r="T199" s="134" t="s">
        <v>1887</v>
      </c>
      <c r="U199" s="551" t="s">
        <v>421</v>
      </c>
      <c r="V199" s="551" t="s">
        <v>415</v>
      </c>
      <c r="W199" s="552">
        <v>810</v>
      </c>
    </row>
    <row r="200" spans="1:23" s="116" customFormat="1">
      <c r="A200" s="119" t="s">
        <v>254</v>
      </c>
      <c r="B200" s="126" t="s">
        <v>316</v>
      </c>
      <c r="C200" s="115" t="s">
        <v>899</v>
      </c>
      <c r="D200" s="115" t="s">
        <v>900</v>
      </c>
      <c r="E200" s="115" t="s">
        <v>595</v>
      </c>
      <c r="F200" s="115" t="s">
        <v>596</v>
      </c>
      <c r="G200" s="115" t="s">
        <v>894</v>
      </c>
      <c r="H200" s="115" t="s">
        <v>763</v>
      </c>
      <c r="I200" s="115">
        <v>0</v>
      </c>
      <c r="J200" s="115">
        <v>0</v>
      </c>
      <c r="K200" s="115">
        <v>0</v>
      </c>
      <c r="L200" s="115">
        <v>0</v>
      </c>
      <c r="M200" s="133">
        <v>1</v>
      </c>
      <c r="N200" s="133">
        <v>0</v>
      </c>
      <c r="O200" s="135" t="s">
        <v>903</v>
      </c>
      <c r="P200" s="133" t="s">
        <v>877</v>
      </c>
      <c r="Q200" s="134" t="s">
        <v>1886</v>
      </c>
      <c r="R200" s="135" t="s">
        <v>904</v>
      </c>
      <c r="S200" s="134" t="s">
        <v>897</v>
      </c>
      <c r="T200" s="134" t="s">
        <v>1888</v>
      </c>
      <c r="U200" s="551" t="s">
        <v>421</v>
      </c>
      <c r="V200" s="551" t="s">
        <v>415</v>
      </c>
      <c r="W200" s="552">
        <v>810</v>
      </c>
    </row>
    <row r="201" spans="1:23" s="116" customFormat="1">
      <c r="A201" s="119" t="s">
        <v>254</v>
      </c>
      <c r="B201" s="126" t="s">
        <v>324</v>
      </c>
      <c r="C201" s="115" t="s">
        <v>899</v>
      </c>
      <c r="D201" s="133" t="s">
        <v>900</v>
      </c>
      <c r="E201" s="115" t="s">
        <v>595</v>
      </c>
      <c r="F201" s="115" t="s">
        <v>596</v>
      </c>
      <c r="G201" s="127" t="s">
        <v>355</v>
      </c>
      <c r="H201" s="115" t="s">
        <v>356</v>
      </c>
      <c r="I201" s="115">
        <v>0</v>
      </c>
      <c r="J201" s="115">
        <v>0</v>
      </c>
      <c r="K201" s="115">
        <v>0</v>
      </c>
      <c r="L201" s="115">
        <v>0</v>
      </c>
      <c r="M201" s="133">
        <v>1</v>
      </c>
      <c r="N201" s="133">
        <v>0</v>
      </c>
      <c r="O201" s="133" t="s">
        <v>903</v>
      </c>
      <c r="P201" s="133" t="s">
        <v>877</v>
      </c>
      <c r="Q201" s="134" t="s">
        <v>1886</v>
      </c>
      <c r="R201" s="134" t="s">
        <v>904</v>
      </c>
      <c r="S201" s="134" t="s">
        <v>897</v>
      </c>
      <c r="T201" s="134" t="s">
        <v>1888</v>
      </c>
      <c r="U201" s="551" t="s">
        <v>421</v>
      </c>
      <c r="V201" s="551" t="s">
        <v>415</v>
      </c>
      <c r="W201" s="552">
        <v>810</v>
      </c>
    </row>
    <row r="202" spans="1:23" s="116" customFormat="1">
      <c r="A202" s="119" t="s">
        <v>254</v>
      </c>
      <c r="B202" s="126" t="s">
        <v>316</v>
      </c>
      <c r="C202" s="115" t="s">
        <v>734</v>
      </c>
      <c r="D202" s="133" t="s">
        <v>737</v>
      </c>
      <c r="E202" s="115" t="s">
        <v>493</v>
      </c>
      <c r="F202" s="115" t="s">
        <v>494</v>
      </c>
      <c r="G202" s="115" t="s">
        <v>495</v>
      </c>
      <c r="H202" s="115" t="s">
        <v>499</v>
      </c>
      <c r="I202" s="115">
        <v>0</v>
      </c>
      <c r="J202" s="115">
        <v>0</v>
      </c>
      <c r="K202" s="115">
        <v>0</v>
      </c>
      <c r="L202" s="115">
        <v>0</v>
      </c>
      <c r="M202" s="115">
        <v>1</v>
      </c>
      <c r="N202" s="115">
        <v>0</v>
      </c>
      <c r="O202" s="115" t="s">
        <v>738</v>
      </c>
      <c r="P202" s="115" t="s">
        <v>353</v>
      </c>
      <c r="Q202" s="134" t="s">
        <v>2151</v>
      </c>
      <c r="R202" s="134" t="s">
        <v>738</v>
      </c>
      <c r="S202" s="134" t="s">
        <v>353</v>
      </c>
      <c r="T202" s="134" t="s">
        <v>2151</v>
      </c>
      <c r="U202" s="551" t="s">
        <v>498</v>
      </c>
      <c r="V202" s="551" t="s">
        <v>494</v>
      </c>
      <c r="W202" s="552">
        <v>920</v>
      </c>
    </row>
    <row r="203" spans="1:23">
      <c r="A203" s="532" t="s">
        <v>303</v>
      </c>
      <c r="B203" s="121" t="s">
        <v>255</v>
      </c>
      <c r="C203" s="122" t="s">
        <v>739</v>
      </c>
      <c r="D203" s="348" t="s">
        <v>740</v>
      </c>
      <c r="E203" s="122" t="s">
        <v>659</v>
      </c>
      <c r="F203" s="122" t="s">
        <v>660</v>
      </c>
      <c r="G203" s="122" t="s">
        <v>661</v>
      </c>
      <c r="H203" s="122" t="s">
        <v>662</v>
      </c>
      <c r="I203" s="122">
        <v>0</v>
      </c>
      <c r="J203" s="122">
        <v>0</v>
      </c>
      <c r="K203" s="122">
        <v>0</v>
      </c>
      <c r="L203" s="122">
        <v>0</v>
      </c>
      <c r="M203" s="122">
        <v>1</v>
      </c>
      <c r="N203" s="122">
        <v>0</v>
      </c>
      <c r="O203" s="131" t="s">
        <v>741</v>
      </c>
      <c r="P203" s="122" t="s">
        <v>709</v>
      </c>
      <c r="Q203" s="6" t="s">
        <v>472</v>
      </c>
      <c r="R203" s="131" t="s">
        <v>741</v>
      </c>
      <c r="S203" s="6" t="s">
        <v>709</v>
      </c>
      <c r="T203" s="6" t="s">
        <v>472</v>
      </c>
      <c r="U203" s="117" t="s">
        <v>498</v>
      </c>
      <c r="V203" s="117" t="s">
        <v>494</v>
      </c>
      <c r="W203" s="118">
        <v>920</v>
      </c>
    </row>
    <row r="204" spans="1:23">
      <c r="A204" s="532" t="s">
        <v>303</v>
      </c>
      <c r="B204" s="121" t="s">
        <v>316</v>
      </c>
      <c r="C204" s="123" t="s">
        <v>739</v>
      </c>
      <c r="D204" s="527" t="s">
        <v>740</v>
      </c>
      <c r="E204" s="122" t="s">
        <v>493</v>
      </c>
      <c r="F204" s="122" t="s">
        <v>494</v>
      </c>
      <c r="G204" s="122" t="s">
        <v>495</v>
      </c>
      <c r="H204" s="122" t="s">
        <v>499</v>
      </c>
      <c r="I204" s="122">
        <v>0</v>
      </c>
      <c r="J204" s="122">
        <v>0</v>
      </c>
      <c r="K204" s="122">
        <v>0</v>
      </c>
      <c r="L204" s="122">
        <v>0</v>
      </c>
      <c r="M204" s="122">
        <v>1</v>
      </c>
      <c r="N204" s="122">
        <v>0</v>
      </c>
      <c r="O204" s="122" t="s">
        <v>742</v>
      </c>
      <c r="P204" s="122" t="s">
        <v>353</v>
      </c>
      <c r="Q204" s="6" t="s">
        <v>472</v>
      </c>
      <c r="R204" s="6" t="s">
        <v>742</v>
      </c>
      <c r="S204" s="6" t="s">
        <v>353</v>
      </c>
      <c r="T204" t="s">
        <v>472</v>
      </c>
      <c r="U204" s="117" t="s">
        <v>498</v>
      </c>
      <c r="V204" s="117" t="s">
        <v>494</v>
      </c>
      <c r="W204" s="118">
        <v>920</v>
      </c>
    </row>
    <row r="205" spans="1:23">
      <c r="A205" s="532" t="s">
        <v>303</v>
      </c>
      <c r="B205" s="121" t="s">
        <v>255</v>
      </c>
      <c r="C205" s="122" t="s">
        <v>743</v>
      </c>
      <c r="D205" s="348" t="s">
        <v>744</v>
      </c>
      <c r="E205" s="122" t="s">
        <v>659</v>
      </c>
      <c r="F205" s="122" t="s">
        <v>660</v>
      </c>
      <c r="G205" s="122" t="s">
        <v>661</v>
      </c>
      <c r="H205" s="122" t="s">
        <v>662</v>
      </c>
      <c r="I205" s="122">
        <v>0</v>
      </c>
      <c r="J205" s="122">
        <v>0</v>
      </c>
      <c r="K205" s="122">
        <v>0</v>
      </c>
      <c r="L205" s="122">
        <v>0</v>
      </c>
      <c r="M205" s="122">
        <v>1</v>
      </c>
      <c r="N205" s="122">
        <v>0</v>
      </c>
      <c r="O205" s="131" t="s">
        <v>745</v>
      </c>
      <c r="P205" s="122" t="s">
        <v>709</v>
      </c>
      <c r="Q205" s="6" t="s">
        <v>472</v>
      </c>
      <c r="R205" s="131" t="s">
        <v>745</v>
      </c>
      <c r="S205" s="6" t="s">
        <v>709</v>
      </c>
      <c r="T205" s="6" t="s">
        <v>472</v>
      </c>
      <c r="U205" s="117" t="s">
        <v>498</v>
      </c>
      <c r="V205" s="117" t="s">
        <v>494</v>
      </c>
      <c r="W205" s="118">
        <v>920</v>
      </c>
    </row>
    <row r="206" spans="1:23">
      <c r="A206" s="532" t="s">
        <v>303</v>
      </c>
      <c r="B206" s="121" t="s">
        <v>316</v>
      </c>
      <c r="C206" s="123" t="s">
        <v>743</v>
      </c>
      <c r="D206" s="527" t="s">
        <v>744</v>
      </c>
      <c r="E206" s="122" t="s">
        <v>493</v>
      </c>
      <c r="F206" s="122" t="s">
        <v>494</v>
      </c>
      <c r="G206" s="122" t="s">
        <v>495</v>
      </c>
      <c r="H206" s="122" t="s">
        <v>499</v>
      </c>
      <c r="I206" s="122">
        <v>0</v>
      </c>
      <c r="J206" s="122">
        <v>0</v>
      </c>
      <c r="K206" s="122">
        <v>0</v>
      </c>
      <c r="L206" s="122">
        <v>0</v>
      </c>
      <c r="M206" s="122">
        <v>1</v>
      </c>
      <c r="N206" s="122">
        <v>0</v>
      </c>
      <c r="O206" s="122" t="s">
        <v>746</v>
      </c>
      <c r="P206" s="122" t="s">
        <v>353</v>
      </c>
      <c r="Q206" s="6" t="s">
        <v>472</v>
      </c>
      <c r="R206" s="6" t="s">
        <v>746</v>
      </c>
      <c r="S206" s="6" t="s">
        <v>353</v>
      </c>
      <c r="T206" t="s">
        <v>472</v>
      </c>
      <c r="U206" s="117" t="s">
        <v>498</v>
      </c>
      <c r="V206" s="117" t="s">
        <v>494</v>
      </c>
      <c r="W206" s="118">
        <v>920</v>
      </c>
    </row>
    <row r="207" spans="1:23">
      <c r="A207" s="532" t="s">
        <v>303</v>
      </c>
      <c r="B207" s="121" t="s">
        <v>255</v>
      </c>
      <c r="C207" s="122" t="s">
        <v>747</v>
      </c>
      <c r="D207" s="348" t="s">
        <v>748</v>
      </c>
      <c r="E207" s="122" t="s">
        <v>659</v>
      </c>
      <c r="F207" s="122" t="s">
        <v>660</v>
      </c>
      <c r="G207" s="122" t="s">
        <v>661</v>
      </c>
      <c r="H207" s="122" t="s">
        <v>662</v>
      </c>
      <c r="I207" s="122">
        <v>0</v>
      </c>
      <c r="J207" s="122">
        <v>0</v>
      </c>
      <c r="K207" s="122">
        <v>0</v>
      </c>
      <c r="L207" s="122">
        <v>0</v>
      </c>
      <c r="M207" s="122">
        <v>1</v>
      </c>
      <c r="N207" s="122">
        <v>0</v>
      </c>
      <c r="O207" s="131" t="s">
        <v>749</v>
      </c>
      <c r="P207" s="122" t="s">
        <v>709</v>
      </c>
      <c r="Q207" s="6" t="s">
        <v>472</v>
      </c>
      <c r="R207" s="131" t="s">
        <v>749</v>
      </c>
      <c r="S207" s="6" t="s">
        <v>709</v>
      </c>
      <c r="T207" s="6" t="s">
        <v>472</v>
      </c>
      <c r="U207" s="117" t="s">
        <v>498</v>
      </c>
      <c r="V207" s="117" t="s">
        <v>494</v>
      </c>
      <c r="W207" s="118">
        <v>920</v>
      </c>
    </row>
    <row r="208" spans="1:23">
      <c r="A208" s="533" t="s">
        <v>303</v>
      </c>
      <c r="B208" s="121" t="s">
        <v>316</v>
      </c>
      <c r="C208" s="123" t="s">
        <v>747</v>
      </c>
      <c r="D208" s="527" t="s">
        <v>748</v>
      </c>
      <c r="E208" s="122" t="s">
        <v>493</v>
      </c>
      <c r="F208" s="122" t="s">
        <v>494</v>
      </c>
      <c r="G208" s="122" t="s">
        <v>495</v>
      </c>
      <c r="H208" s="122" t="s">
        <v>499</v>
      </c>
      <c r="I208" s="122">
        <v>0</v>
      </c>
      <c r="J208" s="122">
        <v>0</v>
      </c>
      <c r="K208" s="122">
        <v>0</v>
      </c>
      <c r="L208" s="122">
        <v>0</v>
      </c>
      <c r="M208" s="122">
        <v>1</v>
      </c>
      <c r="N208" s="122">
        <v>0</v>
      </c>
      <c r="O208" s="122" t="s">
        <v>749</v>
      </c>
      <c r="P208" s="122" t="s">
        <v>353</v>
      </c>
      <c r="Q208" s="6" t="s">
        <v>472</v>
      </c>
      <c r="R208" s="6" t="s">
        <v>750</v>
      </c>
      <c r="S208" s="6" t="s">
        <v>353</v>
      </c>
      <c r="T208" t="s">
        <v>472</v>
      </c>
      <c r="U208" s="117" t="s">
        <v>498</v>
      </c>
      <c r="V208" s="117" t="s">
        <v>494</v>
      </c>
      <c r="W208" s="118">
        <v>920</v>
      </c>
    </row>
    <row r="209" spans="1:23">
      <c r="A209" s="533" t="s">
        <v>303</v>
      </c>
      <c r="B209" s="121" t="s">
        <v>255</v>
      </c>
      <c r="C209" s="122" t="s">
        <v>751</v>
      </c>
      <c r="D209" s="348" t="s">
        <v>1894</v>
      </c>
      <c r="E209" s="122" t="s">
        <v>659</v>
      </c>
      <c r="F209" s="122" t="s">
        <v>660</v>
      </c>
      <c r="G209" s="122" t="s">
        <v>661</v>
      </c>
      <c r="H209" s="122" t="s">
        <v>662</v>
      </c>
      <c r="I209" s="122">
        <v>0</v>
      </c>
      <c r="J209" s="122">
        <v>0</v>
      </c>
      <c r="K209" s="122">
        <v>0</v>
      </c>
      <c r="L209" s="122">
        <v>0</v>
      </c>
      <c r="M209" s="122">
        <v>1</v>
      </c>
      <c r="N209" s="122">
        <v>0</v>
      </c>
      <c r="O209" s="131" t="s">
        <v>753</v>
      </c>
      <c r="P209" s="122" t="s">
        <v>709</v>
      </c>
      <c r="Q209" s="6" t="s">
        <v>472</v>
      </c>
      <c r="R209" s="131" t="s">
        <v>753</v>
      </c>
      <c r="S209" s="6" t="s">
        <v>709</v>
      </c>
      <c r="T209" s="6" t="s">
        <v>472</v>
      </c>
      <c r="U209" s="117" t="s">
        <v>498</v>
      </c>
      <c r="V209" s="117" t="s">
        <v>494</v>
      </c>
      <c r="W209" s="118">
        <v>920</v>
      </c>
    </row>
    <row r="210" spans="1:23">
      <c r="A210" s="533" t="s">
        <v>303</v>
      </c>
      <c r="B210" s="121" t="s">
        <v>316</v>
      </c>
      <c r="C210" s="123" t="s">
        <v>751</v>
      </c>
      <c r="D210" s="348" t="s">
        <v>1894</v>
      </c>
      <c r="E210" s="122" t="s">
        <v>493</v>
      </c>
      <c r="F210" s="122" t="s">
        <v>494</v>
      </c>
      <c r="G210" s="122" t="s">
        <v>495</v>
      </c>
      <c r="H210" s="122" t="s">
        <v>499</v>
      </c>
      <c r="I210" s="122">
        <v>0</v>
      </c>
      <c r="J210" s="122">
        <v>0</v>
      </c>
      <c r="K210" s="122">
        <v>0</v>
      </c>
      <c r="L210" s="122">
        <v>0</v>
      </c>
      <c r="M210" s="122">
        <v>1</v>
      </c>
      <c r="N210" s="122">
        <v>0</v>
      </c>
      <c r="O210" s="122" t="s">
        <v>754</v>
      </c>
      <c r="P210" s="122" t="s">
        <v>353</v>
      </c>
      <c r="Q210" s="6" t="s">
        <v>472</v>
      </c>
      <c r="R210" s="6" t="s">
        <v>754</v>
      </c>
      <c r="S210" s="6" t="s">
        <v>353</v>
      </c>
      <c r="T210" t="s">
        <v>472</v>
      </c>
      <c r="U210" s="117" t="s">
        <v>498</v>
      </c>
      <c r="V210" s="117" t="s">
        <v>494</v>
      </c>
      <c r="W210" s="118">
        <v>920</v>
      </c>
    </row>
    <row r="211" spans="1:23">
      <c r="A211" s="533" t="s">
        <v>303</v>
      </c>
      <c r="B211" s="121" t="s">
        <v>255</v>
      </c>
      <c r="C211" s="122" t="s">
        <v>807</v>
      </c>
      <c r="D211" s="122" t="s">
        <v>808</v>
      </c>
      <c r="E211" s="122" t="s">
        <v>659</v>
      </c>
      <c r="F211" s="122" t="s">
        <v>660</v>
      </c>
      <c r="G211" s="122" t="s">
        <v>661</v>
      </c>
      <c r="H211" s="122" t="s">
        <v>662</v>
      </c>
      <c r="I211" s="122">
        <v>0</v>
      </c>
      <c r="J211" s="122">
        <v>0</v>
      </c>
      <c r="K211" s="122">
        <v>0</v>
      </c>
      <c r="L211" s="122">
        <v>0</v>
      </c>
      <c r="M211" s="122">
        <v>1</v>
      </c>
      <c r="N211" s="122">
        <v>0</v>
      </c>
      <c r="O211" s="131" t="s">
        <v>809</v>
      </c>
      <c r="P211" s="122" t="s">
        <v>357</v>
      </c>
      <c r="Q211" s="6" t="s">
        <v>776</v>
      </c>
      <c r="R211" s="131" t="s">
        <v>809</v>
      </c>
      <c r="S211" s="6" t="s">
        <v>357</v>
      </c>
      <c r="T211" s="6" t="s">
        <v>776</v>
      </c>
      <c r="U211" s="117" t="s">
        <v>498</v>
      </c>
      <c r="V211" s="117" t="s">
        <v>494</v>
      </c>
      <c r="W211" s="118">
        <v>920</v>
      </c>
    </row>
    <row r="212" spans="1:23">
      <c r="A212" s="533" t="s">
        <v>303</v>
      </c>
      <c r="B212" s="121" t="s">
        <v>316</v>
      </c>
      <c r="C212" s="122" t="s">
        <v>807</v>
      </c>
      <c r="D212" s="122" t="s">
        <v>808</v>
      </c>
      <c r="E212" s="122" t="s">
        <v>493</v>
      </c>
      <c r="F212" s="122" t="s">
        <v>494</v>
      </c>
      <c r="G212" s="122" t="s">
        <v>495</v>
      </c>
      <c r="H212" s="122" t="s">
        <v>499</v>
      </c>
      <c r="I212" s="122">
        <v>0</v>
      </c>
      <c r="J212" s="122">
        <v>0</v>
      </c>
      <c r="K212" s="122">
        <v>0</v>
      </c>
      <c r="L212" s="122">
        <v>0</v>
      </c>
      <c r="M212" s="122">
        <v>1</v>
      </c>
      <c r="N212" s="122">
        <v>0</v>
      </c>
      <c r="O212" s="131" t="s">
        <v>809</v>
      </c>
      <c r="P212" s="122" t="s">
        <v>778</v>
      </c>
      <c r="Q212" s="6" t="s">
        <v>776</v>
      </c>
      <c r="R212" s="131" t="s">
        <v>809</v>
      </c>
      <c r="S212" s="6" t="s">
        <v>778</v>
      </c>
      <c r="T212" s="6" t="s">
        <v>776</v>
      </c>
      <c r="U212" s="117" t="s">
        <v>498</v>
      </c>
      <c r="V212" s="117" t="s">
        <v>494</v>
      </c>
      <c r="W212" s="118">
        <v>920</v>
      </c>
    </row>
    <row r="213" spans="1:23" s="116" customFormat="1">
      <c r="A213" s="119" t="s">
        <v>254</v>
      </c>
      <c r="B213" s="126" t="s">
        <v>255</v>
      </c>
      <c r="C213" s="115" t="s">
        <v>810</v>
      </c>
      <c r="D213" s="115" t="s">
        <v>811</v>
      </c>
      <c r="E213" s="115" t="s">
        <v>659</v>
      </c>
      <c r="F213" s="115" t="s">
        <v>660</v>
      </c>
      <c r="G213" s="115" t="s">
        <v>661</v>
      </c>
      <c r="H213" s="115" t="s">
        <v>662</v>
      </c>
      <c r="I213" s="115">
        <v>0</v>
      </c>
      <c r="J213" s="115">
        <v>0</v>
      </c>
      <c r="K213" s="115">
        <v>0</v>
      </c>
      <c r="L213" s="115">
        <v>0</v>
      </c>
      <c r="M213" s="115">
        <v>1</v>
      </c>
      <c r="N213" s="115">
        <v>0</v>
      </c>
      <c r="O213" s="132" t="s">
        <v>812</v>
      </c>
      <c r="P213" s="115" t="s">
        <v>357</v>
      </c>
      <c r="Q213" s="553" t="s">
        <v>2292</v>
      </c>
      <c r="R213" s="132" t="s">
        <v>812</v>
      </c>
      <c r="S213" s="116" t="s">
        <v>357</v>
      </c>
      <c r="T213" s="553" t="s">
        <v>2292</v>
      </c>
      <c r="U213" s="551" t="s">
        <v>498</v>
      </c>
      <c r="V213" s="551" t="s">
        <v>494</v>
      </c>
      <c r="W213" s="552">
        <v>920</v>
      </c>
    </row>
    <row r="214" spans="1:23">
      <c r="A214" s="533" t="s">
        <v>303</v>
      </c>
      <c r="B214" s="121" t="s">
        <v>255</v>
      </c>
      <c r="C214" s="122" t="s">
        <v>813</v>
      </c>
      <c r="D214" s="122" t="s">
        <v>814</v>
      </c>
      <c r="E214" s="122" t="s">
        <v>659</v>
      </c>
      <c r="F214" s="122" t="s">
        <v>660</v>
      </c>
      <c r="G214" s="122" t="s">
        <v>661</v>
      </c>
      <c r="H214" s="122" t="s">
        <v>662</v>
      </c>
      <c r="I214" s="122">
        <v>0</v>
      </c>
      <c r="J214" s="122">
        <v>0</v>
      </c>
      <c r="K214" s="122">
        <v>0</v>
      </c>
      <c r="L214" s="122">
        <v>0</v>
      </c>
      <c r="M214" s="122">
        <v>1</v>
      </c>
      <c r="N214" s="122">
        <v>0</v>
      </c>
      <c r="O214" s="131" t="s">
        <v>815</v>
      </c>
      <c r="P214" s="122" t="s">
        <v>357</v>
      </c>
      <c r="Q214" s="6" t="s">
        <v>776</v>
      </c>
      <c r="R214" s="131" t="s">
        <v>815</v>
      </c>
      <c r="S214" s="6" t="s">
        <v>357</v>
      </c>
      <c r="T214" s="6" t="s">
        <v>776</v>
      </c>
      <c r="U214" s="117" t="s">
        <v>498</v>
      </c>
      <c r="V214" s="117" t="s">
        <v>494</v>
      </c>
      <c r="W214" s="118">
        <v>920</v>
      </c>
    </row>
    <row r="215" spans="1:23">
      <c r="A215" s="533" t="s">
        <v>303</v>
      </c>
      <c r="B215" s="121" t="s">
        <v>316</v>
      </c>
      <c r="C215" s="122" t="s">
        <v>813</v>
      </c>
      <c r="D215" s="122" t="s">
        <v>814</v>
      </c>
      <c r="E215" s="122" t="s">
        <v>493</v>
      </c>
      <c r="F215" s="122" t="s">
        <v>494</v>
      </c>
      <c r="G215" s="122" t="s">
        <v>495</v>
      </c>
      <c r="H215" s="122" t="s">
        <v>499</v>
      </c>
      <c r="I215" s="122">
        <v>0</v>
      </c>
      <c r="J215" s="122">
        <v>0</v>
      </c>
      <c r="K215" s="122">
        <v>0</v>
      </c>
      <c r="L215" s="122">
        <v>0</v>
      </c>
      <c r="M215" s="122">
        <v>1</v>
      </c>
      <c r="N215" s="122">
        <v>0</v>
      </c>
      <c r="O215" s="131" t="s">
        <v>815</v>
      </c>
      <c r="P215" s="122" t="s">
        <v>816</v>
      </c>
      <c r="Q215" s="6" t="s">
        <v>776</v>
      </c>
      <c r="R215" s="131" t="s">
        <v>815</v>
      </c>
      <c r="S215" s="6" t="s">
        <v>816</v>
      </c>
      <c r="T215" s="6" t="s">
        <v>776</v>
      </c>
      <c r="U215" s="117" t="s">
        <v>498</v>
      </c>
      <c r="V215" s="117" t="s">
        <v>494</v>
      </c>
      <c r="W215" s="118">
        <v>920</v>
      </c>
    </row>
    <row r="216" spans="1:23">
      <c r="A216" s="533" t="s">
        <v>303</v>
      </c>
      <c r="B216" s="121" t="s">
        <v>255</v>
      </c>
      <c r="C216" s="122" t="s">
        <v>817</v>
      </c>
      <c r="D216" s="348" t="s">
        <v>1895</v>
      </c>
      <c r="E216" s="122" t="s">
        <v>659</v>
      </c>
      <c r="F216" s="122" t="s">
        <v>660</v>
      </c>
      <c r="G216" s="122" t="s">
        <v>661</v>
      </c>
      <c r="H216" s="122" t="s">
        <v>662</v>
      </c>
      <c r="I216" s="122">
        <v>0</v>
      </c>
      <c r="J216" s="122">
        <v>0</v>
      </c>
      <c r="K216" s="122">
        <v>0</v>
      </c>
      <c r="L216" s="122">
        <v>0</v>
      </c>
      <c r="M216" s="122">
        <v>1</v>
      </c>
      <c r="N216" s="122">
        <v>0</v>
      </c>
      <c r="O216" s="131" t="s">
        <v>818</v>
      </c>
      <c r="P216" s="122" t="s">
        <v>357</v>
      </c>
      <c r="Q216" s="6" t="s">
        <v>776</v>
      </c>
      <c r="R216" s="131" t="s">
        <v>818</v>
      </c>
      <c r="S216" s="6" t="s">
        <v>357</v>
      </c>
      <c r="T216" s="6" t="s">
        <v>776</v>
      </c>
      <c r="U216" s="117" t="s">
        <v>498</v>
      </c>
      <c r="V216" s="117" t="s">
        <v>494</v>
      </c>
      <c r="W216" s="118">
        <v>920</v>
      </c>
    </row>
    <row r="217" spans="1:23">
      <c r="A217" s="533" t="s">
        <v>303</v>
      </c>
      <c r="B217" s="121" t="s">
        <v>316</v>
      </c>
      <c r="C217" s="122" t="s">
        <v>817</v>
      </c>
      <c r="D217" s="348" t="s">
        <v>1895</v>
      </c>
      <c r="E217" s="122" t="s">
        <v>493</v>
      </c>
      <c r="F217" s="122" t="s">
        <v>494</v>
      </c>
      <c r="G217" s="122" t="s">
        <v>495</v>
      </c>
      <c r="H217" s="122" t="s">
        <v>499</v>
      </c>
      <c r="I217" s="122">
        <v>0</v>
      </c>
      <c r="J217" s="122">
        <v>0</v>
      </c>
      <c r="K217" s="122">
        <v>0</v>
      </c>
      <c r="L217" s="122">
        <v>0</v>
      </c>
      <c r="M217" s="122">
        <v>1</v>
      </c>
      <c r="N217" s="122">
        <v>0</v>
      </c>
      <c r="O217" s="131" t="s">
        <v>818</v>
      </c>
      <c r="P217" s="122" t="s">
        <v>816</v>
      </c>
      <c r="Q217" s="6" t="s">
        <v>776</v>
      </c>
      <c r="R217" s="131" t="s">
        <v>818</v>
      </c>
      <c r="S217" s="6" t="s">
        <v>816</v>
      </c>
      <c r="T217" s="6" t="s">
        <v>776</v>
      </c>
      <c r="U217" s="117" t="s">
        <v>498</v>
      </c>
      <c r="V217" s="117" t="s">
        <v>494</v>
      </c>
      <c r="W217" s="118">
        <v>920</v>
      </c>
    </row>
    <row r="218" spans="1:23">
      <c r="A218" s="533" t="s">
        <v>303</v>
      </c>
      <c r="B218" s="121" t="s">
        <v>255</v>
      </c>
      <c r="C218" s="122" t="s">
        <v>819</v>
      </c>
      <c r="D218" s="348" t="s">
        <v>1896</v>
      </c>
      <c r="E218" s="122" t="s">
        <v>659</v>
      </c>
      <c r="F218" s="122" t="s">
        <v>660</v>
      </c>
      <c r="G218" s="122" t="s">
        <v>661</v>
      </c>
      <c r="H218" s="122" t="s">
        <v>662</v>
      </c>
      <c r="I218" s="122">
        <v>0</v>
      </c>
      <c r="J218" s="122">
        <v>0</v>
      </c>
      <c r="K218" s="122">
        <v>0</v>
      </c>
      <c r="L218" s="122">
        <v>0</v>
      </c>
      <c r="M218" s="122">
        <v>1</v>
      </c>
      <c r="N218" s="122">
        <v>0</v>
      </c>
      <c r="O218" s="131" t="s">
        <v>820</v>
      </c>
      <c r="P218" s="122" t="s">
        <v>357</v>
      </c>
      <c r="Q218" s="6" t="s">
        <v>776</v>
      </c>
      <c r="R218" s="131" t="s">
        <v>820</v>
      </c>
      <c r="S218" s="6" t="s">
        <v>357</v>
      </c>
      <c r="T218" s="6" t="s">
        <v>776</v>
      </c>
      <c r="U218" s="117" t="s">
        <v>498</v>
      </c>
      <c r="V218" s="117" t="s">
        <v>494</v>
      </c>
      <c r="W218" s="118">
        <v>920</v>
      </c>
    </row>
    <row r="219" spans="1:23">
      <c r="A219" s="533" t="s">
        <v>303</v>
      </c>
      <c r="B219" s="121" t="s">
        <v>316</v>
      </c>
      <c r="C219" s="122" t="s">
        <v>819</v>
      </c>
      <c r="D219" s="348" t="s">
        <v>1896</v>
      </c>
      <c r="E219" s="122" t="s">
        <v>493</v>
      </c>
      <c r="F219" s="122" t="s">
        <v>494</v>
      </c>
      <c r="G219" s="122" t="s">
        <v>495</v>
      </c>
      <c r="H219" s="122" t="s">
        <v>499</v>
      </c>
      <c r="I219" s="122">
        <v>0</v>
      </c>
      <c r="J219" s="122">
        <v>0</v>
      </c>
      <c r="K219" s="122">
        <v>0</v>
      </c>
      <c r="L219" s="122">
        <v>0</v>
      </c>
      <c r="M219" s="122">
        <v>1</v>
      </c>
      <c r="N219" s="122">
        <v>0</v>
      </c>
      <c r="O219" s="131" t="s">
        <v>820</v>
      </c>
      <c r="P219" s="122" t="s">
        <v>816</v>
      </c>
      <c r="Q219" s="6" t="s">
        <v>776</v>
      </c>
      <c r="R219" s="131" t="s">
        <v>820</v>
      </c>
      <c r="S219" s="6" t="s">
        <v>816</v>
      </c>
      <c r="T219" s="6" t="s">
        <v>776</v>
      </c>
      <c r="U219" s="117" t="s">
        <v>498</v>
      </c>
      <c r="V219" s="117" t="s">
        <v>494</v>
      </c>
      <c r="W219" s="118">
        <v>920</v>
      </c>
    </row>
    <row r="220" spans="1:23">
      <c r="A220" s="532" t="s">
        <v>303</v>
      </c>
      <c r="B220" s="121" t="s">
        <v>255</v>
      </c>
      <c r="C220" s="122" t="s">
        <v>852</v>
      </c>
      <c r="D220" s="122" t="s">
        <v>853</v>
      </c>
      <c r="E220" s="122" t="s">
        <v>493</v>
      </c>
      <c r="F220" s="122" t="s">
        <v>494</v>
      </c>
      <c r="G220" s="122" t="s">
        <v>495</v>
      </c>
      <c r="H220" s="122" t="s">
        <v>496</v>
      </c>
      <c r="I220" s="122">
        <v>0</v>
      </c>
      <c r="J220" s="122">
        <v>0</v>
      </c>
      <c r="K220" s="122">
        <v>0</v>
      </c>
      <c r="L220" s="122">
        <v>0</v>
      </c>
      <c r="M220" s="122">
        <v>1</v>
      </c>
      <c r="N220" s="122">
        <v>0</v>
      </c>
      <c r="O220" s="131" t="s">
        <v>854</v>
      </c>
      <c r="P220" s="122" t="s">
        <v>855</v>
      </c>
      <c r="Q220" s="6" t="s">
        <v>472</v>
      </c>
      <c r="R220" s="131" t="s">
        <v>856</v>
      </c>
      <c r="S220" s="6" t="s">
        <v>816</v>
      </c>
      <c r="T220" s="6" t="s">
        <v>472</v>
      </c>
      <c r="U220" s="117" t="s">
        <v>498</v>
      </c>
      <c r="V220" s="117" t="s">
        <v>494</v>
      </c>
      <c r="W220" s="118">
        <v>920</v>
      </c>
    </row>
    <row r="221" spans="1:23">
      <c r="A221" s="532" t="s">
        <v>303</v>
      </c>
      <c r="B221" s="121" t="s">
        <v>255</v>
      </c>
      <c r="C221" s="122" t="s">
        <v>857</v>
      </c>
      <c r="D221" s="122" t="s">
        <v>858</v>
      </c>
      <c r="E221" s="122" t="s">
        <v>493</v>
      </c>
      <c r="F221" s="122" t="s">
        <v>494</v>
      </c>
      <c r="G221" s="122" t="s">
        <v>495</v>
      </c>
      <c r="H221" s="122" t="s">
        <v>496</v>
      </c>
      <c r="I221" s="122">
        <v>0</v>
      </c>
      <c r="J221" s="122">
        <v>0</v>
      </c>
      <c r="K221" s="122">
        <v>0</v>
      </c>
      <c r="L221" s="122">
        <v>0</v>
      </c>
      <c r="M221" s="122">
        <v>1</v>
      </c>
      <c r="N221" s="122">
        <v>0</v>
      </c>
      <c r="O221" s="131" t="s">
        <v>859</v>
      </c>
      <c r="P221" s="122" t="s">
        <v>855</v>
      </c>
      <c r="Q221" s="6" t="s">
        <v>472</v>
      </c>
      <c r="R221" s="131" t="s">
        <v>859</v>
      </c>
      <c r="S221" s="6" t="s">
        <v>816</v>
      </c>
      <c r="T221" s="6" t="s">
        <v>472</v>
      </c>
      <c r="U221" s="117" t="s">
        <v>498</v>
      </c>
      <c r="V221" s="117" t="s">
        <v>494</v>
      </c>
      <c r="W221" s="118">
        <v>920</v>
      </c>
    </row>
    <row r="222" spans="1:23">
      <c r="A222" s="532" t="s">
        <v>303</v>
      </c>
      <c r="B222" s="121" t="s">
        <v>255</v>
      </c>
      <c r="C222" s="122" t="s">
        <v>860</v>
      </c>
      <c r="D222" s="122" t="s">
        <v>861</v>
      </c>
      <c r="E222" s="122" t="s">
        <v>493</v>
      </c>
      <c r="F222" s="122" t="s">
        <v>494</v>
      </c>
      <c r="G222" s="122" t="s">
        <v>495</v>
      </c>
      <c r="H222" s="122" t="s">
        <v>496</v>
      </c>
      <c r="I222" s="122">
        <v>0</v>
      </c>
      <c r="J222" s="122">
        <v>0</v>
      </c>
      <c r="K222" s="122">
        <v>0</v>
      </c>
      <c r="L222" s="122">
        <v>0</v>
      </c>
      <c r="M222" s="122">
        <v>1</v>
      </c>
      <c r="N222" s="122">
        <v>0</v>
      </c>
      <c r="O222" s="131" t="s">
        <v>862</v>
      </c>
      <c r="P222" s="122" t="s">
        <v>855</v>
      </c>
      <c r="Q222" s="6" t="s">
        <v>472</v>
      </c>
      <c r="R222" s="131" t="s">
        <v>862</v>
      </c>
      <c r="S222" s="6" t="s">
        <v>816</v>
      </c>
      <c r="T222" s="6" t="s">
        <v>472</v>
      </c>
      <c r="U222" s="117" t="s">
        <v>498</v>
      </c>
      <c r="V222" s="117" t="s">
        <v>494</v>
      </c>
      <c r="W222" s="118">
        <v>920</v>
      </c>
    </row>
    <row r="223" spans="1:23">
      <c r="A223" s="532" t="s">
        <v>303</v>
      </c>
      <c r="B223" s="121" t="s">
        <v>255</v>
      </c>
      <c r="C223" s="122" t="s">
        <v>863</v>
      </c>
      <c r="D223" s="122" t="s">
        <v>864</v>
      </c>
      <c r="E223" s="122" t="s">
        <v>493</v>
      </c>
      <c r="F223" s="122" t="s">
        <v>494</v>
      </c>
      <c r="G223" s="122" t="s">
        <v>495</v>
      </c>
      <c r="H223" s="122" t="s">
        <v>496</v>
      </c>
      <c r="I223" s="122">
        <v>0</v>
      </c>
      <c r="J223" s="122">
        <v>0</v>
      </c>
      <c r="K223" s="122">
        <v>0</v>
      </c>
      <c r="L223" s="122">
        <v>0</v>
      </c>
      <c r="M223" s="122">
        <v>1</v>
      </c>
      <c r="N223" s="122">
        <v>0</v>
      </c>
      <c r="O223" s="131" t="s">
        <v>865</v>
      </c>
      <c r="P223" s="122" t="s">
        <v>855</v>
      </c>
      <c r="Q223" s="6" t="s">
        <v>472</v>
      </c>
      <c r="R223" s="131" t="s">
        <v>865</v>
      </c>
      <c r="S223" s="6" t="s">
        <v>816</v>
      </c>
      <c r="T223" s="6" t="s">
        <v>472</v>
      </c>
      <c r="U223" s="117" t="s">
        <v>498</v>
      </c>
      <c r="V223" s="117" t="s">
        <v>494</v>
      </c>
      <c r="W223" s="118">
        <v>920</v>
      </c>
    </row>
    <row r="224" spans="1:23">
      <c r="A224" s="532" t="s">
        <v>303</v>
      </c>
      <c r="B224" s="121" t="s">
        <v>255</v>
      </c>
      <c r="C224" s="122" t="s">
        <v>866</v>
      </c>
      <c r="D224" s="122" t="s">
        <v>867</v>
      </c>
      <c r="E224" s="122" t="s">
        <v>493</v>
      </c>
      <c r="F224" s="122" t="s">
        <v>494</v>
      </c>
      <c r="G224" s="122" t="s">
        <v>495</v>
      </c>
      <c r="H224" s="122" t="s">
        <v>496</v>
      </c>
      <c r="I224" s="122">
        <v>0</v>
      </c>
      <c r="J224" s="122">
        <v>0</v>
      </c>
      <c r="K224" s="122">
        <v>0</v>
      </c>
      <c r="L224" s="122">
        <v>0</v>
      </c>
      <c r="M224" s="122">
        <v>1</v>
      </c>
      <c r="N224" s="122">
        <v>0</v>
      </c>
      <c r="O224" s="131" t="s">
        <v>868</v>
      </c>
      <c r="P224" s="122" t="s">
        <v>855</v>
      </c>
      <c r="Q224" s="6" t="s">
        <v>472</v>
      </c>
      <c r="R224" s="131" t="s">
        <v>868</v>
      </c>
      <c r="S224" s="6" t="s">
        <v>816</v>
      </c>
      <c r="T224" s="6" t="s">
        <v>472</v>
      </c>
      <c r="U224" s="117" t="s">
        <v>498</v>
      </c>
      <c r="V224" s="117" t="s">
        <v>494</v>
      </c>
      <c r="W224" s="118">
        <v>920</v>
      </c>
    </row>
    <row r="225" spans="1:23">
      <c r="A225" s="532" t="s">
        <v>303</v>
      </c>
      <c r="B225" s="121" t="s">
        <v>255</v>
      </c>
      <c r="C225" s="122" t="s">
        <v>869</v>
      </c>
      <c r="D225" s="122" t="s">
        <v>870</v>
      </c>
      <c r="E225" s="122" t="s">
        <v>493</v>
      </c>
      <c r="F225" s="122" t="s">
        <v>494</v>
      </c>
      <c r="G225" s="122" t="s">
        <v>495</v>
      </c>
      <c r="H225" s="122" t="s">
        <v>496</v>
      </c>
      <c r="I225" s="122">
        <v>0</v>
      </c>
      <c r="J225" s="122">
        <v>0</v>
      </c>
      <c r="K225" s="122">
        <v>0</v>
      </c>
      <c r="L225" s="122">
        <v>0</v>
      </c>
      <c r="M225" s="122">
        <v>1</v>
      </c>
      <c r="N225" s="122">
        <v>0</v>
      </c>
      <c r="O225" s="131" t="s">
        <v>871</v>
      </c>
      <c r="P225" s="122" t="s">
        <v>855</v>
      </c>
      <c r="Q225" s="6" t="s">
        <v>472</v>
      </c>
      <c r="R225" s="131" t="s">
        <v>871</v>
      </c>
      <c r="S225" s="6" t="s">
        <v>816</v>
      </c>
      <c r="T225" s="6" t="s">
        <v>472</v>
      </c>
      <c r="U225" s="117" t="s">
        <v>498</v>
      </c>
      <c r="V225" s="117" t="s">
        <v>494</v>
      </c>
      <c r="W225" s="118">
        <v>920</v>
      </c>
    </row>
    <row r="226" spans="1:23" s="11" customFormat="1">
      <c r="A226" s="128" t="s">
        <v>303</v>
      </c>
      <c r="B226" s="348" t="s">
        <v>938</v>
      </c>
      <c r="C226" s="348" t="s">
        <v>939</v>
      </c>
      <c r="D226" s="348" t="s">
        <v>2138</v>
      </c>
      <c r="E226" s="348" t="s">
        <v>940</v>
      </c>
      <c r="F226" s="348" t="s">
        <v>941</v>
      </c>
      <c r="G226" s="524" t="s">
        <v>500</v>
      </c>
      <c r="H226" s="348" t="s">
        <v>942</v>
      </c>
      <c r="I226" s="348">
        <v>0</v>
      </c>
      <c r="J226" s="348">
        <v>0</v>
      </c>
      <c r="K226" s="348">
        <v>0</v>
      </c>
      <c r="L226" s="348">
        <v>0</v>
      </c>
      <c r="M226" s="348">
        <v>2</v>
      </c>
      <c r="N226" s="348">
        <v>0</v>
      </c>
      <c r="O226" s="525" t="s">
        <v>2139</v>
      </c>
      <c r="P226" s="348" t="s">
        <v>943</v>
      </c>
      <c r="Q226" s="17" t="s">
        <v>472</v>
      </c>
      <c r="R226" s="525" t="s">
        <v>2139</v>
      </c>
      <c r="S226" s="17" t="s">
        <v>943</v>
      </c>
      <c r="T226" s="17" t="s">
        <v>472</v>
      </c>
      <c r="U226" s="353" t="s">
        <v>637</v>
      </c>
      <c r="V226" s="353" t="s">
        <v>638</v>
      </c>
      <c r="W226" s="526">
        <v>720</v>
      </c>
    </row>
    <row r="227" spans="1:23" s="11" customFormat="1">
      <c r="A227" s="128" t="s">
        <v>303</v>
      </c>
      <c r="B227" s="348" t="s">
        <v>944</v>
      </c>
      <c r="C227" s="348" t="s">
        <v>939</v>
      </c>
      <c r="D227" s="348" t="s">
        <v>2138</v>
      </c>
      <c r="E227" s="348" t="s">
        <v>940</v>
      </c>
      <c r="F227" s="348" t="s">
        <v>941</v>
      </c>
      <c r="G227" s="524" t="s">
        <v>500</v>
      </c>
      <c r="H227" s="348" t="s">
        <v>942</v>
      </c>
      <c r="I227" s="348">
        <v>0</v>
      </c>
      <c r="J227" s="348">
        <v>0</v>
      </c>
      <c r="K227" s="348">
        <v>0</v>
      </c>
      <c r="L227" s="348">
        <v>0</v>
      </c>
      <c r="M227" s="348">
        <v>1</v>
      </c>
      <c r="N227" s="348">
        <v>0</v>
      </c>
      <c r="O227" s="525" t="s">
        <v>2139</v>
      </c>
      <c r="P227" s="348" t="s">
        <v>943</v>
      </c>
      <c r="Q227" s="17" t="s">
        <v>472</v>
      </c>
      <c r="R227" s="525" t="s">
        <v>2139</v>
      </c>
      <c r="S227" s="17" t="s">
        <v>943</v>
      </c>
      <c r="T227" s="17" t="s">
        <v>472</v>
      </c>
      <c r="U227" s="353" t="s">
        <v>637</v>
      </c>
      <c r="V227" s="353" t="s">
        <v>638</v>
      </c>
      <c r="W227" s="526">
        <v>720</v>
      </c>
    </row>
    <row r="228" spans="1:23">
      <c r="A228" s="120" t="s">
        <v>303</v>
      </c>
      <c r="B228" s="121" t="s">
        <v>938</v>
      </c>
      <c r="C228" s="122" t="s">
        <v>945</v>
      </c>
      <c r="D228" s="122" t="s">
        <v>946</v>
      </c>
      <c r="E228" s="122" t="s">
        <v>940</v>
      </c>
      <c r="F228" s="122" t="s">
        <v>941</v>
      </c>
      <c r="G228" s="124" t="s">
        <v>500</v>
      </c>
      <c r="H228" s="122" t="s">
        <v>942</v>
      </c>
      <c r="I228" s="122">
        <v>0</v>
      </c>
      <c r="J228" s="122">
        <v>0</v>
      </c>
      <c r="K228" s="122">
        <v>0</v>
      </c>
      <c r="L228" s="122">
        <v>0</v>
      </c>
      <c r="M228" s="122">
        <v>2</v>
      </c>
      <c r="N228" s="122">
        <v>0</v>
      </c>
      <c r="O228" s="131" t="s">
        <v>947</v>
      </c>
      <c r="P228" s="122" t="s">
        <v>943</v>
      </c>
      <c r="Q228" s="6" t="s">
        <v>472</v>
      </c>
      <c r="R228" s="131" t="s">
        <v>947</v>
      </c>
      <c r="S228" s="6" t="s">
        <v>943</v>
      </c>
      <c r="T228" s="6" t="s">
        <v>472</v>
      </c>
      <c r="U228" s="117" t="s">
        <v>314</v>
      </c>
      <c r="V228" s="117" t="s">
        <v>315</v>
      </c>
      <c r="W228" s="118">
        <v>630</v>
      </c>
    </row>
    <row r="229" spans="1:23">
      <c r="A229" s="120" t="s">
        <v>303</v>
      </c>
      <c r="B229" s="121" t="s">
        <v>944</v>
      </c>
      <c r="C229" s="122" t="s">
        <v>945</v>
      </c>
      <c r="D229" s="122" t="s">
        <v>946</v>
      </c>
      <c r="E229" s="122" t="s">
        <v>940</v>
      </c>
      <c r="F229" s="122" t="s">
        <v>941</v>
      </c>
      <c r="G229" s="124" t="s">
        <v>500</v>
      </c>
      <c r="H229" s="122" t="s">
        <v>942</v>
      </c>
      <c r="I229" s="122">
        <v>0</v>
      </c>
      <c r="J229" s="122">
        <v>0</v>
      </c>
      <c r="K229" s="122">
        <v>0</v>
      </c>
      <c r="L229" s="122">
        <v>0</v>
      </c>
      <c r="M229" s="122">
        <v>1</v>
      </c>
      <c r="N229" s="122">
        <v>0</v>
      </c>
      <c r="O229" s="131" t="s">
        <v>947</v>
      </c>
      <c r="P229" s="122" t="s">
        <v>943</v>
      </c>
      <c r="Q229" s="6" t="s">
        <v>472</v>
      </c>
      <c r="R229" s="131" t="s">
        <v>947</v>
      </c>
      <c r="S229" s="6" t="s">
        <v>943</v>
      </c>
      <c r="T229" s="6" t="s">
        <v>472</v>
      </c>
      <c r="U229" s="117" t="s">
        <v>314</v>
      </c>
      <c r="V229" s="117" t="s">
        <v>315</v>
      </c>
      <c r="W229" s="118">
        <v>630</v>
      </c>
    </row>
    <row r="230" spans="1:23">
      <c r="A230" s="120" t="s">
        <v>303</v>
      </c>
      <c r="B230" s="121" t="s">
        <v>938</v>
      </c>
      <c r="C230" s="122" t="s">
        <v>948</v>
      </c>
      <c r="D230" s="122" t="s">
        <v>949</v>
      </c>
      <c r="E230" s="122" t="s">
        <v>940</v>
      </c>
      <c r="F230" s="122" t="s">
        <v>941</v>
      </c>
      <c r="G230" s="124" t="s">
        <v>500</v>
      </c>
      <c r="H230" s="122" t="s">
        <v>942</v>
      </c>
      <c r="I230" s="122">
        <v>0</v>
      </c>
      <c r="J230" s="122">
        <v>0</v>
      </c>
      <c r="K230" s="122">
        <v>0</v>
      </c>
      <c r="L230" s="122">
        <v>0</v>
      </c>
      <c r="M230" s="122">
        <v>2</v>
      </c>
      <c r="N230" s="122">
        <v>0</v>
      </c>
      <c r="O230" s="131" t="s">
        <v>950</v>
      </c>
      <c r="P230" s="122" t="s">
        <v>943</v>
      </c>
      <c r="Q230" s="6" t="s">
        <v>472</v>
      </c>
      <c r="R230" s="131" t="s">
        <v>950</v>
      </c>
      <c r="S230" s="6" t="s">
        <v>943</v>
      </c>
      <c r="T230" s="6" t="s">
        <v>472</v>
      </c>
      <c r="U230" s="117" t="s">
        <v>490</v>
      </c>
      <c r="V230" s="117" t="s">
        <v>485</v>
      </c>
      <c r="W230" s="118">
        <v>520</v>
      </c>
    </row>
    <row r="231" spans="1:23">
      <c r="A231" s="120" t="s">
        <v>303</v>
      </c>
      <c r="B231" s="121" t="s">
        <v>944</v>
      </c>
      <c r="C231" s="122" t="s">
        <v>948</v>
      </c>
      <c r="D231" s="122" t="s">
        <v>949</v>
      </c>
      <c r="E231" s="122" t="s">
        <v>940</v>
      </c>
      <c r="F231" s="122" t="s">
        <v>941</v>
      </c>
      <c r="G231" s="124" t="s">
        <v>500</v>
      </c>
      <c r="H231" s="122" t="s">
        <v>942</v>
      </c>
      <c r="I231" s="122">
        <v>0</v>
      </c>
      <c r="J231" s="122">
        <v>0</v>
      </c>
      <c r="K231" s="122">
        <v>0</v>
      </c>
      <c r="L231" s="122">
        <v>0</v>
      </c>
      <c r="M231" s="122">
        <v>1</v>
      </c>
      <c r="N231" s="122">
        <v>0</v>
      </c>
      <c r="O231" s="131" t="s">
        <v>950</v>
      </c>
      <c r="P231" s="122" t="s">
        <v>943</v>
      </c>
      <c r="Q231" s="6" t="s">
        <v>472</v>
      </c>
      <c r="R231" s="131" t="s">
        <v>950</v>
      </c>
      <c r="S231" s="6" t="s">
        <v>943</v>
      </c>
      <c r="T231" s="6" t="s">
        <v>472</v>
      </c>
      <c r="U231" s="117" t="s">
        <v>490</v>
      </c>
      <c r="V231" s="117" t="s">
        <v>485</v>
      </c>
      <c r="W231" s="118">
        <v>520</v>
      </c>
    </row>
    <row r="232" spans="1:23">
      <c r="A232" s="347" t="s">
        <v>303</v>
      </c>
      <c r="B232" s="121" t="s">
        <v>938</v>
      </c>
      <c r="C232" s="122" t="s">
        <v>951</v>
      </c>
      <c r="D232" s="122" t="s">
        <v>952</v>
      </c>
      <c r="E232" s="122" t="s">
        <v>940</v>
      </c>
      <c r="F232" s="122" t="s">
        <v>941</v>
      </c>
      <c r="G232" s="124" t="s">
        <v>500</v>
      </c>
      <c r="H232" s="122" t="s">
        <v>942</v>
      </c>
      <c r="I232" s="122">
        <v>0</v>
      </c>
      <c r="J232" s="122">
        <v>0</v>
      </c>
      <c r="K232" s="122">
        <v>0</v>
      </c>
      <c r="L232" s="122">
        <v>0</v>
      </c>
      <c r="M232" s="122">
        <v>2</v>
      </c>
      <c r="N232" s="122">
        <v>0</v>
      </c>
      <c r="O232" s="131" t="s">
        <v>953</v>
      </c>
      <c r="P232" s="122" t="s">
        <v>943</v>
      </c>
      <c r="Q232" s="6" t="s">
        <v>1816</v>
      </c>
      <c r="R232" s="131" t="s">
        <v>953</v>
      </c>
      <c r="S232" s="6" t="s">
        <v>943</v>
      </c>
      <c r="T232" s="6" t="s">
        <v>472</v>
      </c>
      <c r="U232" s="117" t="s">
        <v>475</v>
      </c>
      <c r="V232" s="117" t="s">
        <v>476</v>
      </c>
      <c r="W232" s="118">
        <v>632</v>
      </c>
    </row>
    <row r="233" spans="1:23">
      <c r="A233" s="347" t="s">
        <v>303</v>
      </c>
      <c r="B233" s="121" t="s">
        <v>944</v>
      </c>
      <c r="C233" s="122" t="s">
        <v>951</v>
      </c>
      <c r="D233" s="122" t="s">
        <v>952</v>
      </c>
      <c r="E233" s="122" t="s">
        <v>940</v>
      </c>
      <c r="F233" s="122" t="s">
        <v>941</v>
      </c>
      <c r="G233" s="124" t="s">
        <v>500</v>
      </c>
      <c r="H233" s="122" t="s">
        <v>942</v>
      </c>
      <c r="I233" s="122">
        <v>0</v>
      </c>
      <c r="J233" s="122">
        <v>0</v>
      </c>
      <c r="K233" s="122">
        <v>0</v>
      </c>
      <c r="L233" s="122">
        <v>0</v>
      </c>
      <c r="M233" s="122">
        <v>1</v>
      </c>
      <c r="N233" s="122">
        <v>0</v>
      </c>
      <c r="O233" s="131" t="s">
        <v>953</v>
      </c>
      <c r="P233" s="122" t="s">
        <v>943</v>
      </c>
      <c r="Q233" s="6" t="s">
        <v>1816</v>
      </c>
      <c r="R233" s="131" t="s">
        <v>953</v>
      </c>
      <c r="S233" s="6" t="s">
        <v>943</v>
      </c>
      <c r="T233" s="6" t="s">
        <v>472</v>
      </c>
      <c r="U233" s="117" t="s">
        <v>475</v>
      </c>
      <c r="V233" s="117" t="s">
        <v>476</v>
      </c>
      <c r="W233" s="118">
        <v>632</v>
      </c>
    </row>
    <row r="234" spans="1:23" s="116" customFormat="1">
      <c r="A234" s="119" t="s">
        <v>254</v>
      </c>
      <c r="B234" s="126" t="s">
        <v>938</v>
      </c>
      <c r="C234" s="115" t="s">
        <v>954</v>
      </c>
      <c r="D234" s="115" t="s">
        <v>955</v>
      </c>
      <c r="E234" s="115" t="s">
        <v>940</v>
      </c>
      <c r="F234" s="115" t="s">
        <v>941</v>
      </c>
      <c r="G234" s="127" t="s">
        <v>500</v>
      </c>
      <c r="H234" s="115" t="s">
        <v>942</v>
      </c>
      <c r="I234" s="115">
        <v>0</v>
      </c>
      <c r="J234" s="115">
        <v>0</v>
      </c>
      <c r="K234" s="115">
        <v>0</v>
      </c>
      <c r="L234" s="115">
        <v>0</v>
      </c>
      <c r="M234" s="115">
        <v>2</v>
      </c>
      <c r="N234" s="115">
        <v>0</v>
      </c>
      <c r="O234" s="132" t="s">
        <v>956</v>
      </c>
      <c r="P234" s="115" t="s">
        <v>943</v>
      </c>
      <c r="Q234" s="116" t="s">
        <v>1816</v>
      </c>
      <c r="R234" s="132" t="s">
        <v>956</v>
      </c>
      <c r="S234" s="116" t="s">
        <v>943</v>
      </c>
      <c r="T234" s="116" t="s">
        <v>2183</v>
      </c>
      <c r="U234" s="551" t="s">
        <v>475</v>
      </c>
      <c r="V234" s="551" t="s">
        <v>476</v>
      </c>
      <c r="W234" s="552">
        <v>631</v>
      </c>
    </row>
    <row r="235" spans="1:23" s="116" customFormat="1">
      <c r="A235" s="119" t="s">
        <v>254</v>
      </c>
      <c r="B235" s="126" t="s">
        <v>944</v>
      </c>
      <c r="C235" s="115" t="s">
        <v>954</v>
      </c>
      <c r="D235" s="115" t="s">
        <v>955</v>
      </c>
      <c r="E235" s="115" t="s">
        <v>940</v>
      </c>
      <c r="F235" s="115" t="s">
        <v>941</v>
      </c>
      <c r="G235" s="127" t="s">
        <v>500</v>
      </c>
      <c r="H235" s="115" t="s">
        <v>942</v>
      </c>
      <c r="I235" s="115">
        <v>0</v>
      </c>
      <c r="J235" s="115">
        <v>0</v>
      </c>
      <c r="K235" s="115">
        <v>0</v>
      </c>
      <c r="L235" s="115">
        <v>0</v>
      </c>
      <c r="M235" s="115">
        <v>1</v>
      </c>
      <c r="N235" s="115">
        <v>0</v>
      </c>
      <c r="O235" s="132" t="s">
        <v>956</v>
      </c>
      <c r="P235" s="115" t="s">
        <v>943</v>
      </c>
      <c r="Q235" s="116" t="s">
        <v>1816</v>
      </c>
      <c r="R235" s="132" t="s">
        <v>956</v>
      </c>
      <c r="S235" s="116" t="s">
        <v>943</v>
      </c>
      <c r="T235" s="116" t="s">
        <v>2183</v>
      </c>
      <c r="U235" s="551" t="s">
        <v>475</v>
      </c>
      <c r="V235" s="551" t="s">
        <v>476</v>
      </c>
      <c r="W235" s="552">
        <v>631</v>
      </c>
    </row>
    <row r="236" spans="1:23" s="116" customFormat="1">
      <c r="A236" s="119" t="s">
        <v>254</v>
      </c>
      <c r="B236" s="126" t="s">
        <v>938</v>
      </c>
      <c r="C236" s="115" t="s">
        <v>960</v>
      </c>
      <c r="D236" s="115" t="s">
        <v>961</v>
      </c>
      <c r="E236" s="115" t="s">
        <v>940</v>
      </c>
      <c r="F236" s="115" t="s">
        <v>941</v>
      </c>
      <c r="G236" s="127" t="s">
        <v>500</v>
      </c>
      <c r="H236" s="115" t="s">
        <v>942</v>
      </c>
      <c r="I236" s="115">
        <v>0</v>
      </c>
      <c r="J236" s="115">
        <v>0</v>
      </c>
      <c r="K236" s="115">
        <v>0</v>
      </c>
      <c r="L236" s="115">
        <v>0</v>
      </c>
      <c r="M236" s="115">
        <v>2</v>
      </c>
      <c r="N236" s="115">
        <v>0</v>
      </c>
      <c r="O236" s="132" t="s">
        <v>962</v>
      </c>
      <c r="P236" s="115" t="s">
        <v>943</v>
      </c>
      <c r="Q236" s="116" t="s">
        <v>963</v>
      </c>
      <c r="R236" s="132" t="s">
        <v>962</v>
      </c>
      <c r="S236" s="116" t="s">
        <v>943</v>
      </c>
      <c r="T236" s="116" t="s">
        <v>963</v>
      </c>
      <c r="U236" s="551" t="s">
        <v>475</v>
      </c>
      <c r="V236" s="551" t="s">
        <v>476</v>
      </c>
      <c r="W236" s="552">
        <v>510</v>
      </c>
    </row>
    <row r="237" spans="1:23" s="116" customFormat="1">
      <c r="A237" s="119" t="s">
        <v>254</v>
      </c>
      <c r="B237" s="126" t="s">
        <v>944</v>
      </c>
      <c r="C237" s="115" t="s">
        <v>960</v>
      </c>
      <c r="D237" s="115" t="s">
        <v>961</v>
      </c>
      <c r="E237" s="115" t="s">
        <v>940</v>
      </c>
      <c r="F237" s="115" t="s">
        <v>941</v>
      </c>
      <c r="G237" s="127" t="s">
        <v>500</v>
      </c>
      <c r="H237" s="115" t="s">
        <v>942</v>
      </c>
      <c r="I237" s="115">
        <v>0</v>
      </c>
      <c r="J237" s="115">
        <v>0</v>
      </c>
      <c r="K237" s="115">
        <v>0</v>
      </c>
      <c r="L237" s="115">
        <v>0</v>
      </c>
      <c r="M237" s="115">
        <v>1</v>
      </c>
      <c r="N237" s="115">
        <v>0</v>
      </c>
      <c r="O237" s="132" t="s">
        <v>962</v>
      </c>
      <c r="P237" s="115" t="s">
        <v>943</v>
      </c>
      <c r="Q237" s="116" t="s">
        <v>963</v>
      </c>
      <c r="R237" s="132" t="s">
        <v>962</v>
      </c>
      <c r="S237" s="116" t="s">
        <v>943</v>
      </c>
      <c r="T237" s="116" t="s">
        <v>963</v>
      </c>
      <c r="U237" s="551" t="s">
        <v>475</v>
      </c>
      <c r="V237" s="551" t="s">
        <v>476</v>
      </c>
      <c r="W237" s="552">
        <v>510</v>
      </c>
    </row>
    <row r="238" spans="1:23">
      <c r="A238" s="120" t="s">
        <v>303</v>
      </c>
      <c r="B238" s="121" t="s">
        <v>938</v>
      </c>
      <c r="C238" s="122" t="s">
        <v>964</v>
      </c>
      <c r="D238" s="122" t="s">
        <v>965</v>
      </c>
      <c r="E238" s="122" t="s">
        <v>940</v>
      </c>
      <c r="F238" s="122" t="s">
        <v>941</v>
      </c>
      <c r="G238" s="124" t="s">
        <v>500</v>
      </c>
      <c r="H238" s="122" t="s">
        <v>942</v>
      </c>
      <c r="I238" s="122">
        <v>0</v>
      </c>
      <c r="J238" s="122">
        <v>0</v>
      </c>
      <c r="K238" s="122">
        <v>0</v>
      </c>
      <c r="L238" s="122">
        <v>0</v>
      </c>
      <c r="M238" s="122">
        <v>2</v>
      </c>
      <c r="N238" s="122">
        <v>0</v>
      </c>
      <c r="O238" s="131" t="s">
        <v>966</v>
      </c>
      <c r="P238" s="122" t="s">
        <v>943</v>
      </c>
      <c r="Q238" s="6" t="s">
        <v>472</v>
      </c>
      <c r="R238" s="131" t="s">
        <v>966</v>
      </c>
      <c r="S238" s="6" t="s">
        <v>943</v>
      </c>
      <c r="T238" s="6" t="s">
        <v>472</v>
      </c>
      <c r="U238" s="117" t="s">
        <v>475</v>
      </c>
      <c r="V238" s="117" t="s">
        <v>476</v>
      </c>
      <c r="W238" s="118">
        <v>510</v>
      </c>
    </row>
    <row r="239" spans="1:23">
      <c r="A239" s="120" t="s">
        <v>303</v>
      </c>
      <c r="B239" s="121" t="s">
        <v>944</v>
      </c>
      <c r="C239" s="122" t="s">
        <v>964</v>
      </c>
      <c r="D239" s="122" t="s">
        <v>965</v>
      </c>
      <c r="E239" s="122" t="s">
        <v>940</v>
      </c>
      <c r="F239" s="122" t="s">
        <v>941</v>
      </c>
      <c r="G239" s="124" t="s">
        <v>500</v>
      </c>
      <c r="H239" s="122" t="s">
        <v>942</v>
      </c>
      <c r="I239" s="122">
        <v>0</v>
      </c>
      <c r="J239" s="122">
        <v>0</v>
      </c>
      <c r="K239" s="122">
        <v>0</v>
      </c>
      <c r="L239" s="122">
        <v>0</v>
      </c>
      <c r="M239" s="122">
        <v>1</v>
      </c>
      <c r="N239" s="122">
        <v>0</v>
      </c>
      <c r="O239" s="131" t="s">
        <v>966</v>
      </c>
      <c r="P239" s="122" t="s">
        <v>943</v>
      </c>
      <c r="Q239" s="6" t="s">
        <v>472</v>
      </c>
      <c r="R239" s="131" t="s">
        <v>966</v>
      </c>
      <c r="S239" s="6" t="s">
        <v>943</v>
      </c>
      <c r="T239" s="6" t="s">
        <v>472</v>
      </c>
      <c r="U239" s="117" t="s">
        <v>475</v>
      </c>
      <c r="V239" s="117" t="s">
        <v>476</v>
      </c>
      <c r="W239" s="118">
        <v>510</v>
      </c>
    </row>
    <row r="240" spans="1:23">
      <c r="A240" s="120" t="s">
        <v>303</v>
      </c>
      <c r="B240" s="121" t="s">
        <v>944</v>
      </c>
      <c r="C240" s="122" t="s">
        <v>967</v>
      </c>
      <c r="D240" s="122" t="s">
        <v>968</v>
      </c>
      <c r="E240" s="122" t="s">
        <v>940</v>
      </c>
      <c r="F240" s="122" t="s">
        <v>941</v>
      </c>
      <c r="G240" s="124" t="s">
        <v>500</v>
      </c>
      <c r="H240" s="122" t="s">
        <v>942</v>
      </c>
      <c r="I240" s="122">
        <v>0</v>
      </c>
      <c r="J240" s="122">
        <v>0</v>
      </c>
      <c r="K240" s="122">
        <v>0</v>
      </c>
      <c r="L240" s="122">
        <v>0</v>
      </c>
      <c r="M240" s="122">
        <v>1</v>
      </c>
      <c r="N240" s="122">
        <v>0</v>
      </c>
      <c r="O240" s="131" t="s">
        <v>969</v>
      </c>
      <c r="P240" s="122" t="s">
        <v>943</v>
      </c>
      <c r="Q240" s="6" t="s">
        <v>472</v>
      </c>
      <c r="R240" s="131" t="s">
        <v>969</v>
      </c>
      <c r="S240" s="6" t="s">
        <v>943</v>
      </c>
      <c r="T240" s="6" t="s">
        <v>472</v>
      </c>
      <c r="U240" s="117" t="s">
        <v>490</v>
      </c>
      <c r="V240" s="117" t="s">
        <v>485</v>
      </c>
      <c r="W240" s="118">
        <v>520</v>
      </c>
    </row>
    <row r="241" spans="1:23">
      <c r="A241" s="120" t="s">
        <v>303</v>
      </c>
      <c r="B241" s="121" t="s">
        <v>944</v>
      </c>
      <c r="C241" s="122" t="s">
        <v>970</v>
      </c>
      <c r="D241" s="122" t="s">
        <v>971</v>
      </c>
      <c r="E241" s="122" t="s">
        <v>940</v>
      </c>
      <c r="F241" s="122" t="s">
        <v>941</v>
      </c>
      <c r="G241" s="124" t="s">
        <v>500</v>
      </c>
      <c r="H241" s="122" t="s">
        <v>942</v>
      </c>
      <c r="I241" s="122">
        <v>0</v>
      </c>
      <c r="J241" s="122">
        <v>0</v>
      </c>
      <c r="K241" s="122">
        <v>0</v>
      </c>
      <c r="L241" s="122">
        <v>0</v>
      </c>
      <c r="M241" s="122">
        <v>1</v>
      </c>
      <c r="N241" s="122">
        <v>0</v>
      </c>
      <c r="O241" s="131" t="s">
        <v>972</v>
      </c>
      <c r="P241" s="122" t="s">
        <v>943</v>
      </c>
      <c r="Q241" s="6" t="s">
        <v>472</v>
      </c>
      <c r="R241" s="131" t="s">
        <v>972</v>
      </c>
      <c r="S241" s="6" t="s">
        <v>943</v>
      </c>
      <c r="T241" s="6" t="s">
        <v>472</v>
      </c>
      <c r="U241" s="117" t="s">
        <v>490</v>
      </c>
      <c r="V241" s="117" t="s">
        <v>485</v>
      </c>
      <c r="W241" s="118">
        <v>520</v>
      </c>
    </row>
    <row r="242" spans="1:23" s="116" customFormat="1">
      <c r="A242" s="119" t="s">
        <v>254</v>
      </c>
      <c r="B242" s="126" t="s">
        <v>938</v>
      </c>
      <c r="C242" s="115" t="s">
        <v>973</v>
      </c>
      <c r="D242" s="115" t="s">
        <v>974</v>
      </c>
      <c r="E242" s="115" t="s">
        <v>975</v>
      </c>
      <c r="F242" s="115" t="s">
        <v>976</v>
      </c>
      <c r="G242" s="127" t="s">
        <v>500</v>
      </c>
      <c r="H242" s="115" t="s">
        <v>942</v>
      </c>
      <c r="I242" s="115">
        <v>0</v>
      </c>
      <c r="J242" s="115">
        <v>0</v>
      </c>
      <c r="K242" s="115">
        <v>0</v>
      </c>
      <c r="L242" s="115">
        <v>0</v>
      </c>
      <c r="M242" s="115">
        <v>2</v>
      </c>
      <c r="N242" s="115">
        <v>0</v>
      </c>
      <c r="O242" s="135" t="s">
        <v>977</v>
      </c>
      <c r="P242" s="133" t="s">
        <v>978</v>
      </c>
      <c r="Q242" s="134" t="s">
        <v>2188</v>
      </c>
      <c r="R242" s="135" t="s">
        <v>977</v>
      </c>
      <c r="S242" s="133" t="s">
        <v>978</v>
      </c>
      <c r="T242" s="134" t="s">
        <v>2188</v>
      </c>
      <c r="U242" s="551" t="s">
        <v>475</v>
      </c>
      <c r="V242" s="551" t="s">
        <v>476</v>
      </c>
      <c r="W242" s="552">
        <v>630</v>
      </c>
    </row>
    <row r="243" spans="1:23">
      <c r="A243" s="120" t="s">
        <v>303</v>
      </c>
      <c r="B243" s="121" t="s">
        <v>938</v>
      </c>
      <c r="C243" s="122" t="s">
        <v>979</v>
      </c>
      <c r="D243" s="122" t="s">
        <v>974</v>
      </c>
      <c r="E243" s="122" t="s">
        <v>975</v>
      </c>
      <c r="F243" s="122" t="s">
        <v>976</v>
      </c>
      <c r="G243" s="124" t="s">
        <v>500</v>
      </c>
      <c r="H243" s="122" t="s">
        <v>942</v>
      </c>
      <c r="I243" s="122">
        <v>0</v>
      </c>
      <c r="J243" s="122">
        <v>0</v>
      </c>
      <c r="K243" s="122">
        <v>0</v>
      </c>
      <c r="L243" s="122">
        <v>0</v>
      </c>
      <c r="M243" s="122">
        <v>2</v>
      </c>
      <c r="N243" s="122">
        <v>0</v>
      </c>
      <c r="O243" s="131" t="s">
        <v>977</v>
      </c>
      <c r="P243" s="122" t="s">
        <v>978</v>
      </c>
      <c r="Q243" s="6" t="s">
        <v>472</v>
      </c>
      <c r="R243" s="131" t="s">
        <v>977</v>
      </c>
      <c r="S243" s="122" t="s">
        <v>978</v>
      </c>
      <c r="T243" s="6" t="s">
        <v>472</v>
      </c>
      <c r="U243" s="117" t="s">
        <v>475</v>
      </c>
      <c r="V243" s="117" t="s">
        <v>476</v>
      </c>
      <c r="W243" s="118">
        <v>630</v>
      </c>
    </row>
    <row r="244" spans="1:23" s="116" customFormat="1">
      <c r="A244" s="119" t="s">
        <v>254</v>
      </c>
      <c r="B244" s="126" t="s">
        <v>938</v>
      </c>
      <c r="C244" s="115" t="s">
        <v>980</v>
      </c>
      <c r="D244" s="115" t="s">
        <v>981</v>
      </c>
      <c r="E244" s="115" t="s">
        <v>975</v>
      </c>
      <c r="F244" s="115" t="s">
        <v>976</v>
      </c>
      <c r="G244" s="127" t="s">
        <v>500</v>
      </c>
      <c r="H244" s="115" t="s">
        <v>942</v>
      </c>
      <c r="I244" s="115">
        <v>0</v>
      </c>
      <c r="J244" s="115">
        <v>0</v>
      </c>
      <c r="K244" s="115">
        <v>0</v>
      </c>
      <c r="L244" s="115">
        <v>0</v>
      </c>
      <c r="M244" s="115">
        <v>1</v>
      </c>
      <c r="N244" s="115">
        <v>0</v>
      </c>
      <c r="O244" s="132" t="s">
        <v>982</v>
      </c>
      <c r="P244" s="115" t="s">
        <v>978</v>
      </c>
      <c r="Q244" s="553" t="s">
        <v>2292</v>
      </c>
      <c r="R244" s="132" t="s">
        <v>982</v>
      </c>
      <c r="S244" s="115" t="s">
        <v>978</v>
      </c>
      <c r="T244" s="553" t="s">
        <v>2292</v>
      </c>
      <c r="U244" s="551" t="s">
        <v>475</v>
      </c>
      <c r="V244" s="551" t="s">
        <v>476</v>
      </c>
      <c r="W244" s="552">
        <v>630</v>
      </c>
    </row>
    <row r="245" spans="1:23" s="116" customFormat="1">
      <c r="A245" s="119" t="s">
        <v>254</v>
      </c>
      <c r="B245" s="126" t="s">
        <v>938</v>
      </c>
      <c r="C245" s="115" t="s">
        <v>983</v>
      </c>
      <c r="D245" s="115" t="s">
        <v>684</v>
      </c>
      <c r="E245" s="115" t="s">
        <v>975</v>
      </c>
      <c r="F245" s="115" t="s">
        <v>976</v>
      </c>
      <c r="G245" s="127" t="s">
        <v>500</v>
      </c>
      <c r="H245" s="115" t="s">
        <v>942</v>
      </c>
      <c r="I245" s="115">
        <v>0</v>
      </c>
      <c r="J245" s="115">
        <v>0</v>
      </c>
      <c r="K245" s="115">
        <v>0</v>
      </c>
      <c r="L245" s="115">
        <v>0</v>
      </c>
      <c r="M245" s="115">
        <v>1</v>
      </c>
      <c r="N245" s="115">
        <v>0</v>
      </c>
      <c r="O245" s="115" t="s">
        <v>690</v>
      </c>
      <c r="P245" s="115" t="s">
        <v>978</v>
      </c>
      <c r="Q245" s="553" t="s">
        <v>2292</v>
      </c>
      <c r="R245" s="115" t="s">
        <v>690</v>
      </c>
      <c r="S245" s="115" t="s">
        <v>978</v>
      </c>
      <c r="T245" s="553" t="s">
        <v>2292</v>
      </c>
      <c r="U245" s="551" t="s">
        <v>984</v>
      </c>
      <c r="V245" s="551" t="s">
        <v>612</v>
      </c>
      <c r="W245" s="552">
        <v>740</v>
      </c>
    </row>
    <row r="246" spans="1:23" s="116" customFormat="1">
      <c r="A246" s="119" t="s">
        <v>254</v>
      </c>
      <c r="B246" s="126" t="s">
        <v>255</v>
      </c>
      <c r="C246" s="115" t="s">
        <v>872</v>
      </c>
      <c r="D246" s="115" t="s">
        <v>873</v>
      </c>
      <c r="E246" s="115" t="s">
        <v>493</v>
      </c>
      <c r="F246" s="115" t="s">
        <v>494</v>
      </c>
      <c r="G246" s="115" t="s">
        <v>495</v>
      </c>
      <c r="H246" s="115" t="s">
        <v>496</v>
      </c>
      <c r="I246" s="115">
        <v>0</v>
      </c>
      <c r="J246" s="115">
        <v>0</v>
      </c>
      <c r="K246" s="115">
        <v>0</v>
      </c>
      <c r="L246" s="115">
        <v>0</v>
      </c>
      <c r="M246" s="115">
        <v>1</v>
      </c>
      <c r="N246" s="115">
        <v>0</v>
      </c>
      <c r="O246" s="132" t="s">
        <v>874</v>
      </c>
      <c r="P246" s="115" t="s">
        <v>875</v>
      </c>
      <c r="Q246" s="553" t="s">
        <v>2292</v>
      </c>
      <c r="R246" s="132" t="s">
        <v>874</v>
      </c>
      <c r="S246" s="116" t="s">
        <v>875</v>
      </c>
      <c r="T246" s="553" t="s">
        <v>2292</v>
      </c>
      <c r="U246" s="551" t="s">
        <v>498</v>
      </c>
      <c r="V246" s="551" t="s">
        <v>494</v>
      </c>
      <c r="W246" s="552">
        <v>920</v>
      </c>
    </row>
    <row r="247" spans="1:23" s="116" customFormat="1">
      <c r="A247" s="119" t="s">
        <v>254</v>
      </c>
      <c r="B247" s="126" t="s">
        <v>316</v>
      </c>
      <c r="C247" s="115" t="s">
        <v>872</v>
      </c>
      <c r="D247" s="115" t="s">
        <v>873</v>
      </c>
      <c r="E247" s="115" t="s">
        <v>493</v>
      </c>
      <c r="F247" s="115" t="s">
        <v>494</v>
      </c>
      <c r="G247" s="115" t="s">
        <v>495</v>
      </c>
      <c r="H247" s="115" t="s">
        <v>499</v>
      </c>
      <c r="I247" s="115">
        <v>0</v>
      </c>
      <c r="J247" s="115">
        <v>0</v>
      </c>
      <c r="K247" s="115">
        <v>0</v>
      </c>
      <c r="L247" s="115">
        <v>0</v>
      </c>
      <c r="M247" s="115">
        <v>1</v>
      </c>
      <c r="N247" s="115">
        <v>0</v>
      </c>
      <c r="O247" s="132" t="s">
        <v>876</v>
      </c>
      <c r="P247" s="115" t="s">
        <v>877</v>
      </c>
      <c r="Q247" s="553" t="s">
        <v>2292</v>
      </c>
      <c r="R247" s="132" t="s">
        <v>876</v>
      </c>
      <c r="S247" s="116" t="s">
        <v>877</v>
      </c>
      <c r="T247" s="553" t="s">
        <v>2292</v>
      </c>
      <c r="U247" s="551" t="s">
        <v>498</v>
      </c>
      <c r="V247" s="551" t="s">
        <v>494</v>
      </c>
      <c r="W247" s="552">
        <v>920</v>
      </c>
    </row>
    <row r="248" spans="1:23">
      <c r="A248" s="532" t="s">
        <v>303</v>
      </c>
      <c r="B248" s="121" t="s">
        <v>255</v>
      </c>
      <c r="C248" s="122" t="s">
        <v>989</v>
      </c>
      <c r="D248" s="537" t="s">
        <v>2191</v>
      </c>
      <c r="E248" s="122" t="s">
        <v>646</v>
      </c>
      <c r="F248" s="122" t="s">
        <v>647</v>
      </c>
      <c r="G248" s="122" t="s">
        <v>990</v>
      </c>
      <c r="H248" s="122" t="s">
        <v>783</v>
      </c>
      <c r="I248" s="122">
        <v>0</v>
      </c>
      <c r="J248" s="122">
        <v>0</v>
      </c>
      <c r="K248" s="122">
        <v>0</v>
      </c>
      <c r="L248" s="122">
        <v>0</v>
      </c>
      <c r="M248" s="122">
        <v>2</v>
      </c>
      <c r="N248" s="122">
        <v>0</v>
      </c>
      <c r="O248" s="525" t="s">
        <v>2192</v>
      </c>
      <c r="P248" s="122" t="s">
        <v>991</v>
      </c>
      <c r="Q248" s="6" t="s">
        <v>472</v>
      </c>
      <c r="R248" s="525" t="s">
        <v>2192</v>
      </c>
      <c r="S248" s="122" t="s">
        <v>991</v>
      </c>
      <c r="T248" s="6" t="s">
        <v>472</v>
      </c>
      <c r="U248" s="117" t="s">
        <v>992</v>
      </c>
      <c r="V248" s="117" t="s">
        <v>476</v>
      </c>
      <c r="W248" s="118">
        <v>630</v>
      </c>
    </row>
    <row r="249" spans="1:23" s="116" customFormat="1">
      <c r="A249" s="119" t="s">
        <v>254</v>
      </c>
      <c r="B249" s="116" t="s">
        <v>993</v>
      </c>
      <c r="C249" s="116" t="s">
        <v>994</v>
      </c>
      <c r="D249" s="134" t="s">
        <v>995</v>
      </c>
      <c r="E249" s="116" t="s">
        <v>335</v>
      </c>
      <c r="F249" s="116" t="s">
        <v>336</v>
      </c>
      <c r="G249" s="116" t="s">
        <v>344</v>
      </c>
      <c r="H249" s="116" t="s">
        <v>345</v>
      </c>
      <c r="I249" s="116">
        <v>0</v>
      </c>
      <c r="J249" s="116">
        <v>0</v>
      </c>
      <c r="K249" s="116">
        <v>0</v>
      </c>
      <c r="L249" s="116">
        <v>0</v>
      </c>
      <c r="M249" s="134">
        <v>1</v>
      </c>
      <c r="N249" s="134">
        <v>0</v>
      </c>
      <c r="O249" s="134" t="s">
        <v>996</v>
      </c>
      <c r="P249" s="134" t="s">
        <v>997</v>
      </c>
      <c r="Q249" s="134" t="s">
        <v>1886</v>
      </c>
      <c r="R249" s="134" t="s">
        <v>996</v>
      </c>
      <c r="S249" s="134" t="s">
        <v>997</v>
      </c>
      <c r="T249" s="134" t="s">
        <v>1886</v>
      </c>
      <c r="U249" s="551" t="s">
        <v>421</v>
      </c>
      <c r="V249" s="551" t="s">
        <v>415</v>
      </c>
      <c r="W249" s="552">
        <v>820</v>
      </c>
    </row>
    <row r="250" spans="1:23" s="116" customFormat="1">
      <c r="A250" s="119" t="s">
        <v>254</v>
      </c>
      <c r="B250" s="116" t="s">
        <v>998</v>
      </c>
      <c r="C250" s="116" t="s">
        <v>994</v>
      </c>
      <c r="D250" s="116" t="s">
        <v>995</v>
      </c>
      <c r="E250" s="116" t="s">
        <v>335</v>
      </c>
      <c r="F250" s="116" t="s">
        <v>336</v>
      </c>
      <c r="G250" s="116" t="s">
        <v>337</v>
      </c>
      <c r="H250" s="116" t="s">
        <v>351</v>
      </c>
      <c r="I250" s="116">
        <v>0</v>
      </c>
      <c r="J250" s="116">
        <v>0</v>
      </c>
      <c r="K250" s="116">
        <v>0</v>
      </c>
      <c r="L250" s="116">
        <v>0</v>
      </c>
      <c r="M250" s="134">
        <v>1</v>
      </c>
      <c r="N250" s="134">
        <v>0</v>
      </c>
      <c r="O250" s="134" t="s">
        <v>996</v>
      </c>
      <c r="P250" s="134" t="s">
        <v>997</v>
      </c>
      <c r="Q250" s="134" t="s">
        <v>1886</v>
      </c>
      <c r="R250" s="134" t="s">
        <v>996</v>
      </c>
      <c r="S250" s="134" t="s">
        <v>997</v>
      </c>
      <c r="T250" s="134" t="s">
        <v>1886</v>
      </c>
      <c r="U250" s="551" t="s">
        <v>421</v>
      </c>
      <c r="V250" s="551" t="s">
        <v>415</v>
      </c>
      <c r="W250" s="552">
        <v>820</v>
      </c>
    </row>
    <row r="251" spans="1:23" s="116" customFormat="1">
      <c r="A251" s="119" t="s">
        <v>254</v>
      </c>
      <c r="B251" s="116" t="s">
        <v>999</v>
      </c>
      <c r="C251" s="116" t="s">
        <v>994</v>
      </c>
      <c r="D251" s="116" t="s">
        <v>995</v>
      </c>
      <c r="E251" s="116" t="s">
        <v>335</v>
      </c>
      <c r="F251" s="116" t="s">
        <v>336</v>
      </c>
      <c r="G251" s="413" t="s">
        <v>355</v>
      </c>
      <c r="H251" s="116" t="s">
        <v>1000</v>
      </c>
      <c r="I251" s="116">
        <v>0</v>
      </c>
      <c r="J251" s="116">
        <v>0</v>
      </c>
      <c r="K251" s="116">
        <v>0</v>
      </c>
      <c r="L251" s="116">
        <v>0</v>
      </c>
      <c r="M251" s="134">
        <v>1</v>
      </c>
      <c r="N251" s="134">
        <v>0</v>
      </c>
      <c r="O251" s="134" t="s">
        <v>996</v>
      </c>
      <c r="P251" s="134" t="s">
        <v>997</v>
      </c>
      <c r="Q251" s="134" t="s">
        <v>1886</v>
      </c>
      <c r="R251" s="134" t="s">
        <v>996</v>
      </c>
      <c r="S251" s="134" t="s">
        <v>997</v>
      </c>
      <c r="T251" s="134" t="s">
        <v>1886</v>
      </c>
      <c r="U251" s="551" t="s">
        <v>421</v>
      </c>
      <c r="V251" s="551" t="s">
        <v>415</v>
      </c>
      <c r="W251" s="552">
        <v>820</v>
      </c>
    </row>
    <row r="252" spans="1:23">
      <c r="A252" s="532" t="s">
        <v>303</v>
      </c>
      <c r="B252" s="6" t="s">
        <v>255</v>
      </c>
      <c r="C252" s="6" t="s">
        <v>1006</v>
      </c>
      <c r="D252" s="13" t="s">
        <v>2296</v>
      </c>
      <c r="E252" s="10" t="s">
        <v>335</v>
      </c>
      <c r="F252" s="10" t="s">
        <v>336</v>
      </c>
      <c r="G252" s="549" t="s">
        <v>500</v>
      </c>
      <c r="H252" s="550" t="s">
        <v>763</v>
      </c>
      <c r="I252" s="10">
        <v>0</v>
      </c>
      <c r="J252" s="10">
        <v>0</v>
      </c>
      <c r="K252" s="10">
        <v>0</v>
      </c>
      <c r="L252" s="10">
        <v>0</v>
      </c>
      <c r="M252" s="10">
        <v>1</v>
      </c>
      <c r="N252" s="10">
        <v>0</v>
      </c>
      <c r="O252" s="10" t="s">
        <v>2297</v>
      </c>
      <c r="P252" s="10" t="s">
        <v>1005</v>
      </c>
      <c r="Q252" s="10" t="s">
        <v>472</v>
      </c>
      <c r="R252" s="10" t="s">
        <v>2297</v>
      </c>
      <c r="S252" s="10" t="s">
        <v>1005</v>
      </c>
      <c r="T252" s="10" t="s">
        <v>472</v>
      </c>
      <c r="U252" s="117" t="s">
        <v>421</v>
      </c>
      <c r="V252" s="117" t="s">
        <v>415</v>
      </c>
      <c r="W252" s="118">
        <v>809</v>
      </c>
    </row>
    <row r="253" spans="1:23">
      <c r="A253" s="532" t="s">
        <v>303</v>
      </c>
      <c r="B253" s="6" t="s">
        <v>316</v>
      </c>
      <c r="C253" s="6" t="s">
        <v>1006</v>
      </c>
      <c r="D253" s="13" t="s">
        <v>2296</v>
      </c>
      <c r="E253" s="10" t="s">
        <v>335</v>
      </c>
      <c r="F253" s="10" t="s">
        <v>336</v>
      </c>
      <c r="G253" s="549" t="s">
        <v>500</v>
      </c>
      <c r="H253" s="550" t="s">
        <v>763</v>
      </c>
      <c r="I253" s="10">
        <v>0</v>
      </c>
      <c r="J253" s="10">
        <v>0</v>
      </c>
      <c r="K253" s="10">
        <v>0</v>
      </c>
      <c r="L253" s="10">
        <v>0</v>
      </c>
      <c r="M253" s="10">
        <v>1</v>
      </c>
      <c r="N253" s="10">
        <v>0</v>
      </c>
      <c r="O253" s="10" t="s">
        <v>2297</v>
      </c>
      <c r="P253" s="10" t="s">
        <v>1005</v>
      </c>
      <c r="Q253" s="10" t="s">
        <v>472</v>
      </c>
      <c r="R253" s="10" t="s">
        <v>2297</v>
      </c>
      <c r="S253" s="10" t="s">
        <v>1005</v>
      </c>
      <c r="T253" s="10" t="s">
        <v>472</v>
      </c>
      <c r="U253" s="117" t="s">
        <v>421</v>
      </c>
      <c r="V253" s="117" t="s">
        <v>415</v>
      </c>
      <c r="W253" s="118">
        <v>809</v>
      </c>
    </row>
    <row r="254" spans="1:23">
      <c r="A254" s="532" t="s">
        <v>303</v>
      </c>
      <c r="B254" t="s">
        <v>255</v>
      </c>
      <c r="C254" t="s">
        <v>1819</v>
      </c>
      <c r="D254" s="122" t="s">
        <v>798</v>
      </c>
      <c r="E254" s="122" t="s">
        <v>550</v>
      </c>
      <c r="F254" s="122" t="s">
        <v>551</v>
      </c>
      <c r="G254" s="122" t="s">
        <v>846</v>
      </c>
      <c r="H254" s="122" t="s">
        <v>847</v>
      </c>
      <c r="I254" s="122">
        <v>0</v>
      </c>
      <c r="J254" s="122">
        <v>0</v>
      </c>
      <c r="K254" s="122">
        <v>0</v>
      </c>
      <c r="L254" s="122">
        <v>0</v>
      </c>
      <c r="M254" s="122">
        <v>2</v>
      </c>
      <c r="N254" s="122">
        <v>0</v>
      </c>
      <c r="O254" s="122" t="s">
        <v>799</v>
      </c>
      <c r="P254" t="s">
        <v>1820</v>
      </c>
      <c r="Q254" t="s">
        <v>472</v>
      </c>
      <c r="R254" s="122" t="s">
        <v>799</v>
      </c>
      <c r="S254" t="s">
        <v>1820</v>
      </c>
      <c r="T254" t="s">
        <v>472</v>
      </c>
      <c r="U254" s="117" t="s">
        <v>611</v>
      </c>
      <c r="V254" s="117" t="s">
        <v>612</v>
      </c>
      <c r="W254" s="118">
        <v>740</v>
      </c>
    </row>
    <row r="255" spans="1:23">
      <c r="A255" s="120" t="s">
        <v>303</v>
      </c>
      <c r="B255" t="s">
        <v>255</v>
      </c>
      <c r="C255" t="s">
        <v>1821</v>
      </c>
      <c r="D255" s="122" t="s">
        <v>1822</v>
      </c>
      <c r="E255" s="122" t="s">
        <v>550</v>
      </c>
      <c r="F255" s="122" t="s">
        <v>551</v>
      </c>
      <c r="G255" s="122" t="s">
        <v>846</v>
      </c>
      <c r="H255" s="122" t="s">
        <v>847</v>
      </c>
      <c r="I255" s="122">
        <v>0</v>
      </c>
      <c r="J255" s="122">
        <v>0</v>
      </c>
      <c r="K255" s="122">
        <v>0</v>
      </c>
      <c r="L255" s="122">
        <v>0</v>
      </c>
      <c r="M255" s="122">
        <v>2</v>
      </c>
      <c r="N255" s="122">
        <v>0</v>
      </c>
      <c r="O255" t="s">
        <v>1823</v>
      </c>
      <c r="P255" t="s">
        <v>1820</v>
      </c>
      <c r="Q255" t="s">
        <v>472</v>
      </c>
      <c r="R255" t="s">
        <v>1823</v>
      </c>
      <c r="S255" t="s">
        <v>1820</v>
      </c>
      <c r="T255" t="s">
        <v>472</v>
      </c>
      <c r="U255" s="117" t="s">
        <v>611</v>
      </c>
      <c r="V255" s="117" t="s">
        <v>612</v>
      </c>
      <c r="W255" s="118">
        <v>750</v>
      </c>
    </row>
    <row r="256" spans="1:23" s="116" customFormat="1">
      <c r="A256" s="119" t="s">
        <v>254</v>
      </c>
      <c r="B256" s="126" t="s">
        <v>255</v>
      </c>
      <c r="C256" s="115" t="s">
        <v>905</v>
      </c>
      <c r="D256" s="115" t="s">
        <v>6</v>
      </c>
      <c r="E256" s="115" t="s">
        <v>493</v>
      </c>
      <c r="F256" s="115" t="s">
        <v>494</v>
      </c>
      <c r="G256" s="115" t="s">
        <v>495</v>
      </c>
      <c r="H256" s="115" t="s">
        <v>496</v>
      </c>
      <c r="I256" s="115">
        <v>0</v>
      </c>
      <c r="J256" s="115">
        <v>0</v>
      </c>
      <c r="K256" s="115">
        <v>0</v>
      </c>
      <c r="L256" s="115">
        <v>0</v>
      </c>
      <c r="M256" s="115">
        <v>1</v>
      </c>
      <c r="N256" s="115">
        <v>0</v>
      </c>
      <c r="O256" s="132" t="s">
        <v>906</v>
      </c>
      <c r="P256" s="115" t="s">
        <v>907</v>
      </c>
      <c r="Q256" s="553" t="s">
        <v>2292</v>
      </c>
      <c r="R256" s="132" t="s">
        <v>906</v>
      </c>
      <c r="S256" s="116" t="s">
        <v>907</v>
      </c>
      <c r="T256" s="553" t="s">
        <v>2292</v>
      </c>
      <c r="U256" s="551" t="s">
        <v>498</v>
      </c>
      <c r="V256" s="551" t="s">
        <v>494</v>
      </c>
      <c r="W256" s="552">
        <v>920</v>
      </c>
    </row>
    <row r="257" spans="1:23" s="116" customFormat="1">
      <c r="A257" s="119" t="s">
        <v>254</v>
      </c>
      <c r="B257" s="126" t="s">
        <v>316</v>
      </c>
      <c r="C257" s="115" t="s">
        <v>905</v>
      </c>
      <c r="D257" s="115" t="s">
        <v>6</v>
      </c>
      <c r="E257" s="115" t="s">
        <v>493</v>
      </c>
      <c r="F257" s="115" t="s">
        <v>494</v>
      </c>
      <c r="G257" s="115" t="s">
        <v>495</v>
      </c>
      <c r="H257" s="115" t="s">
        <v>499</v>
      </c>
      <c r="I257" s="115">
        <v>0</v>
      </c>
      <c r="J257" s="115">
        <v>0</v>
      </c>
      <c r="K257" s="115">
        <v>0</v>
      </c>
      <c r="L257" s="115">
        <v>0</v>
      </c>
      <c r="M257" s="115">
        <v>1</v>
      </c>
      <c r="N257" s="115">
        <v>0</v>
      </c>
      <c r="O257" s="132" t="s">
        <v>906</v>
      </c>
      <c r="P257" s="115" t="s">
        <v>907</v>
      </c>
      <c r="Q257" s="553" t="s">
        <v>2292</v>
      </c>
      <c r="R257" s="132" t="s">
        <v>906</v>
      </c>
      <c r="S257" s="116" t="s">
        <v>907</v>
      </c>
      <c r="T257" s="553" t="s">
        <v>2292</v>
      </c>
      <c r="U257" s="551" t="s">
        <v>498</v>
      </c>
      <c r="V257" s="551" t="s">
        <v>494</v>
      </c>
      <c r="W257" s="552">
        <v>920</v>
      </c>
    </row>
    <row r="258" spans="1:23" s="116" customFormat="1">
      <c r="A258" s="119" t="s">
        <v>254</v>
      </c>
      <c r="B258" s="126" t="s">
        <v>324</v>
      </c>
      <c r="C258" s="115" t="s">
        <v>905</v>
      </c>
      <c r="D258" s="115" t="s">
        <v>6</v>
      </c>
      <c r="E258" s="115" t="s">
        <v>493</v>
      </c>
      <c r="F258" s="115" t="s">
        <v>494</v>
      </c>
      <c r="G258" s="127" t="s">
        <v>500</v>
      </c>
      <c r="H258" s="115" t="s">
        <v>501</v>
      </c>
      <c r="I258" s="115">
        <v>0</v>
      </c>
      <c r="J258" s="115">
        <v>0</v>
      </c>
      <c r="K258" s="115">
        <v>0</v>
      </c>
      <c r="L258" s="115">
        <v>0</v>
      </c>
      <c r="M258" s="115">
        <v>1</v>
      </c>
      <c r="N258" s="115">
        <v>0</v>
      </c>
      <c r="O258" s="132" t="s">
        <v>906</v>
      </c>
      <c r="P258" s="115" t="s">
        <v>907</v>
      </c>
      <c r="Q258" s="553" t="s">
        <v>2292</v>
      </c>
      <c r="R258" s="132" t="s">
        <v>906</v>
      </c>
      <c r="S258" s="116" t="s">
        <v>907</v>
      </c>
      <c r="T258" s="553" t="s">
        <v>2292</v>
      </c>
      <c r="U258" s="551" t="s">
        <v>498</v>
      </c>
      <c r="V258" s="551" t="s">
        <v>494</v>
      </c>
      <c r="W258" s="552">
        <v>920</v>
      </c>
    </row>
    <row r="259" spans="1:23" s="116" customFormat="1">
      <c r="A259" s="119" t="s">
        <v>254</v>
      </c>
      <c r="B259" s="126" t="s">
        <v>255</v>
      </c>
      <c r="C259" s="115" t="s">
        <v>908</v>
      </c>
      <c r="D259" s="115" t="s">
        <v>11</v>
      </c>
      <c r="E259" s="115" t="s">
        <v>493</v>
      </c>
      <c r="F259" s="115" t="s">
        <v>494</v>
      </c>
      <c r="G259" s="115" t="s">
        <v>495</v>
      </c>
      <c r="H259" s="115" t="s">
        <v>496</v>
      </c>
      <c r="I259" s="115">
        <v>0</v>
      </c>
      <c r="J259" s="115">
        <v>0</v>
      </c>
      <c r="K259" s="115">
        <v>0</v>
      </c>
      <c r="L259" s="115">
        <v>0</v>
      </c>
      <c r="M259" s="115">
        <v>1</v>
      </c>
      <c r="N259" s="115">
        <v>0</v>
      </c>
      <c r="O259" s="132" t="s">
        <v>909</v>
      </c>
      <c r="P259" s="115" t="s">
        <v>907</v>
      </c>
      <c r="Q259" s="553" t="s">
        <v>2292</v>
      </c>
      <c r="R259" s="132" t="s">
        <v>909</v>
      </c>
      <c r="S259" s="116" t="s">
        <v>907</v>
      </c>
      <c r="T259" s="553" t="s">
        <v>2292</v>
      </c>
      <c r="U259" s="551" t="s">
        <v>498</v>
      </c>
      <c r="V259" s="551" t="s">
        <v>494</v>
      </c>
      <c r="W259" s="552">
        <v>920</v>
      </c>
    </row>
    <row r="260" spans="1:23" s="116" customFormat="1">
      <c r="A260" s="119" t="s">
        <v>254</v>
      </c>
      <c r="B260" s="126" t="s">
        <v>316</v>
      </c>
      <c r="C260" s="115" t="s">
        <v>908</v>
      </c>
      <c r="D260" s="115" t="s">
        <v>11</v>
      </c>
      <c r="E260" s="115" t="s">
        <v>493</v>
      </c>
      <c r="F260" s="115" t="s">
        <v>494</v>
      </c>
      <c r="G260" s="115" t="s">
        <v>495</v>
      </c>
      <c r="H260" s="115" t="s">
        <v>499</v>
      </c>
      <c r="I260" s="115">
        <v>0</v>
      </c>
      <c r="J260" s="115">
        <v>0</v>
      </c>
      <c r="K260" s="115">
        <v>0</v>
      </c>
      <c r="L260" s="115">
        <v>0</v>
      </c>
      <c r="M260" s="115">
        <v>1</v>
      </c>
      <c r="N260" s="115">
        <v>0</v>
      </c>
      <c r="O260" s="132" t="s">
        <v>909</v>
      </c>
      <c r="P260" s="115" t="s">
        <v>907</v>
      </c>
      <c r="Q260" s="553" t="s">
        <v>2292</v>
      </c>
      <c r="R260" s="132" t="s">
        <v>909</v>
      </c>
      <c r="S260" s="116" t="s">
        <v>907</v>
      </c>
      <c r="T260" s="553" t="s">
        <v>2292</v>
      </c>
      <c r="U260" s="551" t="s">
        <v>498</v>
      </c>
      <c r="V260" s="551" t="s">
        <v>494</v>
      </c>
      <c r="W260" s="552">
        <v>920</v>
      </c>
    </row>
    <row r="261" spans="1:23" s="116" customFormat="1">
      <c r="A261" s="119" t="s">
        <v>254</v>
      </c>
      <c r="B261" s="126" t="s">
        <v>324</v>
      </c>
      <c r="C261" s="115" t="s">
        <v>908</v>
      </c>
      <c r="D261" s="115" t="s">
        <v>11</v>
      </c>
      <c r="E261" s="115" t="s">
        <v>493</v>
      </c>
      <c r="F261" s="115" t="s">
        <v>494</v>
      </c>
      <c r="G261" s="127" t="s">
        <v>500</v>
      </c>
      <c r="H261" s="115" t="s">
        <v>501</v>
      </c>
      <c r="I261" s="115">
        <v>0</v>
      </c>
      <c r="J261" s="115">
        <v>0</v>
      </c>
      <c r="K261" s="115">
        <v>0</v>
      </c>
      <c r="L261" s="115">
        <v>0</v>
      </c>
      <c r="M261" s="115">
        <v>1</v>
      </c>
      <c r="N261" s="115">
        <v>0</v>
      </c>
      <c r="O261" s="132" t="s">
        <v>909</v>
      </c>
      <c r="P261" s="115" t="s">
        <v>907</v>
      </c>
      <c r="Q261" s="553" t="s">
        <v>2292</v>
      </c>
      <c r="R261" s="132" t="s">
        <v>909</v>
      </c>
      <c r="S261" s="116" t="s">
        <v>907</v>
      </c>
      <c r="T261" s="553" t="s">
        <v>2292</v>
      </c>
      <c r="U261" s="551" t="s">
        <v>498</v>
      </c>
      <c r="V261" s="551" t="s">
        <v>494</v>
      </c>
      <c r="W261" s="552">
        <v>920</v>
      </c>
    </row>
    <row r="262" spans="1:23" s="116" customFormat="1">
      <c r="A262" s="119" t="s">
        <v>254</v>
      </c>
      <c r="B262" s="126" t="s">
        <v>255</v>
      </c>
      <c r="C262" s="115" t="s">
        <v>910</v>
      </c>
      <c r="D262" s="115" t="s">
        <v>911</v>
      </c>
      <c r="E262" s="115" t="s">
        <v>493</v>
      </c>
      <c r="F262" s="115" t="s">
        <v>494</v>
      </c>
      <c r="G262" s="115" t="s">
        <v>495</v>
      </c>
      <c r="H262" s="115" t="s">
        <v>496</v>
      </c>
      <c r="I262" s="115">
        <v>0</v>
      </c>
      <c r="J262" s="115">
        <v>0</v>
      </c>
      <c r="K262" s="115">
        <v>0</v>
      </c>
      <c r="L262" s="115">
        <v>0</v>
      </c>
      <c r="M262" s="115">
        <v>1</v>
      </c>
      <c r="N262" s="115">
        <v>0</v>
      </c>
      <c r="O262" s="132" t="s">
        <v>912</v>
      </c>
      <c r="P262" s="115" t="s">
        <v>907</v>
      </c>
      <c r="Q262" s="553" t="s">
        <v>2292</v>
      </c>
      <c r="R262" s="132" t="s">
        <v>912</v>
      </c>
      <c r="S262" s="116" t="s">
        <v>907</v>
      </c>
      <c r="T262" s="553" t="s">
        <v>2292</v>
      </c>
      <c r="U262" s="555" t="s">
        <v>498</v>
      </c>
      <c r="V262" s="555" t="s">
        <v>494</v>
      </c>
      <c r="W262" s="552">
        <v>920</v>
      </c>
    </row>
    <row r="263" spans="1:23" s="11" customFormat="1">
      <c r="A263" s="129" t="s">
        <v>303</v>
      </c>
      <c r="B263" s="11" t="s">
        <v>255</v>
      </c>
      <c r="C263" s="11" t="s">
        <v>1840</v>
      </c>
      <c r="D263" s="348" t="s">
        <v>1893</v>
      </c>
      <c r="E263" s="11" t="s">
        <v>335</v>
      </c>
      <c r="F263" s="11" t="s">
        <v>336</v>
      </c>
      <c r="G263" s="11" t="s">
        <v>344</v>
      </c>
      <c r="H263" s="11" t="s">
        <v>345</v>
      </c>
      <c r="I263" s="348">
        <v>0</v>
      </c>
      <c r="J263" s="348">
        <v>0</v>
      </c>
      <c r="K263" s="348">
        <v>0</v>
      </c>
      <c r="L263" s="348">
        <v>0</v>
      </c>
      <c r="M263" s="348">
        <v>1</v>
      </c>
      <c r="N263" s="348">
        <v>0</v>
      </c>
      <c r="O263" s="11" t="s">
        <v>1841</v>
      </c>
      <c r="P263" s="11" t="s">
        <v>1842</v>
      </c>
      <c r="Q263" s="11" t="s">
        <v>472</v>
      </c>
      <c r="R263" s="11" t="s">
        <v>1843</v>
      </c>
      <c r="S263" s="11" t="s">
        <v>1842</v>
      </c>
      <c r="T263" s="11" t="s">
        <v>472</v>
      </c>
      <c r="U263" s="353" t="s">
        <v>421</v>
      </c>
      <c r="V263" s="353" t="s">
        <v>415</v>
      </c>
      <c r="W263" s="118">
        <v>830</v>
      </c>
    </row>
    <row r="264" spans="1:23" s="134" customFormat="1">
      <c r="A264" s="119" t="s">
        <v>254</v>
      </c>
      <c r="B264" s="134" t="s">
        <v>324</v>
      </c>
      <c r="C264" s="134" t="s">
        <v>1840</v>
      </c>
      <c r="D264" s="133" t="s">
        <v>1893</v>
      </c>
      <c r="E264" s="134" t="s">
        <v>335</v>
      </c>
      <c r="F264" s="134" t="s">
        <v>336</v>
      </c>
      <c r="G264" s="556" t="s">
        <v>355</v>
      </c>
      <c r="H264" s="134" t="s">
        <v>1000</v>
      </c>
      <c r="I264" s="133">
        <v>0</v>
      </c>
      <c r="J264" s="133">
        <v>0</v>
      </c>
      <c r="K264" s="133">
        <v>0</v>
      </c>
      <c r="L264" s="133">
        <v>0</v>
      </c>
      <c r="M264" s="133">
        <v>1</v>
      </c>
      <c r="N264" s="133">
        <v>0</v>
      </c>
      <c r="O264" s="134" t="s">
        <v>1841</v>
      </c>
      <c r="P264" s="134" t="s">
        <v>1842</v>
      </c>
      <c r="Q264" s="553" t="s">
        <v>2292</v>
      </c>
      <c r="R264" s="134" t="s">
        <v>1843</v>
      </c>
      <c r="S264" s="134" t="s">
        <v>1842</v>
      </c>
      <c r="T264" s="553" t="s">
        <v>2292</v>
      </c>
      <c r="U264" s="557" t="s">
        <v>421</v>
      </c>
      <c r="V264" s="557" t="s">
        <v>415</v>
      </c>
      <c r="W264" s="552">
        <v>830</v>
      </c>
    </row>
    <row r="265" spans="1:23" s="116" customFormat="1">
      <c r="A265" s="119" t="s">
        <v>254</v>
      </c>
      <c r="B265" s="126" t="s">
        <v>316</v>
      </c>
      <c r="C265" s="115" t="s">
        <v>910</v>
      </c>
      <c r="D265" s="115" t="s">
        <v>35</v>
      </c>
      <c r="E265" s="115" t="s">
        <v>493</v>
      </c>
      <c r="F265" s="115" t="s">
        <v>494</v>
      </c>
      <c r="G265" s="115" t="s">
        <v>495</v>
      </c>
      <c r="H265" s="115" t="s">
        <v>499</v>
      </c>
      <c r="I265" s="115">
        <v>0</v>
      </c>
      <c r="J265" s="115">
        <v>0</v>
      </c>
      <c r="K265" s="115">
        <v>0</v>
      </c>
      <c r="L265" s="115">
        <v>0</v>
      </c>
      <c r="M265" s="115">
        <v>1</v>
      </c>
      <c r="N265" s="115">
        <v>0</v>
      </c>
      <c r="O265" s="132" t="s">
        <v>912</v>
      </c>
      <c r="P265" s="115" t="s">
        <v>907</v>
      </c>
      <c r="Q265" s="553" t="s">
        <v>2292</v>
      </c>
      <c r="R265" s="132" t="s">
        <v>912</v>
      </c>
      <c r="S265" s="116" t="s">
        <v>907</v>
      </c>
      <c r="T265" s="553" t="s">
        <v>2292</v>
      </c>
      <c r="U265" s="551" t="s">
        <v>498</v>
      </c>
      <c r="V265" s="551" t="s">
        <v>494</v>
      </c>
      <c r="W265" s="552">
        <v>920</v>
      </c>
    </row>
    <row r="266" spans="1:23" s="116" customFormat="1">
      <c r="A266" s="119" t="s">
        <v>254</v>
      </c>
      <c r="B266" s="126" t="s">
        <v>324</v>
      </c>
      <c r="C266" s="115" t="s">
        <v>910</v>
      </c>
      <c r="D266" s="115" t="s">
        <v>35</v>
      </c>
      <c r="E266" s="115" t="s">
        <v>493</v>
      </c>
      <c r="F266" s="115" t="s">
        <v>494</v>
      </c>
      <c r="G266" s="127" t="s">
        <v>500</v>
      </c>
      <c r="H266" s="115" t="s">
        <v>501</v>
      </c>
      <c r="I266" s="115">
        <v>0</v>
      </c>
      <c r="J266" s="115">
        <v>0</v>
      </c>
      <c r="K266" s="115">
        <v>0</v>
      </c>
      <c r="L266" s="115">
        <v>0</v>
      </c>
      <c r="M266" s="115">
        <v>1</v>
      </c>
      <c r="N266" s="115">
        <v>0</v>
      </c>
      <c r="O266" s="132" t="s">
        <v>912</v>
      </c>
      <c r="P266" s="115" t="s">
        <v>907</v>
      </c>
      <c r="Q266" s="553" t="s">
        <v>2292</v>
      </c>
      <c r="R266" s="132" t="s">
        <v>912</v>
      </c>
      <c r="S266" s="116" t="s">
        <v>907</v>
      </c>
      <c r="T266" s="553" t="s">
        <v>2292</v>
      </c>
      <c r="U266" s="551" t="s">
        <v>498</v>
      </c>
      <c r="V266" s="551" t="s">
        <v>494</v>
      </c>
      <c r="W266" s="552">
        <v>920</v>
      </c>
    </row>
    <row r="267" spans="1:23" s="116" customFormat="1">
      <c r="A267" s="119" t="s">
        <v>254</v>
      </c>
      <c r="B267" s="126" t="s">
        <v>255</v>
      </c>
      <c r="C267" s="115" t="s">
        <v>915</v>
      </c>
      <c r="D267" s="115" t="s">
        <v>916</v>
      </c>
      <c r="E267" s="115" t="s">
        <v>493</v>
      </c>
      <c r="F267" s="115" t="s">
        <v>494</v>
      </c>
      <c r="G267" s="115" t="s">
        <v>495</v>
      </c>
      <c r="H267" s="115" t="s">
        <v>496</v>
      </c>
      <c r="I267" s="115">
        <v>0</v>
      </c>
      <c r="J267" s="115">
        <v>0</v>
      </c>
      <c r="K267" s="115">
        <v>0</v>
      </c>
      <c r="L267" s="115">
        <v>0</v>
      </c>
      <c r="M267" s="115">
        <v>1</v>
      </c>
      <c r="N267" s="115">
        <v>0</v>
      </c>
      <c r="O267" s="132" t="s">
        <v>917</v>
      </c>
      <c r="P267" s="115" t="s">
        <v>907</v>
      </c>
      <c r="Q267" s="553" t="s">
        <v>2292</v>
      </c>
      <c r="R267" s="132" t="s">
        <v>917</v>
      </c>
      <c r="S267" s="116" t="s">
        <v>907</v>
      </c>
      <c r="T267" s="553" t="s">
        <v>2292</v>
      </c>
      <c r="U267" s="551" t="s">
        <v>498</v>
      </c>
      <c r="V267" s="551" t="s">
        <v>494</v>
      </c>
      <c r="W267" s="552">
        <v>920</v>
      </c>
    </row>
    <row r="268" spans="1:23" s="116" customFormat="1">
      <c r="A268" s="119" t="s">
        <v>254</v>
      </c>
      <c r="B268" s="126" t="s">
        <v>316</v>
      </c>
      <c r="C268" s="115" t="s">
        <v>915</v>
      </c>
      <c r="D268" s="115" t="s">
        <v>916</v>
      </c>
      <c r="E268" s="115" t="s">
        <v>493</v>
      </c>
      <c r="F268" s="115" t="s">
        <v>494</v>
      </c>
      <c r="G268" s="115" t="s">
        <v>495</v>
      </c>
      <c r="H268" s="115" t="s">
        <v>499</v>
      </c>
      <c r="I268" s="115">
        <v>0</v>
      </c>
      <c r="J268" s="115">
        <v>0</v>
      </c>
      <c r="K268" s="115">
        <v>0</v>
      </c>
      <c r="L268" s="115">
        <v>0</v>
      </c>
      <c r="M268" s="115">
        <v>1</v>
      </c>
      <c r="N268" s="115">
        <v>0</v>
      </c>
      <c r="O268" s="132" t="s">
        <v>917</v>
      </c>
      <c r="P268" s="115" t="s">
        <v>907</v>
      </c>
      <c r="Q268" s="553" t="s">
        <v>2292</v>
      </c>
      <c r="R268" s="132" t="s">
        <v>917</v>
      </c>
      <c r="S268" s="116" t="s">
        <v>907</v>
      </c>
      <c r="T268" s="553" t="s">
        <v>2292</v>
      </c>
      <c r="U268" s="551" t="s">
        <v>498</v>
      </c>
      <c r="V268" s="551" t="s">
        <v>494</v>
      </c>
      <c r="W268" s="552">
        <v>920</v>
      </c>
    </row>
    <row r="269" spans="1:23" s="116" customFormat="1">
      <c r="A269" s="119" t="s">
        <v>254</v>
      </c>
      <c r="B269" s="126" t="s">
        <v>324</v>
      </c>
      <c r="C269" s="115" t="s">
        <v>915</v>
      </c>
      <c r="D269" s="115" t="s">
        <v>916</v>
      </c>
      <c r="E269" s="115" t="s">
        <v>493</v>
      </c>
      <c r="F269" s="115" t="s">
        <v>494</v>
      </c>
      <c r="G269" s="127" t="s">
        <v>500</v>
      </c>
      <c r="H269" s="115" t="s">
        <v>501</v>
      </c>
      <c r="I269" s="115">
        <v>0</v>
      </c>
      <c r="J269" s="115">
        <v>0</v>
      </c>
      <c r="K269" s="115">
        <v>0</v>
      </c>
      <c r="L269" s="115">
        <v>0</v>
      </c>
      <c r="M269" s="115">
        <v>1</v>
      </c>
      <c r="N269" s="115">
        <v>0</v>
      </c>
      <c r="O269" s="132" t="s">
        <v>917</v>
      </c>
      <c r="P269" s="115" t="s">
        <v>907</v>
      </c>
      <c r="Q269" s="553" t="s">
        <v>2292</v>
      </c>
      <c r="R269" s="132" t="s">
        <v>917</v>
      </c>
      <c r="S269" s="116" t="s">
        <v>907</v>
      </c>
      <c r="T269" s="553" t="s">
        <v>2292</v>
      </c>
      <c r="U269" s="551" t="s">
        <v>498</v>
      </c>
      <c r="V269" s="551" t="s">
        <v>494</v>
      </c>
      <c r="W269" s="552">
        <v>920</v>
      </c>
    </row>
    <row r="270" spans="1:23">
      <c r="A270" s="532" t="s">
        <v>303</v>
      </c>
      <c r="B270" s="121" t="s">
        <v>255</v>
      </c>
      <c r="C270" s="122" t="s">
        <v>922</v>
      </c>
      <c r="D270" s="122" t="s">
        <v>923</v>
      </c>
      <c r="E270" s="122" t="s">
        <v>493</v>
      </c>
      <c r="F270" s="122" t="s">
        <v>494</v>
      </c>
      <c r="G270" s="122" t="s">
        <v>495</v>
      </c>
      <c r="H270" s="122" t="s">
        <v>496</v>
      </c>
      <c r="I270" s="122">
        <v>0</v>
      </c>
      <c r="J270" s="122">
        <v>0</v>
      </c>
      <c r="K270" s="122">
        <v>0</v>
      </c>
      <c r="L270" s="122">
        <v>0</v>
      </c>
      <c r="M270" s="122">
        <v>1</v>
      </c>
      <c r="N270" s="122">
        <v>0</v>
      </c>
      <c r="O270" s="131" t="s">
        <v>924</v>
      </c>
      <c r="P270" s="122" t="s">
        <v>778</v>
      </c>
      <c r="Q270" s="6" t="s">
        <v>472</v>
      </c>
      <c r="R270" s="131" t="s">
        <v>924</v>
      </c>
      <c r="S270" s="6" t="s">
        <v>778</v>
      </c>
      <c r="T270" s="6" t="s">
        <v>472</v>
      </c>
      <c r="U270" s="117" t="s">
        <v>498</v>
      </c>
      <c r="V270" s="117" t="s">
        <v>494</v>
      </c>
      <c r="W270" s="118">
        <v>920</v>
      </c>
    </row>
    <row r="271" spans="1:23" s="11" customFormat="1">
      <c r="A271" s="129" t="s">
        <v>303</v>
      </c>
      <c r="B271" s="11" t="s">
        <v>316</v>
      </c>
      <c r="C271" s="11" t="s">
        <v>1840</v>
      </c>
      <c r="D271" s="348" t="s">
        <v>1893</v>
      </c>
      <c r="E271" s="11" t="s">
        <v>335</v>
      </c>
      <c r="F271" s="11" t="s">
        <v>336</v>
      </c>
      <c r="G271" s="11" t="s">
        <v>344</v>
      </c>
      <c r="H271" s="11" t="s">
        <v>345</v>
      </c>
      <c r="I271" s="348">
        <v>0</v>
      </c>
      <c r="J271" s="348">
        <v>0</v>
      </c>
      <c r="K271" s="348">
        <v>0</v>
      </c>
      <c r="L271" s="348">
        <v>0</v>
      </c>
      <c r="M271" s="348">
        <v>1</v>
      </c>
      <c r="N271" s="348">
        <v>0</v>
      </c>
      <c r="O271" s="11" t="s">
        <v>1841</v>
      </c>
      <c r="P271" s="11" t="s">
        <v>1847</v>
      </c>
      <c r="Q271" s="11" t="s">
        <v>472</v>
      </c>
      <c r="R271" s="11" t="s">
        <v>1843</v>
      </c>
      <c r="S271" s="11" t="s">
        <v>1847</v>
      </c>
      <c r="T271" s="11" t="s">
        <v>472</v>
      </c>
      <c r="U271" s="353" t="s">
        <v>421</v>
      </c>
      <c r="V271" s="353" t="s">
        <v>415</v>
      </c>
      <c r="W271" s="118">
        <v>830</v>
      </c>
    </row>
    <row r="272" spans="1:23">
      <c r="A272" s="532" t="s">
        <v>303</v>
      </c>
      <c r="B272" s="121" t="s">
        <v>316</v>
      </c>
      <c r="C272" s="122" t="s">
        <v>922</v>
      </c>
      <c r="D272" s="122" t="s">
        <v>923</v>
      </c>
      <c r="E272" s="122" t="s">
        <v>493</v>
      </c>
      <c r="F272" s="122" t="s">
        <v>494</v>
      </c>
      <c r="G272" s="122" t="s">
        <v>495</v>
      </c>
      <c r="H272" s="122" t="s">
        <v>499</v>
      </c>
      <c r="I272" s="122">
        <v>0</v>
      </c>
      <c r="J272" s="122">
        <v>0</v>
      </c>
      <c r="K272" s="122">
        <v>0</v>
      </c>
      <c r="L272" s="122">
        <v>0</v>
      </c>
      <c r="M272" s="122">
        <v>1</v>
      </c>
      <c r="N272" s="122">
        <v>0</v>
      </c>
      <c r="O272" s="131" t="s">
        <v>924</v>
      </c>
      <c r="P272" s="122" t="s">
        <v>778</v>
      </c>
      <c r="Q272" s="6" t="s">
        <v>472</v>
      </c>
      <c r="R272" s="131" t="s">
        <v>924</v>
      </c>
      <c r="S272" s="6" t="s">
        <v>778</v>
      </c>
      <c r="T272" s="6" t="s">
        <v>472</v>
      </c>
      <c r="U272" s="117" t="s">
        <v>498</v>
      </c>
      <c r="V272" s="117" t="s">
        <v>494</v>
      </c>
      <c r="W272" s="118">
        <v>920</v>
      </c>
    </row>
    <row r="273" spans="1:23" s="116" customFormat="1">
      <c r="A273" s="119" t="s">
        <v>254</v>
      </c>
      <c r="B273" s="126" t="s">
        <v>324</v>
      </c>
      <c r="C273" s="115" t="s">
        <v>922</v>
      </c>
      <c r="D273" s="115" t="s">
        <v>923</v>
      </c>
      <c r="E273" s="115" t="s">
        <v>493</v>
      </c>
      <c r="F273" s="115" t="s">
        <v>494</v>
      </c>
      <c r="G273" s="127" t="s">
        <v>500</v>
      </c>
      <c r="H273" s="115" t="s">
        <v>501</v>
      </c>
      <c r="I273" s="115">
        <v>0</v>
      </c>
      <c r="J273" s="115">
        <v>0</v>
      </c>
      <c r="K273" s="115">
        <v>0</v>
      </c>
      <c r="L273" s="115">
        <v>0</v>
      </c>
      <c r="M273" s="115">
        <v>1</v>
      </c>
      <c r="N273" s="115">
        <v>0</v>
      </c>
      <c r="O273" s="132" t="s">
        <v>924</v>
      </c>
      <c r="P273" s="115" t="s">
        <v>778</v>
      </c>
      <c r="Q273" s="553" t="s">
        <v>2292</v>
      </c>
      <c r="R273" s="132" t="s">
        <v>924</v>
      </c>
      <c r="S273" s="116" t="s">
        <v>778</v>
      </c>
      <c r="T273" s="553" t="s">
        <v>2292</v>
      </c>
      <c r="U273" s="551" t="s">
        <v>498</v>
      </c>
      <c r="V273" s="551" t="s">
        <v>494</v>
      </c>
      <c r="W273" s="552">
        <v>920</v>
      </c>
    </row>
    <row r="274" spans="1:23">
      <c r="A274" s="532" t="s">
        <v>303</v>
      </c>
      <c r="B274" s="121" t="s">
        <v>255</v>
      </c>
      <c r="C274" s="122" t="s">
        <v>925</v>
      </c>
      <c r="D274" s="122" t="s">
        <v>926</v>
      </c>
      <c r="E274" s="122" t="s">
        <v>493</v>
      </c>
      <c r="F274" s="122" t="s">
        <v>494</v>
      </c>
      <c r="G274" s="122" t="s">
        <v>495</v>
      </c>
      <c r="H274" s="122" t="s">
        <v>496</v>
      </c>
      <c r="I274" s="122">
        <v>0</v>
      </c>
      <c r="J274" s="122">
        <v>0</v>
      </c>
      <c r="K274" s="122">
        <v>0</v>
      </c>
      <c r="L274" s="122">
        <v>0</v>
      </c>
      <c r="M274" s="122">
        <v>1</v>
      </c>
      <c r="N274" s="122">
        <v>0</v>
      </c>
      <c r="O274" s="131" t="s">
        <v>927</v>
      </c>
      <c r="P274" s="122" t="s">
        <v>778</v>
      </c>
      <c r="Q274" s="6" t="s">
        <v>472</v>
      </c>
      <c r="R274" s="131" t="s">
        <v>927</v>
      </c>
      <c r="S274" s="6" t="s">
        <v>778</v>
      </c>
      <c r="T274" s="6" t="s">
        <v>472</v>
      </c>
      <c r="U274" s="117" t="s">
        <v>498</v>
      </c>
      <c r="V274" s="117" t="s">
        <v>494</v>
      </c>
      <c r="W274" s="118">
        <v>920</v>
      </c>
    </row>
    <row r="275" spans="1:23">
      <c r="A275" s="532" t="s">
        <v>303</v>
      </c>
      <c r="B275" s="121" t="s">
        <v>316</v>
      </c>
      <c r="C275" s="122" t="s">
        <v>925</v>
      </c>
      <c r="D275" s="122" t="s">
        <v>926</v>
      </c>
      <c r="E275" s="122" t="s">
        <v>493</v>
      </c>
      <c r="F275" s="122" t="s">
        <v>494</v>
      </c>
      <c r="G275" s="122" t="s">
        <v>495</v>
      </c>
      <c r="H275" s="122" t="s">
        <v>499</v>
      </c>
      <c r="I275" s="122">
        <v>0</v>
      </c>
      <c r="J275" s="122">
        <v>0</v>
      </c>
      <c r="K275" s="122">
        <v>0</v>
      </c>
      <c r="L275" s="122">
        <v>0</v>
      </c>
      <c r="M275" s="122">
        <v>1</v>
      </c>
      <c r="N275" s="122">
        <v>0</v>
      </c>
      <c r="O275" s="131" t="s">
        <v>927</v>
      </c>
      <c r="P275" s="122" t="s">
        <v>778</v>
      </c>
      <c r="Q275" s="6" t="s">
        <v>472</v>
      </c>
      <c r="R275" s="131" t="s">
        <v>927</v>
      </c>
      <c r="S275" s="6" t="s">
        <v>778</v>
      </c>
      <c r="T275" s="6" t="s">
        <v>472</v>
      </c>
      <c r="U275" s="117" t="s">
        <v>498</v>
      </c>
      <c r="V275" s="117" t="s">
        <v>494</v>
      </c>
      <c r="W275" s="118">
        <v>920</v>
      </c>
    </row>
    <row r="276" spans="1:23" s="116" customFormat="1">
      <c r="A276" s="119" t="s">
        <v>254</v>
      </c>
      <c r="B276" s="126" t="s">
        <v>324</v>
      </c>
      <c r="C276" s="115" t="s">
        <v>925</v>
      </c>
      <c r="D276" s="115" t="s">
        <v>926</v>
      </c>
      <c r="E276" s="115" t="s">
        <v>493</v>
      </c>
      <c r="F276" s="115" t="s">
        <v>494</v>
      </c>
      <c r="G276" s="127" t="s">
        <v>500</v>
      </c>
      <c r="H276" s="115" t="s">
        <v>501</v>
      </c>
      <c r="I276" s="115">
        <v>0</v>
      </c>
      <c r="J276" s="115">
        <v>0</v>
      </c>
      <c r="K276" s="115">
        <v>0</v>
      </c>
      <c r="L276" s="115">
        <v>0</v>
      </c>
      <c r="M276" s="115">
        <v>1</v>
      </c>
      <c r="N276" s="115">
        <v>0</v>
      </c>
      <c r="O276" s="132" t="s">
        <v>927</v>
      </c>
      <c r="P276" s="115" t="s">
        <v>778</v>
      </c>
      <c r="Q276" s="553" t="s">
        <v>2292</v>
      </c>
      <c r="R276" s="132" t="s">
        <v>927</v>
      </c>
      <c r="S276" s="116" t="s">
        <v>778</v>
      </c>
      <c r="T276" s="553" t="s">
        <v>2292</v>
      </c>
      <c r="U276" s="551" t="s">
        <v>498</v>
      </c>
      <c r="V276" s="551" t="s">
        <v>494</v>
      </c>
      <c r="W276" s="552">
        <v>920</v>
      </c>
    </row>
    <row r="277" spans="1:23">
      <c r="A277" s="532" t="s">
        <v>303</v>
      </c>
      <c r="B277" s="121" t="s">
        <v>255</v>
      </c>
      <c r="C277" s="122" t="s">
        <v>928</v>
      </c>
      <c r="D277" s="122" t="s">
        <v>2178</v>
      </c>
      <c r="E277" s="122" t="s">
        <v>493</v>
      </c>
      <c r="F277" s="122" t="s">
        <v>494</v>
      </c>
      <c r="G277" s="122" t="s">
        <v>495</v>
      </c>
      <c r="H277" s="122" t="s">
        <v>496</v>
      </c>
      <c r="I277" s="122">
        <v>0</v>
      </c>
      <c r="J277" s="122">
        <v>0</v>
      </c>
      <c r="K277" s="122">
        <v>0</v>
      </c>
      <c r="L277" s="122">
        <v>0</v>
      </c>
      <c r="M277" s="122">
        <v>1</v>
      </c>
      <c r="N277" s="122">
        <v>0</v>
      </c>
      <c r="O277" s="131" t="s">
        <v>930</v>
      </c>
      <c r="P277" s="122" t="s">
        <v>778</v>
      </c>
      <c r="Q277" s="6" t="s">
        <v>472</v>
      </c>
      <c r="R277" s="131" t="s">
        <v>930</v>
      </c>
      <c r="S277" s="6" t="s">
        <v>778</v>
      </c>
      <c r="T277" s="6" t="s">
        <v>472</v>
      </c>
      <c r="U277" s="117" t="s">
        <v>498</v>
      </c>
      <c r="V277" s="117" t="s">
        <v>494</v>
      </c>
      <c r="W277" s="118">
        <v>920</v>
      </c>
    </row>
    <row r="278" spans="1:23">
      <c r="A278" s="129" t="s">
        <v>303</v>
      </c>
      <c r="B278" t="s">
        <v>255</v>
      </c>
      <c r="C278" t="s">
        <v>1863</v>
      </c>
      <c r="D278" s="122" t="s">
        <v>1864</v>
      </c>
      <c r="E278" t="s">
        <v>335</v>
      </c>
      <c r="F278" t="s">
        <v>336</v>
      </c>
      <c r="G278" t="s">
        <v>344</v>
      </c>
      <c r="H278" t="s">
        <v>345</v>
      </c>
      <c r="I278" s="122">
        <v>0</v>
      </c>
      <c r="J278" s="122">
        <v>0</v>
      </c>
      <c r="K278" s="122">
        <v>0</v>
      </c>
      <c r="L278" s="122">
        <v>0</v>
      </c>
      <c r="M278" s="122">
        <v>1</v>
      </c>
      <c r="N278" s="122">
        <v>0</v>
      </c>
      <c r="O278" t="s">
        <v>1865</v>
      </c>
      <c r="P278" t="s">
        <v>1847</v>
      </c>
      <c r="Q278" t="s">
        <v>472</v>
      </c>
      <c r="R278" t="s">
        <v>1865</v>
      </c>
      <c r="S278" t="s">
        <v>1847</v>
      </c>
      <c r="T278" t="s">
        <v>472</v>
      </c>
      <c r="U278" s="117" t="s">
        <v>421</v>
      </c>
      <c r="V278" s="117" t="s">
        <v>415</v>
      </c>
      <c r="W278" s="118">
        <v>829</v>
      </c>
    </row>
    <row r="279" spans="1:23" s="116" customFormat="1">
      <c r="A279" s="119" t="s">
        <v>254</v>
      </c>
      <c r="B279" s="116" t="s">
        <v>324</v>
      </c>
      <c r="C279" s="116" t="s">
        <v>1863</v>
      </c>
      <c r="D279" s="115" t="s">
        <v>1864</v>
      </c>
      <c r="E279" s="116" t="s">
        <v>335</v>
      </c>
      <c r="F279" s="116" t="s">
        <v>336</v>
      </c>
      <c r="G279" s="413" t="s">
        <v>355</v>
      </c>
      <c r="H279" s="116" t="s">
        <v>1000</v>
      </c>
      <c r="I279" s="115">
        <v>0</v>
      </c>
      <c r="J279" s="115">
        <v>0</v>
      </c>
      <c r="K279" s="115">
        <v>0</v>
      </c>
      <c r="L279" s="115">
        <v>0</v>
      </c>
      <c r="M279" s="115">
        <v>1</v>
      </c>
      <c r="N279" s="115">
        <v>0</v>
      </c>
      <c r="O279" s="116" t="s">
        <v>1865</v>
      </c>
      <c r="P279" s="116" t="s">
        <v>1847</v>
      </c>
      <c r="Q279" s="553" t="s">
        <v>2292</v>
      </c>
      <c r="R279" s="116" t="s">
        <v>1865</v>
      </c>
      <c r="S279" s="116" t="s">
        <v>1847</v>
      </c>
      <c r="T279" s="553" t="s">
        <v>2292</v>
      </c>
      <c r="U279" s="551" t="s">
        <v>421</v>
      </c>
      <c r="V279" s="551" t="s">
        <v>415</v>
      </c>
      <c r="W279" s="552">
        <v>829</v>
      </c>
    </row>
    <row r="280" spans="1:23">
      <c r="A280" s="129" t="s">
        <v>303</v>
      </c>
      <c r="B280" t="s">
        <v>316</v>
      </c>
      <c r="C280" t="s">
        <v>1863</v>
      </c>
      <c r="D280" s="122" t="s">
        <v>1864</v>
      </c>
      <c r="E280" t="s">
        <v>335</v>
      </c>
      <c r="F280" t="s">
        <v>336</v>
      </c>
      <c r="G280" s="136" t="s">
        <v>355</v>
      </c>
      <c r="H280" t="s">
        <v>1000</v>
      </c>
      <c r="I280" s="122">
        <v>0</v>
      </c>
      <c r="J280" s="122">
        <v>0</v>
      </c>
      <c r="K280" s="122">
        <v>0</v>
      </c>
      <c r="L280" s="122">
        <v>0</v>
      </c>
      <c r="M280" s="122">
        <v>1</v>
      </c>
      <c r="N280" s="122">
        <v>0</v>
      </c>
      <c r="O280" t="s">
        <v>1865</v>
      </c>
      <c r="P280" t="s">
        <v>1847</v>
      </c>
      <c r="Q280" t="s">
        <v>472</v>
      </c>
      <c r="R280" t="s">
        <v>1865</v>
      </c>
      <c r="S280" t="s">
        <v>1847</v>
      </c>
      <c r="T280" t="s">
        <v>472</v>
      </c>
      <c r="U280" s="117" t="s">
        <v>421</v>
      </c>
      <c r="V280" s="117" t="s">
        <v>415</v>
      </c>
      <c r="W280" s="118">
        <v>829</v>
      </c>
    </row>
    <row r="281" spans="1:23">
      <c r="A281" s="347" t="s">
        <v>303</v>
      </c>
      <c r="B281" s="121" t="s">
        <v>255</v>
      </c>
      <c r="C281" s="123" t="s">
        <v>800</v>
      </c>
      <c r="D281" s="123" t="s">
        <v>1817</v>
      </c>
      <c r="E281" s="122" t="s">
        <v>550</v>
      </c>
      <c r="F281" s="122" t="s">
        <v>551</v>
      </c>
      <c r="G281" s="122" t="s">
        <v>614</v>
      </c>
      <c r="H281" s="122" t="s">
        <v>615</v>
      </c>
      <c r="I281" s="122">
        <v>0</v>
      </c>
      <c r="J281" s="122">
        <v>0</v>
      </c>
      <c r="K281" s="122">
        <v>0</v>
      </c>
      <c r="L281" s="122">
        <v>0</v>
      </c>
      <c r="M281" s="122">
        <v>1</v>
      </c>
      <c r="N281" s="122">
        <v>0</v>
      </c>
      <c r="O281" s="122" t="s">
        <v>802</v>
      </c>
      <c r="P281" s="122" t="s">
        <v>353</v>
      </c>
      <c r="Q281" s="6" t="s">
        <v>472</v>
      </c>
      <c r="R281" s="6" t="s">
        <v>802</v>
      </c>
      <c r="S281" s="6" t="s">
        <v>353</v>
      </c>
      <c r="T281" t="s">
        <v>472</v>
      </c>
      <c r="U281" s="117" t="s">
        <v>626</v>
      </c>
      <c r="V281" s="117" t="s">
        <v>627</v>
      </c>
      <c r="W281" s="118">
        <v>730</v>
      </c>
    </row>
    <row r="282" spans="1:23" s="116" customFormat="1">
      <c r="A282" s="119" t="s">
        <v>254</v>
      </c>
      <c r="B282" s="116" t="s">
        <v>255</v>
      </c>
      <c r="C282" s="116" t="s">
        <v>1866</v>
      </c>
      <c r="D282" s="558" t="s">
        <v>1867</v>
      </c>
      <c r="E282" s="116" t="s">
        <v>335</v>
      </c>
      <c r="F282" s="116" t="s">
        <v>336</v>
      </c>
      <c r="G282" s="413" t="s">
        <v>355</v>
      </c>
      <c r="H282" s="116" t="s">
        <v>1000</v>
      </c>
      <c r="I282" s="115">
        <v>0</v>
      </c>
      <c r="J282" s="115">
        <v>0</v>
      </c>
      <c r="K282" s="115">
        <v>0</v>
      </c>
      <c r="L282" s="115">
        <v>0</v>
      </c>
      <c r="M282" s="115">
        <v>1</v>
      </c>
      <c r="N282" s="115">
        <v>0</v>
      </c>
      <c r="O282" s="116" t="s">
        <v>1868</v>
      </c>
      <c r="P282" s="116" t="s">
        <v>1869</v>
      </c>
      <c r="Q282" s="553" t="s">
        <v>2292</v>
      </c>
      <c r="R282" s="116" t="s">
        <v>1868</v>
      </c>
      <c r="S282" s="116" t="s">
        <v>1869</v>
      </c>
      <c r="T282" s="553" t="s">
        <v>2292</v>
      </c>
      <c r="U282" s="551" t="s">
        <v>421</v>
      </c>
      <c r="V282" s="551" t="s">
        <v>415</v>
      </c>
      <c r="W282" s="552">
        <v>912</v>
      </c>
    </row>
    <row r="283" spans="1:23" s="11" customFormat="1">
      <c r="A283" s="347" t="s">
        <v>303</v>
      </c>
      <c r="B283" s="11" t="s">
        <v>316</v>
      </c>
      <c r="C283" s="11" t="s">
        <v>1889</v>
      </c>
      <c r="D283" s="355" t="s">
        <v>1890</v>
      </c>
      <c r="E283" s="11" t="s">
        <v>335</v>
      </c>
      <c r="F283" s="11" t="s">
        <v>336</v>
      </c>
      <c r="G283" s="11" t="s">
        <v>344</v>
      </c>
      <c r="H283" s="11" t="s">
        <v>345</v>
      </c>
      <c r="I283" s="348">
        <v>0</v>
      </c>
      <c r="J283" s="348">
        <v>0</v>
      </c>
      <c r="K283" s="348">
        <v>0</v>
      </c>
      <c r="L283" s="348">
        <v>0</v>
      </c>
      <c r="M283" s="348">
        <v>1</v>
      </c>
      <c r="N283" s="348">
        <v>0</v>
      </c>
      <c r="O283" s="11" t="s">
        <v>1892</v>
      </c>
      <c r="P283" s="11" t="s">
        <v>1891</v>
      </c>
      <c r="Q283" s="11" t="s">
        <v>776</v>
      </c>
      <c r="R283" s="11" t="s">
        <v>1917</v>
      </c>
      <c r="S283" s="11" t="s">
        <v>1918</v>
      </c>
      <c r="T283" s="11" t="s">
        <v>562</v>
      </c>
      <c r="U283" s="353" t="s">
        <v>421</v>
      </c>
      <c r="V283" s="353" t="s">
        <v>415</v>
      </c>
      <c r="W283" s="526">
        <v>835</v>
      </c>
    </row>
    <row r="284" spans="1:23" s="11" customFormat="1">
      <c r="A284" s="347" t="s">
        <v>303</v>
      </c>
      <c r="B284" s="348" t="s">
        <v>255</v>
      </c>
      <c r="C284" s="11" t="s">
        <v>1889</v>
      </c>
      <c r="D284" s="355" t="s">
        <v>1890</v>
      </c>
      <c r="E284" s="11" t="s">
        <v>335</v>
      </c>
      <c r="F284" s="11" t="s">
        <v>336</v>
      </c>
      <c r="G284" s="11" t="s">
        <v>344</v>
      </c>
      <c r="H284" s="11" t="s">
        <v>345</v>
      </c>
      <c r="I284" s="348">
        <v>0</v>
      </c>
      <c r="J284" s="348">
        <v>0</v>
      </c>
      <c r="K284" s="348">
        <v>0</v>
      </c>
      <c r="L284" s="348">
        <v>0</v>
      </c>
      <c r="M284" s="348">
        <v>1</v>
      </c>
      <c r="N284" s="348">
        <v>0</v>
      </c>
      <c r="O284" s="11" t="s">
        <v>1892</v>
      </c>
      <c r="P284" s="11" t="s">
        <v>1891</v>
      </c>
      <c r="Q284" s="11" t="s">
        <v>776</v>
      </c>
      <c r="R284" s="11" t="s">
        <v>1917</v>
      </c>
      <c r="S284" s="11" t="s">
        <v>1918</v>
      </c>
      <c r="T284" s="11" t="s">
        <v>562</v>
      </c>
      <c r="U284" s="353" t="s">
        <v>421</v>
      </c>
      <c r="V284" s="353" t="s">
        <v>415</v>
      </c>
      <c r="W284" s="526">
        <v>835</v>
      </c>
    </row>
    <row r="285" spans="1:23" s="29" customFormat="1">
      <c r="A285" s="532" t="s">
        <v>303</v>
      </c>
      <c r="B285" s="121" t="s">
        <v>316</v>
      </c>
      <c r="C285" s="122" t="s">
        <v>928</v>
      </c>
      <c r="D285" s="122" t="s">
        <v>929</v>
      </c>
      <c r="E285" s="122" t="s">
        <v>493</v>
      </c>
      <c r="F285" s="122" t="s">
        <v>494</v>
      </c>
      <c r="G285" s="122" t="s">
        <v>495</v>
      </c>
      <c r="H285" s="122" t="s">
        <v>499</v>
      </c>
      <c r="I285" s="122">
        <v>0</v>
      </c>
      <c r="J285" s="122">
        <v>0</v>
      </c>
      <c r="K285" s="122">
        <v>0</v>
      </c>
      <c r="L285" s="122">
        <v>0</v>
      </c>
      <c r="M285" s="122">
        <v>1</v>
      </c>
      <c r="N285" s="122">
        <v>0</v>
      </c>
      <c r="O285" s="131" t="s">
        <v>930</v>
      </c>
      <c r="P285" s="348" t="s">
        <v>778</v>
      </c>
      <c r="Q285" s="17" t="s">
        <v>472</v>
      </c>
      <c r="R285" s="525" t="s">
        <v>930</v>
      </c>
      <c r="S285" s="17" t="s">
        <v>778</v>
      </c>
      <c r="T285" s="17" t="s">
        <v>472</v>
      </c>
      <c r="U285" s="353" t="s">
        <v>498</v>
      </c>
      <c r="V285" s="353" t="s">
        <v>494</v>
      </c>
      <c r="W285" s="526">
        <v>920</v>
      </c>
    </row>
    <row r="286" spans="1:23" s="560" customFormat="1">
      <c r="A286" s="119" t="s">
        <v>254</v>
      </c>
      <c r="B286" s="126" t="s">
        <v>324</v>
      </c>
      <c r="C286" s="115" t="s">
        <v>928</v>
      </c>
      <c r="D286" s="115" t="s">
        <v>929</v>
      </c>
      <c r="E286" s="115" t="s">
        <v>493</v>
      </c>
      <c r="F286" s="115" t="s">
        <v>494</v>
      </c>
      <c r="G286" s="127" t="s">
        <v>500</v>
      </c>
      <c r="H286" s="115" t="s">
        <v>501</v>
      </c>
      <c r="I286" s="115">
        <v>0</v>
      </c>
      <c r="J286" s="115">
        <v>0</v>
      </c>
      <c r="K286" s="115">
        <v>0</v>
      </c>
      <c r="L286" s="115">
        <v>0</v>
      </c>
      <c r="M286" s="115">
        <v>1</v>
      </c>
      <c r="N286" s="115">
        <v>0</v>
      </c>
      <c r="O286" s="132" t="s">
        <v>930</v>
      </c>
      <c r="P286" s="133" t="s">
        <v>778</v>
      </c>
      <c r="Q286" s="553" t="s">
        <v>2292</v>
      </c>
      <c r="R286" s="135" t="s">
        <v>930</v>
      </c>
      <c r="S286" s="134" t="s">
        <v>778</v>
      </c>
      <c r="T286" s="553" t="s">
        <v>2292</v>
      </c>
      <c r="U286" s="557" t="s">
        <v>498</v>
      </c>
      <c r="V286" s="557" t="s">
        <v>494</v>
      </c>
      <c r="W286" s="559">
        <v>920</v>
      </c>
    </row>
    <row r="287" spans="1:23" s="560" customFormat="1">
      <c r="A287" s="119" t="s">
        <v>254</v>
      </c>
      <c r="B287" s="126" t="s">
        <v>255</v>
      </c>
      <c r="C287" s="115" t="s">
        <v>985</v>
      </c>
      <c r="D287" s="115" t="s">
        <v>66</v>
      </c>
      <c r="E287" s="115" t="s">
        <v>493</v>
      </c>
      <c r="F287" s="115" t="s">
        <v>494</v>
      </c>
      <c r="G287" s="115" t="s">
        <v>495</v>
      </c>
      <c r="H287" s="115" t="s">
        <v>496</v>
      </c>
      <c r="I287" s="115">
        <v>0</v>
      </c>
      <c r="J287" s="115">
        <v>0</v>
      </c>
      <c r="K287" s="115">
        <v>0</v>
      </c>
      <c r="L287" s="115">
        <v>0</v>
      </c>
      <c r="M287" s="115">
        <v>1</v>
      </c>
      <c r="N287" s="115">
        <v>0</v>
      </c>
      <c r="O287" s="132" t="s">
        <v>986</v>
      </c>
      <c r="P287" s="133" t="s">
        <v>987</v>
      </c>
      <c r="Q287" s="553" t="s">
        <v>2292</v>
      </c>
      <c r="R287" s="135" t="s">
        <v>986</v>
      </c>
      <c r="S287" s="133" t="s">
        <v>987</v>
      </c>
      <c r="T287" s="553" t="s">
        <v>2292</v>
      </c>
      <c r="U287" s="557" t="s">
        <v>988</v>
      </c>
      <c r="V287" s="557" t="s">
        <v>494</v>
      </c>
      <c r="W287" s="559">
        <v>920</v>
      </c>
    </row>
    <row r="288" spans="1:23" s="560" customFormat="1">
      <c r="A288" s="119" t="s">
        <v>254</v>
      </c>
      <c r="B288" s="126" t="s">
        <v>316</v>
      </c>
      <c r="C288" s="115" t="s">
        <v>985</v>
      </c>
      <c r="D288" s="133" t="s">
        <v>66</v>
      </c>
      <c r="E288" s="115" t="s">
        <v>493</v>
      </c>
      <c r="F288" s="115" t="s">
        <v>494</v>
      </c>
      <c r="G288" s="115" t="s">
        <v>495</v>
      </c>
      <c r="H288" s="115" t="s">
        <v>499</v>
      </c>
      <c r="I288" s="115">
        <v>0</v>
      </c>
      <c r="J288" s="115">
        <v>0</v>
      </c>
      <c r="K288" s="115">
        <v>0</v>
      </c>
      <c r="L288" s="115">
        <v>0</v>
      </c>
      <c r="M288" s="115">
        <v>1</v>
      </c>
      <c r="N288" s="115">
        <v>0</v>
      </c>
      <c r="O288" s="132" t="s">
        <v>986</v>
      </c>
      <c r="P288" s="133" t="s">
        <v>987</v>
      </c>
      <c r="Q288" s="553" t="s">
        <v>2292</v>
      </c>
      <c r="R288" s="135" t="s">
        <v>986</v>
      </c>
      <c r="S288" s="133" t="s">
        <v>987</v>
      </c>
      <c r="T288" s="553" t="s">
        <v>2292</v>
      </c>
      <c r="U288" s="557" t="s">
        <v>988</v>
      </c>
      <c r="V288" s="557" t="s">
        <v>494</v>
      </c>
      <c r="W288" s="559">
        <v>920</v>
      </c>
    </row>
    <row r="289" spans="1:23" s="29" customFormat="1">
      <c r="A289" s="532" t="s">
        <v>303</v>
      </c>
      <c r="B289" s="11" t="s">
        <v>316</v>
      </c>
      <c r="C289" s="11" t="s">
        <v>2152</v>
      </c>
      <c r="D289" s="355" t="s">
        <v>2171</v>
      </c>
      <c r="E289" s="11" t="s">
        <v>493</v>
      </c>
      <c r="F289" s="11" t="s">
        <v>494</v>
      </c>
      <c r="G289" s="354" t="s">
        <v>495</v>
      </c>
      <c r="H289" s="11" t="s">
        <v>499</v>
      </c>
      <c r="I289" s="348">
        <v>0</v>
      </c>
      <c r="J289" s="348">
        <v>0</v>
      </c>
      <c r="K289" s="348">
        <v>0</v>
      </c>
      <c r="L289" s="348">
        <v>0</v>
      </c>
      <c r="M289" s="348">
        <v>1</v>
      </c>
      <c r="N289" s="348">
        <v>0</v>
      </c>
      <c r="O289" s="11" t="s">
        <v>2280</v>
      </c>
      <c r="P289" s="11" t="s">
        <v>2155</v>
      </c>
      <c r="Q289" s="11" t="s">
        <v>776</v>
      </c>
      <c r="R289" s="11" t="s">
        <v>2157</v>
      </c>
      <c r="S289" s="11" t="s">
        <v>2155</v>
      </c>
      <c r="T289" s="11" t="s">
        <v>776</v>
      </c>
      <c r="U289" s="353" t="s">
        <v>498</v>
      </c>
      <c r="V289" s="353" t="s">
        <v>494</v>
      </c>
      <c r="W289" s="526">
        <v>922</v>
      </c>
    </row>
    <row r="290" spans="1:23" s="29" customFormat="1">
      <c r="A290" s="532" t="s">
        <v>303</v>
      </c>
      <c r="B290" s="11" t="s">
        <v>255</v>
      </c>
      <c r="C290" s="11" t="s">
        <v>2152</v>
      </c>
      <c r="D290" s="355" t="s">
        <v>2171</v>
      </c>
      <c r="E290" s="11" t="s">
        <v>493</v>
      </c>
      <c r="F290" s="11" t="s">
        <v>494</v>
      </c>
      <c r="G290" s="11" t="s">
        <v>495</v>
      </c>
      <c r="H290" s="11" t="s">
        <v>499</v>
      </c>
      <c r="I290" s="348">
        <v>0</v>
      </c>
      <c r="J290" s="348">
        <v>0</v>
      </c>
      <c r="K290" s="348">
        <v>0</v>
      </c>
      <c r="L290" s="348">
        <v>0</v>
      </c>
      <c r="M290" s="348">
        <v>1</v>
      </c>
      <c r="N290" s="348">
        <v>0</v>
      </c>
      <c r="O290" s="11" t="s">
        <v>2281</v>
      </c>
      <c r="P290" s="11" t="s">
        <v>2155</v>
      </c>
      <c r="Q290" s="11" t="s">
        <v>776</v>
      </c>
      <c r="R290" s="11" t="s">
        <v>2157</v>
      </c>
      <c r="S290" s="11" t="s">
        <v>2155</v>
      </c>
      <c r="T290" s="11" t="s">
        <v>776</v>
      </c>
      <c r="U290" s="353" t="s">
        <v>498</v>
      </c>
      <c r="V290" s="353" t="s">
        <v>494</v>
      </c>
      <c r="W290" s="526">
        <v>922</v>
      </c>
    </row>
    <row r="291" spans="1:23" s="29" customFormat="1">
      <c r="A291" s="532" t="s">
        <v>303</v>
      </c>
      <c r="B291" s="11" t="s">
        <v>316</v>
      </c>
      <c r="C291" s="11" t="s">
        <v>2156</v>
      </c>
      <c r="D291" s="355" t="s">
        <v>2172</v>
      </c>
      <c r="E291" s="11" t="s">
        <v>493</v>
      </c>
      <c r="F291" s="11" t="s">
        <v>494</v>
      </c>
      <c r="G291" s="354" t="s">
        <v>495</v>
      </c>
      <c r="H291" s="11" t="s">
        <v>499</v>
      </c>
      <c r="I291" s="348">
        <v>0</v>
      </c>
      <c r="J291" s="348">
        <v>0</v>
      </c>
      <c r="K291" s="348">
        <v>0</v>
      </c>
      <c r="L291" s="348">
        <v>0</v>
      </c>
      <c r="M291" s="348">
        <v>1</v>
      </c>
      <c r="N291" s="348">
        <v>0</v>
      </c>
      <c r="O291" s="11" t="s">
        <v>2282</v>
      </c>
      <c r="P291" s="11" t="s">
        <v>2155</v>
      </c>
      <c r="Q291" s="11" t="s">
        <v>776</v>
      </c>
      <c r="R291" s="11" t="s">
        <v>2158</v>
      </c>
      <c r="S291" s="11" t="s">
        <v>2155</v>
      </c>
      <c r="T291" s="11" t="s">
        <v>776</v>
      </c>
      <c r="U291" s="353" t="s">
        <v>498</v>
      </c>
      <c r="V291" s="353" t="s">
        <v>494</v>
      </c>
      <c r="W291" s="526">
        <v>922</v>
      </c>
    </row>
    <row r="292" spans="1:23" s="29" customFormat="1">
      <c r="A292" s="532" t="s">
        <v>303</v>
      </c>
      <c r="B292" s="11" t="s">
        <v>255</v>
      </c>
      <c r="C292" s="11" t="s">
        <v>2156</v>
      </c>
      <c r="D292" s="355" t="s">
        <v>2172</v>
      </c>
      <c r="E292" s="11" t="s">
        <v>493</v>
      </c>
      <c r="F292" s="11" t="s">
        <v>494</v>
      </c>
      <c r="G292" s="11" t="s">
        <v>495</v>
      </c>
      <c r="H292" s="11" t="s">
        <v>499</v>
      </c>
      <c r="I292" s="348">
        <v>0</v>
      </c>
      <c r="J292" s="348">
        <v>0</v>
      </c>
      <c r="K292" s="348">
        <v>0</v>
      </c>
      <c r="L292" s="348">
        <v>0</v>
      </c>
      <c r="M292" s="348">
        <v>1</v>
      </c>
      <c r="N292" s="348">
        <v>0</v>
      </c>
      <c r="O292" s="11" t="s">
        <v>2282</v>
      </c>
      <c r="P292" s="11" t="s">
        <v>2155</v>
      </c>
      <c r="Q292" s="11" t="s">
        <v>776</v>
      </c>
      <c r="R292" s="11" t="s">
        <v>2158</v>
      </c>
      <c r="S292" s="11" t="s">
        <v>2155</v>
      </c>
      <c r="T292" s="11" t="s">
        <v>776</v>
      </c>
      <c r="U292" s="353" t="s">
        <v>498</v>
      </c>
      <c r="V292" s="353" t="s">
        <v>494</v>
      </c>
      <c r="W292" s="526">
        <v>922</v>
      </c>
    </row>
    <row r="293" spans="1:23" s="29" customFormat="1">
      <c r="A293" s="532" t="s">
        <v>303</v>
      </c>
      <c r="B293" s="11" t="s">
        <v>316</v>
      </c>
      <c r="C293" s="11" t="s">
        <v>2165</v>
      </c>
      <c r="D293" s="355" t="s">
        <v>2173</v>
      </c>
      <c r="E293" s="11" t="s">
        <v>493</v>
      </c>
      <c r="F293" s="11" t="s">
        <v>494</v>
      </c>
      <c r="G293" s="354" t="s">
        <v>495</v>
      </c>
      <c r="H293" s="11" t="s">
        <v>499</v>
      </c>
      <c r="I293" s="348">
        <v>0</v>
      </c>
      <c r="J293" s="348">
        <v>0</v>
      </c>
      <c r="K293" s="348">
        <v>0</v>
      </c>
      <c r="L293" s="348">
        <v>0</v>
      </c>
      <c r="M293" s="348">
        <v>1</v>
      </c>
      <c r="N293" s="348">
        <v>0</v>
      </c>
      <c r="O293" s="11" t="s">
        <v>2283</v>
      </c>
      <c r="P293" s="11" t="s">
        <v>2155</v>
      </c>
      <c r="Q293" s="11" t="s">
        <v>776</v>
      </c>
      <c r="R293" s="11" t="s">
        <v>2159</v>
      </c>
      <c r="S293" s="11" t="s">
        <v>2155</v>
      </c>
      <c r="T293" s="11" t="s">
        <v>776</v>
      </c>
      <c r="U293" s="353" t="s">
        <v>498</v>
      </c>
      <c r="V293" s="353" t="s">
        <v>494</v>
      </c>
      <c r="W293" s="526">
        <v>922</v>
      </c>
    </row>
    <row r="294" spans="1:23" s="29" customFormat="1">
      <c r="A294" s="532" t="s">
        <v>303</v>
      </c>
      <c r="B294" s="11" t="s">
        <v>255</v>
      </c>
      <c r="C294" s="11" t="s">
        <v>2165</v>
      </c>
      <c r="D294" s="355" t="s">
        <v>2173</v>
      </c>
      <c r="E294" s="11" t="s">
        <v>493</v>
      </c>
      <c r="F294" s="11" t="s">
        <v>494</v>
      </c>
      <c r="G294" s="11" t="s">
        <v>495</v>
      </c>
      <c r="H294" s="11" t="s">
        <v>499</v>
      </c>
      <c r="I294" s="348">
        <v>0</v>
      </c>
      <c r="J294" s="348">
        <v>0</v>
      </c>
      <c r="K294" s="348">
        <v>0</v>
      </c>
      <c r="L294" s="348">
        <v>0</v>
      </c>
      <c r="M294" s="348">
        <v>1</v>
      </c>
      <c r="N294" s="348">
        <v>0</v>
      </c>
      <c r="O294" s="11" t="s">
        <v>2283</v>
      </c>
      <c r="P294" s="11" t="s">
        <v>2155</v>
      </c>
      <c r="Q294" s="11" t="s">
        <v>776</v>
      </c>
      <c r="R294" s="11" t="s">
        <v>2159</v>
      </c>
      <c r="S294" s="11" t="s">
        <v>2155</v>
      </c>
      <c r="T294" s="11" t="s">
        <v>776</v>
      </c>
      <c r="U294" s="353" t="s">
        <v>498</v>
      </c>
      <c r="V294" s="353" t="s">
        <v>494</v>
      </c>
      <c r="W294" s="526">
        <v>922</v>
      </c>
    </row>
    <row r="295" spans="1:23" s="29" customFormat="1">
      <c r="A295" s="532" t="s">
        <v>303</v>
      </c>
      <c r="B295" s="11" t="s">
        <v>316</v>
      </c>
      <c r="C295" s="11" t="s">
        <v>2166</v>
      </c>
      <c r="D295" s="355" t="s">
        <v>2174</v>
      </c>
      <c r="E295" s="11" t="s">
        <v>493</v>
      </c>
      <c r="F295" s="11" t="s">
        <v>494</v>
      </c>
      <c r="G295" s="354" t="s">
        <v>495</v>
      </c>
      <c r="H295" s="11" t="s">
        <v>499</v>
      </c>
      <c r="I295" s="348">
        <v>0</v>
      </c>
      <c r="J295" s="348">
        <v>0</v>
      </c>
      <c r="K295" s="348">
        <v>0</v>
      </c>
      <c r="L295" s="348">
        <v>0</v>
      </c>
      <c r="M295" s="348">
        <v>1</v>
      </c>
      <c r="N295" s="348">
        <v>0</v>
      </c>
      <c r="O295" s="11" t="s">
        <v>2284</v>
      </c>
      <c r="P295" s="11" t="s">
        <v>2155</v>
      </c>
      <c r="Q295" s="11" t="s">
        <v>776</v>
      </c>
      <c r="R295" s="11" t="s">
        <v>2160</v>
      </c>
      <c r="S295" s="11" t="s">
        <v>2155</v>
      </c>
      <c r="T295" s="11" t="s">
        <v>776</v>
      </c>
      <c r="U295" s="353" t="s">
        <v>498</v>
      </c>
      <c r="V295" s="353" t="s">
        <v>494</v>
      </c>
      <c r="W295" s="526">
        <v>922</v>
      </c>
    </row>
    <row r="296" spans="1:23" s="29" customFormat="1">
      <c r="A296" s="532" t="s">
        <v>303</v>
      </c>
      <c r="B296" s="11" t="s">
        <v>255</v>
      </c>
      <c r="C296" s="11" t="s">
        <v>2166</v>
      </c>
      <c r="D296" s="355" t="s">
        <v>2174</v>
      </c>
      <c r="E296" s="11" t="s">
        <v>493</v>
      </c>
      <c r="F296" s="11" t="s">
        <v>494</v>
      </c>
      <c r="G296" s="11" t="s">
        <v>495</v>
      </c>
      <c r="H296" s="11" t="s">
        <v>499</v>
      </c>
      <c r="I296" s="348">
        <v>0</v>
      </c>
      <c r="J296" s="348">
        <v>0</v>
      </c>
      <c r="K296" s="348">
        <v>0</v>
      </c>
      <c r="L296" s="348">
        <v>0</v>
      </c>
      <c r="M296" s="348">
        <v>1</v>
      </c>
      <c r="N296" s="348">
        <v>0</v>
      </c>
      <c r="O296" s="11" t="s">
        <v>2284</v>
      </c>
      <c r="P296" s="11" t="s">
        <v>2155</v>
      </c>
      <c r="Q296" s="11" t="s">
        <v>776</v>
      </c>
      <c r="R296" s="11" t="s">
        <v>2160</v>
      </c>
      <c r="S296" s="11" t="s">
        <v>2155</v>
      </c>
      <c r="T296" s="11" t="s">
        <v>776</v>
      </c>
      <c r="U296" s="353" t="s">
        <v>498</v>
      </c>
      <c r="V296" s="353" t="s">
        <v>494</v>
      </c>
      <c r="W296" s="526">
        <v>922</v>
      </c>
    </row>
    <row r="297" spans="1:23" s="29" customFormat="1">
      <c r="A297" s="532" t="s">
        <v>303</v>
      </c>
      <c r="B297" s="11" t="s">
        <v>316</v>
      </c>
      <c r="C297" s="11" t="s">
        <v>2167</v>
      </c>
      <c r="D297" s="355" t="s">
        <v>2175</v>
      </c>
      <c r="E297" s="348" t="s">
        <v>493</v>
      </c>
      <c r="F297" s="348" t="s">
        <v>494</v>
      </c>
      <c r="G297" s="348" t="s">
        <v>495</v>
      </c>
      <c r="H297" s="348" t="s">
        <v>499</v>
      </c>
      <c r="I297" s="348">
        <v>0</v>
      </c>
      <c r="J297" s="348">
        <v>0</v>
      </c>
      <c r="K297" s="348">
        <v>0</v>
      </c>
      <c r="L297" s="348">
        <v>0</v>
      </c>
      <c r="M297" s="348">
        <v>1</v>
      </c>
      <c r="N297" s="348">
        <v>0</v>
      </c>
      <c r="O297" s="11" t="s">
        <v>2285</v>
      </c>
      <c r="P297" s="11" t="s">
        <v>2151</v>
      </c>
      <c r="Q297" s="11" t="s">
        <v>472</v>
      </c>
      <c r="R297" s="11" t="s">
        <v>2169</v>
      </c>
      <c r="S297" s="11" t="s">
        <v>2151</v>
      </c>
      <c r="T297" s="11" t="s">
        <v>472</v>
      </c>
      <c r="U297" s="353" t="s">
        <v>498</v>
      </c>
      <c r="V297" s="353" t="s">
        <v>494</v>
      </c>
      <c r="W297" s="526">
        <v>922</v>
      </c>
    </row>
    <row r="298" spans="1:23" s="29" customFormat="1">
      <c r="A298" s="532" t="s">
        <v>303</v>
      </c>
      <c r="B298" s="348" t="s">
        <v>255</v>
      </c>
      <c r="C298" s="11" t="s">
        <v>2167</v>
      </c>
      <c r="D298" s="355" t="s">
        <v>2175</v>
      </c>
      <c r="E298" s="348" t="s">
        <v>493</v>
      </c>
      <c r="F298" s="348" t="s">
        <v>494</v>
      </c>
      <c r="G298" s="348" t="s">
        <v>495</v>
      </c>
      <c r="H298" s="348" t="s">
        <v>499</v>
      </c>
      <c r="I298" s="348">
        <v>0</v>
      </c>
      <c r="J298" s="348">
        <v>0</v>
      </c>
      <c r="K298" s="348">
        <v>0</v>
      </c>
      <c r="L298" s="348">
        <v>0</v>
      </c>
      <c r="M298" s="348">
        <v>1</v>
      </c>
      <c r="N298" s="348">
        <v>0</v>
      </c>
      <c r="O298" s="11" t="s">
        <v>2285</v>
      </c>
      <c r="P298" s="11" t="s">
        <v>2151</v>
      </c>
      <c r="Q298" s="11" t="s">
        <v>472</v>
      </c>
      <c r="R298" s="11" t="s">
        <v>2169</v>
      </c>
      <c r="S298" s="11" t="s">
        <v>2151</v>
      </c>
      <c r="T298" s="11" t="s">
        <v>472</v>
      </c>
      <c r="U298" s="353" t="s">
        <v>498</v>
      </c>
      <c r="V298" s="353" t="s">
        <v>494</v>
      </c>
      <c r="W298" s="526">
        <v>922</v>
      </c>
    </row>
    <row r="299" spans="1:23" s="29" customFormat="1">
      <c r="A299" s="532" t="s">
        <v>303</v>
      </c>
      <c r="B299" s="11" t="s">
        <v>316</v>
      </c>
      <c r="C299" s="11" t="s">
        <v>2168</v>
      </c>
      <c r="D299" s="355" t="s">
        <v>2170</v>
      </c>
      <c r="E299" s="348" t="s">
        <v>493</v>
      </c>
      <c r="F299" s="348" t="s">
        <v>494</v>
      </c>
      <c r="G299" s="348" t="s">
        <v>495</v>
      </c>
      <c r="H299" s="348" t="s">
        <v>499</v>
      </c>
      <c r="I299" s="348">
        <v>0</v>
      </c>
      <c r="J299" s="348">
        <v>0</v>
      </c>
      <c r="K299" s="348">
        <v>0</v>
      </c>
      <c r="L299" s="348">
        <v>0</v>
      </c>
      <c r="M299" s="348">
        <v>1</v>
      </c>
      <c r="N299" s="348">
        <v>0</v>
      </c>
      <c r="O299" s="17" t="s">
        <v>2180</v>
      </c>
      <c r="P299" s="17" t="s">
        <v>2193</v>
      </c>
      <c r="Q299" s="17" t="s">
        <v>472</v>
      </c>
      <c r="R299" s="17" t="s">
        <v>2180</v>
      </c>
      <c r="S299" s="17" t="s">
        <v>2193</v>
      </c>
      <c r="T299" s="11" t="s">
        <v>472</v>
      </c>
      <c r="U299" s="353" t="s">
        <v>498</v>
      </c>
      <c r="V299" s="353" t="s">
        <v>494</v>
      </c>
      <c r="W299" s="526">
        <v>930</v>
      </c>
    </row>
    <row r="300" spans="1:23" s="29" customFormat="1">
      <c r="A300" s="532" t="s">
        <v>303</v>
      </c>
      <c r="B300" s="348" t="s">
        <v>255</v>
      </c>
      <c r="C300" s="11" t="s">
        <v>2168</v>
      </c>
      <c r="D300" s="355" t="s">
        <v>2170</v>
      </c>
      <c r="E300" s="348" t="s">
        <v>493</v>
      </c>
      <c r="F300" s="348" t="s">
        <v>494</v>
      </c>
      <c r="G300" s="348" t="s">
        <v>495</v>
      </c>
      <c r="H300" s="348" t="s">
        <v>499</v>
      </c>
      <c r="I300" s="348">
        <v>0</v>
      </c>
      <c r="J300" s="348">
        <v>0</v>
      </c>
      <c r="K300" s="348">
        <v>0</v>
      </c>
      <c r="L300" s="348">
        <v>0</v>
      </c>
      <c r="M300" s="348">
        <v>1</v>
      </c>
      <c r="N300" s="348">
        <v>0</v>
      </c>
      <c r="O300" s="17" t="s">
        <v>2180</v>
      </c>
      <c r="P300" s="17" t="s">
        <v>2193</v>
      </c>
      <c r="Q300" s="17" t="s">
        <v>472</v>
      </c>
      <c r="R300" s="17" t="s">
        <v>2180</v>
      </c>
      <c r="S300" s="17" t="s">
        <v>2193</v>
      </c>
      <c r="T300" s="11" t="s">
        <v>472</v>
      </c>
      <c r="U300" s="353" t="s">
        <v>498</v>
      </c>
      <c r="V300" s="353" t="s">
        <v>494</v>
      </c>
      <c r="W300" s="526">
        <v>930</v>
      </c>
    </row>
    <row r="301" spans="1:23" s="561" customFormat="1">
      <c r="A301" s="562" t="s">
        <v>182</v>
      </c>
      <c r="B301" s="561" t="s">
        <v>316</v>
      </c>
      <c r="C301" s="561" t="s">
        <v>2298</v>
      </c>
      <c r="D301" s="563" t="s">
        <v>2302</v>
      </c>
      <c r="E301" s="564" t="s">
        <v>493</v>
      </c>
      <c r="F301" s="564" t="s">
        <v>494</v>
      </c>
      <c r="G301" s="564" t="s">
        <v>495</v>
      </c>
      <c r="H301" s="564" t="s">
        <v>499</v>
      </c>
      <c r="I301" s="564">
        <v>0</v>
      </c>
      <c r="J301" s="564">
        <v>0</v>
      </c>
      <c r="K301" s="564">
        <v>0</v>
      </c>
      <c r="L301" s="564">
        <v>0</v>
      </c>
      <c r="M301" s="564">
        <v>1</v>
      </c>
      <c r="N301" s="564">
        <v>0</v>
      </c>
      <c r="O301" s="561" t="s">
        <v>2299</v>
      </c>
      <c r="P301" s="561" t="s">
        <v>2300</v>
      </c>
      <c r="Q301" s="561" t="s">
        <v>472</v>
      </c>
      <c r="R301" s="561" t="s">
        <v>2299</v>
      </c>
      <c r="S301" s="561" t="s">
        <v>2300</v>
      </c>
      <c r="T301" s="561" t="s">
        <v>472</v>
      </c>
      <c r="U301" s="565" t="s">
        <v>498</v>
      </c>
      <c r="V301" s="565" t="s">
        <v>494</v>
      </c>
      <c r="W301" s="566">
        <v>930</v>
      </c>
    </row>
    <row r="302" spans="1:23" s="561" customFormat="1">
      <c r="A302" s="562" t="s">
        <v>182</v>
      </c>
      <c r="B302" s="564" t="s">
        <v>255</v>
      </c>
      <c r="C302" s="561" t="s">
        <v>2298</v>
      </c>
      <c r="D302" s="563" t="s">
        <v>2302</v>
      </c>
      <c r="E302" s="564" t="s">
        <v>493</v>
      </c>
      <c r="F302" s="564" t="s">
        <v>494</v>
      </c>
      <c r="G302" s="564" t="s">
        <v>495</v>
      </c>
      <c r="H302" s="564" t="s">
        <v>499</v>
      </c>
      <c r="I302" s="564">
        <v>0</v>
      </c>
      <c r="J302" s="564">
        <v>0</v>
      </c>
      <c r="K302" s="564">
        <v>0</v>
      </c>
      <c r="L302" s="564">
        <v>0</v>
      </c>
      <c r="M302" s="564">
        <v>1</v>
      </c>
      <c r="N302" s="564">
        <v>0</v>
      </c>
      <c r="O302" s="561" t="s">
        <v>2299</v>
      </c>
      <c r="P302" s="561" t="s">
        <v>2300</v>
      </c>
      <c r="Q302" s="561" t="s">
        <v>472</v>
      </c>
      <c r="R302" s="561" t="s">
        <v>2299</v>
      </c>
      <c r="S302" s="561" t="s">
        <v>2300</v>
      </c>
      <c r="T302" s="561" t="s">
        <v>472</v>
      </c>
      <c r="U302" s="565" t="s">
        <v>498</v>
      </c>
      <c r="V302" s="565" t="s">
        <v>494</v>
      </c>
      <c r="W302" s="566">
        <v>930</v>
      </c>
    </row>
  </sheetData>
  <autoFilter ref="A3:W302" xr:uid="{81CE1CF5-A242-40AC-A8A7-D8F58E6ACD37}"/>
  <mergeCells count="1">
    <mergeCell ref="A3:A4"/>
  </mergeCells>
  <phoneticPr fontId="1" type="noConversion"/>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ECD33-6433-4840-AF2B-0557A6434FEE}">
  <sheetPr>
    <tabColor theme="5" tint="0.79998168889431442"/>
  </sheetPr>
  <dimension ref="B1:L35"/>
  <sheetViews>
    <sheetView workbookViewId="0"/>
  </sheetViews>
  <sheetFormatPr baseColWidth="10" defaultColWidth="14.1640625" defaultRowHeight="14"/>
  <cols>
    <col min="1" max="1" width="1.6640625" style="265" customWidth="1"/>
    <col min="2" max="2" width="10.5" style="265" bestFit="1" customWidth="1"/>
    <col min="3" max="3" width="18.1640625" style="265" bestFit="1" customWidth="1"/>
    <col min="4" max="4" width="12.1640625" style="265" bestFit="1" customWidth="1"/>
    <col min="5" max="5" width="18.1640625" style="265" bestFit="1" customWidth="1"/>
    <col min="6" max="6" width="8.6640625" style="265" bestFit="1" customWidth="1"/>
    <col min="7" max="7" width="17.5" style="265" bestFit="1" customWidth="1"/>
    <col min="8" max="8" width="8.6640625" style="265" bestFit="1" customWidth="1"/>
    <col min="9" max="9" width="16.1640625" style="265" bestFit="1" customWidth="1"/>
    <col min="10" max="10" width="8.6640625" style="265" bestFit="1" customWidth="1"/>
    <col min="11" max="11" width="16.1640625" style="265" bestFit="1" customWidth="1"/>
    <col min="12" max="12" width="8.6640625" style="265" bestFit="1" customWidth="1"/>
    <col min="13" max="16384" width="14.1640625" style="265"/>
  </cols>
  <sheetData>
    <row r="1" spans="2:5">
      <c r="B1" s="505" t="s">
        <v>2082</v>
      </c>
      <c r="C1" s="505"/>
      <c r="D1" s="505"/>
      <c r="E1" s="505"/>
    </row>
    <row r="2" spans="2:5">
      <c r="B2" s="506" t="s">
        <v>2083</v>
      </c>
      <c r="C2" s="506" t="s">
        <v>1443</v>
      </c>
      <c r="D2" s="506" t="s">
        <v>2084</v>
      </c>
      <c r="E2" s="506" t="s">
        <v>2085</v>
      </c>
    </row>
    <row r="3" spans="2:5">
      <c r="B3" s="507" t="s">
        <v>2086</v>
      </c>
      <c r="C3" s="507" t="s">
        <v>1786</v>
      </c>
      <c r="D3" s="507" t="s">
        <v>2088</v>
      </c>
      <c r="E3" s="507" t="s">
        <v>2089</v>
      </c>
    </row>
    <row r="4" spans="2:5">
      <c r="B4" s="507" t="s">
        <v>2090</v>
      </c>
      <c r="C4" s="507" t="s">
        <v>1530</v>
      </c>
      <c r="D4" s="507" t="s">
        <v>2088</v>
      </c>
      <c r="E4" s="507" t="s">
        <v>2089</v>
      </c>
    </row>
    <row r="5" spans="2:5">
      <c r="B5" s="507" t="s">
        <v>2091</v>
      </c>
      <c r="C5" s="507" t="s">
        <v>1609</v>
      </c>
      <c r="D5" s="507" t="s">
        <v>2088</v>
      </c>
      <c r="E5" s="507" t="s">
        <v>2089</v>
      </c>
    </row>
    <row r="6" spans="2:5">
      <c r="B6" s="507" t="s">
        <v>2092</v>
      </c>
      <c r="C6" s="507" t="s">
        <v>2093</v>
      </c>
      <c r="D6" s="507" t="s">
        <v>2088</v>
      </c>
      <c r="E6" s="507" t="s">
        <v>2089</v>
      </c>
    </row>
    <row r="7" spans="2:5">
      <c r="B7" s="507" t="s">
        <v>2094</v>
      </c>
      <c r="C7" s="507" t="s">
        <v>2095</v>
      </c>
      <c r="D7" s="507" t="s">
        <v>2088</v>
      </c>
      <c r="E7" s="507" t="s">
        <v>2089</v>
      </c>
    </row>
    <row r="8" spans="2:5">
      <c r="B8" s="507" t="s">
        <v>2096</v>
      </c>
      <c r="C8" s="507" t="s">
        <v>1623</v>
      </c>
      <c r="D8" s="507" t="s">
        <v>2088</v>
      </c>
      <c r="E8" s="507" t="s">
        <v>2089</v>
      </c>
    </row>
    <row r="9" spans="2:5">
      <c r="B9" s="507" t="s">
        <v>2097</v>
      </c>
      <c r="C9" s="507" t="s">
        <v>961</v>
      </c>
      <c r="D9" s="507" t="s">
        <v>2088</v>
      </c>
      <c r="E9" s="507" t="s">
        <v>2089</v>
      </c>
    </row>
    <row r="10" spans="2:5">
      <c r="B10" s="507" t="s">
        <v>2098</v>
      </c>
      <c r="C10" s="507" t="s">
        <v>965</v>
      </c>
      <c r="D10" s="507" t="s">
        <v>2088</v>
      </c>
      <c r="E10" s="507" t="s">
        <v>2089</v>
      </c>
    </row>
    <row r="11" spans="2:5">
      <c r="B11" s="507" t="s">
        <v>2124</v>
      </c>
      <c r="C11" s="507" t="s">
        <v>1610</v>
      </c>
      <c r="D11" s="507" t="s">
        <v>2088</v>
      </c>
      <c r="E11" s="507" t="s">
        <v>2089</v>
      </c>
    </row>
    <row r="12" spans="2:5">
      <c r="B12" s="507" t="s">
        <v>2125</v>
      </c>
      <c r="C12" s="507" t="s">
        <v>1611</v>
      </c>
      <c r="D12" s="507" t="s">
        <v>2088</v>
      </c>
      <c r="E12" s="507" t="s">
        <v>2089</v>
      </c>
    </row>
    <row r="16" spans="2:5">
      <c r="B16" s="509" t="s">
        <v>2126</v>
      </c>
    </row>
    <row r="17" spans="2:12" ht="15">
      <c r="B17" s="512"/>
      <c r="C17" s="512" t="s">
        <v>2127</v>
      </c>
      <c r="D17" s="512" t="s">
        <v>2128</v>
      </c>
      <c r="E17" s="512" t="s">
        <v>1443</v>
      </c>
      <c r="F17" s="512" t="s">
        <v>2000</v>
      </c>
      <c r="G17" s="512" t="s">
        <v>1443</v>
      </c>
      <c r="H17" s="512" t="s">
        <v>2000</v>
      </c>
      <c r="I17" s="512" t="s">
        <v>1443</v>
      </c>
      <c r="J17" s="512" t="s">
        <v>2000</v>
      </c>
      <c r="K17" s="512" t="s">
        <v>1443</v>
      </c>
      <c r="L17" s="512" t="s">
        <v>2000</v>
      </c>
    </row>
    <row r="18" spans="2:12" ht="15">
      <c r="B18" s="511">
        <v>1</v>
      </c>
      <c r="C18" s="148" t="s">
        <v>2129</v>
      </c>
      <c r="D18" s="148" t="s">
        <v>1739</v>
      </c>
      <c r="E18" s="148" t="s">
        <v>1612</v>
      </c>
      <c r="F18" s="148">
        <v>1</v>
      </c>
      <c r="G18" s="148" t="s">
        <v>2130</v>
      </c>
      <c r="H18" s="148">
        <v>1</v>
      </c>
      <c r="I18" s="148" t="s">
        <v>1786</v>
      </c>
      <c r="J18" s="148">
        <v>7</v>
      </c>
      <c r="K18" s="148"/>
      <c r="L18" s="148"/>
    </row>
    <row r="19" spans="2:12" ht="15">
      <c r="B19" s="511">
        <v>2</v>
      </c>
      <c r="C19" s="148" t="s">
        <v>2129</v>
      </c>
      <c r="D19" s="148" t="s">
        <v>1744</v>
      </c>
      <c r="E19" s="148" t="s">
        <v>1612</v>
      </c>
      <c r="F19" s="148">
        <v>2</v>
      </c>
      <c r="G19" s="148" t="s">
        <v>2131</v>
      </c>
      <c r="H19" s="148">
        <v>1</v>
      </c>
      <c r="I19" s="148"/>
      <c r="J19" s="148"/>
      <c r="K19" s="148"/>
      <c r="L19" s="148"/>
    </row>
    <row r="20" spans="2:12" ht="15">
      <c r="B20" s="511">
        <v>3</v>
      </c>
      <c r="C20" s="148" t="s">
        <v>2129</v>
      </c>
      <c r="D20" s="148" t="s">
        <v>1753</v>
      </c>
      <c r="E20" s="148" t="s">
        <v>1612</v>
      </c>
      <c r="F20" s="148">
        <v>3</v>
      </c>
      <c r="G20" s="148" t="s">
        <v>2130</v>
      </c>
      <c r="H20" s="148">
        <v>2</v>
      </c>
      <c r="I20" s="148"/>
      <c r="J20" s="148"/>
      <c r="K20" s="148"/>
      <c r="L20" s="148"/>
    </row>
    <row r="21" spans="2:12" ht="15">
      <c r="B21" s="511">
        <v>4</v>
      </c>
      <c r="C21" s="148" t="s">
        <v>2129</v>
      </c>
      <c r="D21" s="148" t="s">
        <v>2132</v>
      </c>
      <c r="E21" s="148" t="s">
        <v>1612</v>
      </c>
      <c r="F21" s="148">
        <v>4</v>
      </c>
      <c r="G21" s="148" t="s">
        <v>2131</v>
      </c>
      <c r="H21" s="148">
        <v>2</v>
      </c>
      <c r="I21" s="148" t="s">
        <v>1609</v>
      </c>
      <c r="J21" s="148">
        <v>1</v>
      </c>
      <c r="K21" s="148"/>
      <c r="L21" s="148"/>
    </row>
    <row r="22" spans="2:12" ht="15">
      <c r="B22" s="511">
        <v>5</v>
      </c>
      <c r="C22" s="148" t="s">
        <v>2129</v>
      </c>
      <c r="D22" s="148" t="s">
        <v>1767</v>
      </c>
      <c r="E22" s="148" t="s">
        <v>1612</v>
      </c>
      <c r="F22" s="148">
        <v>5</v>
      </c>
      <c r="G22" s="148" t="s">
        <v>961</v>
      </c>
      <c r="H22" s="148">
        <v>1</v>
      </c>
      <c r="I22" s="148" t="s">
        <v>965</v>
      </c>
      <c r="J22" s="148">
        <v>1</v>
      </c>
      <c r="K22" s="148"/>
      <c r="L22" s="148"/>
    </row>
    <row r="23" spans="2:12" ht="15">
      <c r="B23" s="511">
        <v>6</v>
      </c>
      <c r="C23" s="148" t="s">
        <v>2129</v>
      </c>
      <c r="D23" s="148" t="s">
        <v>1770</v>
      </c>
      <c r="E23" s="148" t="s">
        <v>1612</v>
      </c>
      <c r="F23" s="148">
        <v>6</v>
      </c>
      <c r="G23" s="148" t="s">
        <v>1610</v>
      </c>
      <c r="H23" s="148">
        <v>1</v>
      </c>
      <c r="I23" s="148" t="s">
        <v>1611</v>
      </c>
      <c r="J23" s="148">
        <v>1</v>
      </c>
      <c r="K23" s="148"/>
      <c r="L23" s="148"/>
    </row>
    <row r="24" spans="2:12" ht="15">
      <c r="B24" s="511">
        <v>7</v>
      </c>
      <c r="C24" s="148" t="s">
        <v>2133</v>
      </c>
      <c r="D24" s="148" t="s">
        <v>1739</v>
      </c>
      <c r="E24" s="148" t="s">
        <v>1623</v>
      </c>
      <c r="F24" s="148">
        <v>1</v>
      </c>
      <c r="G24" s="148" t="s">
        <v>2130</v>
      </c>
      <c r="H24" s="148">
        <v>3</v>
      </c>
      <c r="I24" s="148" t="s">
        <v>1786</v>
      </c>
      <c r="J24" s="148">
        <v>8</v>
      </c>
      <c r="K24" s="148"/>
      <c r="L24" s="148"/>
    </row>
    <row r="25" spans="2:12" ht="15">
      <c r="B25" s="511">
        <v>8</v>
      </c>
      <c r="C25" s="148" t="s">
        <v>2133</v>
      </c>
      <c r="D25" s="148" t="s">
        <v>1744</v>
      </c>
      <c r="E25" s="148" t="s">
        <v>1623</v>
      </c>
      <c r="F25" s="148">
        <v>2</v>
      </c>
      <c r="G25" s="148" t="s">
        <v>1612</v>
      </c>
      <c r="H25" s="148">
        <v>7</v>
      </c>
      <c r="I25" s="148" t="s">
        <v>2131</v>
      </c>
      <c r="J25" s="148">
        <v>4</v>
      </c>
      <c r="K25" s="148"/>
      <c r="L25" s="148"/>
    </row>
    <row r="26" spans="2:12" ht="15">
      <c r="B26" s="511">
        <v>9</v>
      </c>
      <c r="C26" s="148" t="s">
        <v>2133</v>
      </c>
      <c r="D26" s="148" t="s">
        <v>1753</v>
      </c>
      <c r="E26" s="148" t="s">
        <v>1623</v>
      </c>
      <c r="F26" s="148">
        <v>3</v>
      </c>
      <c r="G26" s="148" t="s">
        <v>1612</v>
      </c>
      <c r="H26" s="148">
        <v>8</v>
      </c>
      <c r="I26" s="148" t="s">
        <v>2130</v>
      </c>
      <c r="J26" s="148">
        <v>4</v>
      </c>
      <c r="K26" s="148"/>
      <c r="L26" s="148"/>
    </row>
    <row r="27" spans="2:12" ht="15">
      <c r="B27" s="511">
        <v>10</v>
      </c>
      <c r="C27" s="148" t="s">
        <v>2133</v>
      </c>
      <c r="D27" s="148" t="s">
        <v>2132</v>
      </c>
      <c r="E27" s="148" t="s">
        <v>1623</v>
      </c>
      <c r="F27" s="148">
        <v>4</v>
      </c>
      <c r="G27" s="148" t="s">
        <v>2131</v>
      </c>
      <c r="H27" s="148">
        <v>3</v>
      </c>
      <c r="I27" s="148" t="s">
        <v>1609</v>
      </c>
      <c r="J27" s="148">
        <v>2</v>
      </c>
      <c r="K27" s="148"/>
      <c r="L27" s="148"/>
    </row>
    <row r="28" spans="2:12" ht="15">
      <c r="B28" s="511">
        <v>11</v>
      </c>
      <c r="C28" s="148" t="s">
        <v>2133</v>
      </c>
      <c r="D28" s="148" t="s">
        <v>1767</v>
      </c>
      <c r="E28" s="148" t="s">
        <v>1623</v>
      </c>
      <c r="F28" s="148">
        <v>5</v>
      </c>
      <c r="G28" s="148" t="s">
        <v>961</v>
      </c>
      <c r="H28" s="148">
        <v>2</v>
      </c>
      <c r="I28" s="148" t="s">
        <v>965</v>
      </c>
      <c r="J28" s="148">
        <v>2</v>
      </c>
      <c r="K28" s="148"/>
      <c r="L28" s="148"/>
    </row>
    <row r="29" spans="2:12" ht="15">
      <c r="B29" s="511">
        <v>12</v>
      </c>
      <c r="C29" s="148" t="s">
        <v>2133</v>
      </c>
      <c r="D29" s="148" t="s">
        <v>1770</v>
      </c>
      <c r="E29" s="148" t="s">
        <v>1623</v>
      </c>
      <c r="F29" s="148">
        <v>6</v>
      </c>
      <c r="G29" s="148" t="s">
        <v>1610</v>
      </c>
      <c r="H29" s="148">
        <v>2</v>
      </c>
      <c r="I29" s="148" t="s">
        <v>1611</v>
      </c>
      <c r="J29" s="148">
        <v>2</v>
      </c>
      <c r="K29" s="148"/>
      <c r="L29" s="148"/>
    </row>
    <row r="30" spans="2:12" ht="15">
      <c r="B30" s="511">
        <v>13</v>
      </c>
      <c r="C30" s="148" t="s">
        <v>2134</v>
      </c>
      <c r="D30" s="148" t="s">
        <v>1739</v>
      </c>
      <c r="E30" s="148" t="s">
        <v>1623</v>
      </c>
      <c r="F30" s="148">
        <v>7</v>
      </c>
      <c r="G30" s="148" t="s">
        <v>1786</v>
      </c>
      <c r="H30" s="148">
        <v>1</v>
      </c>
      <c r="I30" s="148" t="s">
        <v>2130</v>
      </c>
      <c r="J30" s="148">
        <v>5</v>
      </c>
      <c r="K30" s="148"/>
      <c r="L30" s="148"/>
    </row>
    <row r="31" spans="2:12" ht="15">
      <c r="B31" s="511">
        <v>14</v>
      </c>
      <c r="C31" s="148" t="s">
        <v>2134</v>
      </c>
      <c r="D31" s="148" t="s">
        <v>1744</v>
      </c>
      <c r="E31" s="148" t="s">
        <v>1623</v>
      </c>
      <c r="F31" s="148">
        <v>8</v>
      </c>
      <c r="G31" s="148" t="s">
        <v>1786</v>
      </c>
      <c r="H31" s="148">
        <v>2</v>
      </c>
      <c r="I31" s="148" t="s">
        <v>1612</v>
      </c>
      <c r="J31" s="148">
        <v>9</v>
      </c>
      <c r="K31" s="148" t="s">
        <v>2131</v>
      </c>
      <c r="L31" s="148">
        <v>6</v>
      </c>
    </row>
    <row r="32" spans="2:12" ht="15">
      <c r="B32" s="511">
        <v>15</v>
      </c>
      <c r="C32" s="148" t="s">
        <v>2134</v>
      </c>
      <c r="D32" s="148" t="s">
        <v>1753</v>
      </c>
      <c r="E32" s="148" t="s">
        <v>1623</v>
      </c>
      <c r="F32" s="148">
        <v>9</v>
      </c>
      <c r="G32" s="148" t="s">
        <v>1786</v>
      </c>
      <c r="H32" s="148">
        <v>3</v>
      </c>
      <c r="I32" s="148" t="s">
        <v>1612</v>
      </c>
      <c r="J32" s="148">
        <v>10</v>
      </c>
      <c r="K32" s="148" t="s">
        <v>2130</v>
      </c>
      <c r="L32" s="148">
        <v>6</v>
      </c>
    </row>
    <row r="33" spans="2:12" ht="15">
      <c r="B33" s="511">
        <v>16</v>
      </c>
      <c r="C33" s="148" t="s">
        <v>2134</v>
      </c>
      <c r="D33" s="148" t="s">
        <v>2132</v>
      </c>
      <c r="E33" s="148" t="s">
        <v>1623</v>
      </c>
      <c r="F33" s="148">
        <v>10</v>
      </c>
      <c r="G33" s="148" t="s">
        <v>1786</v>
      </c>
      <c r="H33" s="148">
        <v>4</v>
      </c>
      <c r="I33" s="148" t="s">
        <v>2131</v>
      </c>
      <c r="J33" s="148">
        <v>5</v>
      </c>
      <c r="K33" s="148" t="s">
        <v>1609</v>
      </c>
      <c r="L33" s="148">
        <v>3</v>
      </c>
    </row>
    <row r="34" spans="2:12" ht="15">
      <c r="B34" s="511">
        <v>17</v>
      </c>
      <c r="C34" s="148" t="s">
        <v>2134</v>
      </c>
      <c r="D34" s="148" t="s">
        <v>1767</v>
      </c>
      <c r="E34" s="148" t="s">
        <v>1623</v>
      </c>
      <c r="F34" s="148">
        <v>11</v>
      </c>
      <c r="G34" s="148" t="s">
        <v>1786</v>
      </c>
      <c r="H34" s="148">
        <v>5</v>
      </c>
      <c r="I34" s="148" t="s">
        <v>961</v>
      </c>
      <c r="J34" s="148">
        <v>3</v>
      </c>
      <c r="K34" s="148" t="s">
        <v>965</v>
      </c>
      <c r="L34" s="148">
        <v>3</v>
      </c>
    </row>
    <row r="35" spans="2:12" ht="15">
      <c r="B35" s="511">
        <v>18</v>
      </c>
      <c r="C35" s="148" t="s">
        <v>2134</v>
      </c>
      <c r="D35" s="148" t="s">
        <v>1770</v>
      </c>
      <c r="E35" s="148" t="s">
        <v>1623</v>
      </c>
      <c r="F35" s="148">
        <v>12</v>
      </c>
      <c r="G35" s="148" t="s">
        <v>1786</v>
      </c>
      <c r="H35" s="148">
        <v>6</v>
      </c>
      <c r="I35" s="148" t="s">
        <v>1610</v>
      </c>
      <c r="J35" s="148">
        <v>3</v>
      </c>
      <c r="K35" s="148" t="s">
        <v>1611</v>
      </c>
      <c r="L35" s="148">
        <v>3</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3A9A0-3A75-484E-A445-45EC90ACD108}">
  <sheetPr>
    <tabColor theme="7" tint="0.59999389629810485"/>
  </sheetPr>
  <dimension ref="A1:AY11"/>
  <sheetViews>
    <sheetView workbookViewId="0"/>
  </sheetViews>
  <sheetFormatPr baseColWidth="10" defaultColWidth="9" defaultRowHeight="14"/>
  <cols>
    <col min="1" max="1" width="6.5" style="2" customWidth="1"/>
    <col min="2" max="2" width="9.1640625" style="2" bestFit="1" customWidth="1"/>
    <col min="3" max="3" width="11.6640625" style="2" bestFit="1" customWidth="1"/>
    <col min="4" max="4" width="22.6640625" style="2" customWidth="1"/>
    <col min="5" max="5" width="16.6640625" style="2" customWidth="1"/>
    <col min="6" max="6" width="84.83203125" style="2" customWidth="1"/>
    <col min="7" max="7" width="18.33203125" style="2" customWidth="1"/>
    <col min="8" max="8" width="22.33203125" style="2" customWidth="1"/>
    <col min="9" max="11" width="15.6640625" style="2" customWidth="1"/>
    <col min="12" max="51" width="12.6640625" style="1" customWidth="1"/>
    <col min="52" max="16384" width="9" style="2"/>
  </cols>
  <sheetData>
    <row r="1" spans="1:24" ht="22">
      <c r="A1" s="4" t="s">
        <v>1925</v>
      </c>
      <c r="B1" s="424"/>
      <c r="C1" s="1"/>
      <c r="D1" s="1"/>
      <c r="E1" s="1"/>
      <c r="F1" s="1"/>
      <c r="H1" s="5"/>
      <c r="I1" s="5"/>
      <c r="J1" s="5"/>
      <c r="K1" s="5"/>
    </row>
    <row r="2" spans="1:24">
      <c r="A2" s="159"/>
      <c r="B2" s="1"/>
      <c r="C2" s="1"/>
      <c r="D2" s="1"/>
      <c r="E2" s="1"/>
      <c r="F2" s="1"/>
    </row>
    <row r="3" spans="1:24" ht="15">
      <c r="A3" s="160" t="s">
        <v>1096</v>
      </c>
      <c r="B3" s="160" t="s">
        <v>1097</v>
      </c>
      <c r="C3" s="160" t="s">
        <v>1098</v>
      </c>
      <c r="D3" s="160" t="s">
        <v>216</v>
      </c>
      <c r="E3" s="160" t="s">
        <v>1099</v>
      </c>
      <c r="F3" s="160" t="s">
        <v>1100</v>
      </c>
      <c r="G3" s="160" t="s">
        <v>1101</v>
      </c>
      <c r="H3" s="160" t="s">
        <v>1102</v>
      </c>
      <c r="I3" s="161" t="s">
        <v>1103</v>
      </c>
      <c r="J3" s="161" t="s">
        <v>1104</v>
      </c>
      <c r="K3" s="160" t="s">
        <v>1105</v>
      </c>
      <c r="L3" s="162" t="s">
        <v>1106</v>
      </c>
      <c r="M3" s="163" t="s">
        <v>1107</v>
      </c>
      <c r="N3" s="163" t="s">
        <v>1108</v>
      </c>
      <c r="O3" s="163" t="s">
        <v>1109</v>
      </c>
      <c r="P3" s="163" t="s">
        <v>1110</v>
      </c>
      <c r="Q3" s="163" t="s">
        <v>1111</v>
      </c>
      <c r="R3" s="163" t="s">
        <v>1112</v>
      </c>
      <c r="S3" s="163" t="s">
        <v>1113</v>
      </c>
      <c r="T3" s="163" t="s">
        <v>1114</v>
      </c>
      <c r="U3" s="163" t="s">
        <v>1115</v>
      </c>
      <c r="V3" s="163" t="s">
        <v>1116</v>
      </c>
      <c r="W3" s="163" t="s">
        <v>1117</v>
      </c>
      <c r="X3" s="163" t="s">
        <v>1118</v>
      </c>
    </row>
    <row r="4" spans="1:24" ht="48">
      <c r="A4" s="164">
        <v>38</v>
      </c>
      <c r="B4" s="640"/>
      <c r="C4" s="642" t="s">
        <v>1233</v>
      </c>
      <c r="D4" s="164" t="s">
        <v>1794</v>
      </c>
      <c r="E4" s="164" t="s">
        <v>1119</v>
      </c>
      <c r="F4" s="198" t="s">
        <v>1795</v>
      </c>
      <c r="G4" s="164" t="s">
        <v>1228</v>
      </c>
      <c r="H4" s="198"/>
      <c r="I4" s="198"/>
      <c r="J4" s="198"/>
      <c r="K4" s="184">
        <v>1</v>
      </c>
      <c r="L4" s="170" t="s">
        <v>1234</v>
      </c>
      <c r="M4" s="170"/>
      <c r="N4" s="170"/>
      <c r="O4" s="170"/>
      <c r="P4" s="170"/>
      <c r="Q4" s="170"/>
      <c r="R4" s="170"/>
      <c r="S4" s="170"/>
      <c r="T4" s="170"/>
      <c r="U4" s="170"/>
      <c r="V4" s="170"/>
      <c r="W4" s="170"/>
      <c r="X4" s="170"/>
    </row>
    <row r="5" spans="1:24" ht="48">
      <c r="A5" s="164"/>
      <c r="B5" s="640"/>
      <c r="C5" s="643"/>
      <c r="D5" s="164" t="s">
        <v>1796</v>
      </c>
      <c r="E5" s="164" t="s">
        <v>1119</v>
      </c>
      <c r="F5" s="198" t="s">
        <v>1797</v>
      </c>
      <c r="G5" s="417" t="s">
        <v>1228</v>
      </c>
      <c r="H5" s="198"/>
      <c r="I5" s="198"/>
      <c r="J5" s="198"/>
      <c r="K5" s="184"/>
      <c r="L5" s="170"/>
      <c r="M5" s="170"/>
      <c r="N5" s="170"/>
      <c r="O5" s="170"/>
      <c r="P5" s="170"/>
      <c r="Q5" s="170"/>
      <c r="R5" s="170"/>
      <c r="S5" s="170"/>
      <c r="T5" s="170"/>
      <c r="U5" s="170"/>
      <c r="V5" s="170"/>
      <c r="W5" s="170"/>
      <c r="X5" s="170"/>
    </row>
    <row r="6" spans="1:24" ht="48">
      <c r="A6" s="164">
        <v>39</v>
      </c>
      <c r="B6" s="640"/>
      <c r="C6" s="640"/>
      <c r="D6" s="164" t="s">
        <v>1235</v>
      </c>
      <c r="E6" s="164" t="s">
        <v>1119</v>
      </c>
      <c r="F6" s="198" t="s">
        <v>1236</v>
      </c>
      <c r="G6" s="417" t="s">
        <v>1228</v>
      </c>
      <c r="H6" s="198"/>
      <c r="I6" s="198"/>
      <c r="J6" s="198"/>
      <c r="K6" s="184">
        <v>1</v>
      </c>
      <c r="L6" s="170" t="s">
        <v>1237</v>
      </c>
      <c r="M6" s="170"/>
      <c r="N6" s="170"/>
      <c r="O6" s="170"/>
      <c r="P6" s="170"/>
      <c r="Q6" s="170"/>
      <c r="R6" s="170"/>
      <c r="S6" s="170"/>
      <c r="T6" s="170"/>
      <c r="U6" s="170"/>
      <c r="V6" s="170"/>
      <c r="W6" s="170"/>
      <c r="X6" s="170"/>
    </row>
    <row r="7" spans="1:24" ht="64">
      <c r="A7" s="164">
        <v>40</v>
      </c>
      <c r="B7" s="641"/>
      <c r="C7" s="641"/>
      <c r="D7" s="164" t="s">
        <v>1238</v>
      </c>
      <c r="E7" s="164" t="s">
        <v>1200</v>
      </c>
      <c r="F7" s="198" t="s">
        <v>1798</v>
      </c>
      <c r="G7" s="164" t="s">
        <v>1239</v>
      </c>
      <c r="H7" s="194"/>
      <c r="I7" s="194"/>
      <c r="J7" s="194"/>
      <c r="K7" s="199" t="s">
        <v>1240</v>
      </c>
      <c r="L7" s="170" t="s">
        <v>1241</v>
      </c>
      <c r="M7" s="170"/>
      <c r="N7" s="170"/>
      <c r="O7" s="170"/>
      <c r="P7" s="170"/>
      <c r="Q7" s="170"/>
      <c r="R7" s="170"/>
      <c r="S7" s="170"/>
      <c r="T7" s="170"/>
      <c r="U7" s="170"/>
      <c r="V7" s="170"/>
      <c r="W7" s="170"/>
      <c r="X7" s="170"/>
    </row>
    <row r="8" spans="1:24" ht="15">
      <c r="A8" s="164">
        <v>41</v>
      </c>
      <c r="B8" s="644" t="s">
        <v>1926</v>
      </c>
      <c r="C8" s="647" t="s">
        <v>1242</v>
      </c>
      <c r="D8" s="164" t="s">
        <v>798</v>
      </c>
      <c r="E8" s="164" t="s">
        <v>1243</v>
      </c>
      <c r="F8" s="648" t="s">
        <v>1799</v>
      </c>
      <c r="G8" s="637" t="s">
        <v>1228</v>
      </c>
      <c r="H8" s="200"/>
      <c r="I8" s="200"/>
      <c r="J8" s="200"/>
      <c r="K8" s="184">
        <v>5</v>
      </c>
      <c r="L8" s="170" t="s">
        <v>1244</v>
      </c>
      <c r="M8" s="170" t="s">
        <v>1245</v>
      </c>
      <c r="N8" s="170"/>
      <c r="O8" s="170"/>
      <c r="P8" s="170"/>
      <c r="Q8" s="170"/>
      <c r="R8" s="170"/>
      <c r="S8" s="170"/>
      <c r="T8" s="170"/>
      <c r="U8" s="170"/>
      <c r="V8" s="170"/>
      <c r="W8" s="170"/>
      <c r="X8" s="170"/>
    </row>
    <row r="9" spans="1:24" ht="15">
      <c r="A9" s="164"/>
      <c r="B9" s="645"/>
      <c r="C9" s="646"/>
      <c r="D9" s="164" t="s">
        <v>603</v>
      </c>
      <c r="E9" s="164" t="s">
        <v>1243</v>
      </c>
      <c r="F9" s="649"/>
      <c r="G9" s="638"/>
      <c r="H9" s="200"/>
      <c r="I9" s="200"/>
      <c r="J9" s="200"/>
      <c r="K9" s="184"/>
      <c r="L9" s="170"/>
      <c r="M9" s="170"/>
      <c r="N9" s="170"/>
      <c r="O9" s="170"/>
      <c r="P9" s="170"/>
      <c r="Q9" s="170"/>
      <c r="R9" s="170"/>
      <c r="S9" s="170"/>
      <c r="T9" s="170"/>
      <c r="U9" s="170"/>
      <c r="V9" s="170"/>
      <c r="W9" s="170"/>
      <c r="X9" s="170"/>
    </row>
    <row r="10" spans="1:24" ht="26" customHeight="1">
      <c r="A10" s="164">
        <v>42</v>
      </c>
      <c r="B10" s="646"/>
      <c r="C10" s="641"/>
      <c r="D10" s="164" t="s">
        <v>676</v>
      </c>
      <c r="E10" s="164" t="s">
        <v>1243</v>
      </c>
      <c r="F10" s="650"/>
      <c r="G10" s="639"/>
      <c r="H10" s="201"/>
      <c r="I10" s="201"/>
      <c r="J10" s="201"/>
      <c r="K10" s="421">
        <v>3</v>
      </c>
      <c r="L10" s="170" t="s">
        <v>1246</v>
      </c>
      <c r="M10" s="170" t="s">
        <v>1247</v>
      </c>
      <c r="N10" s="170" t="s">
        <v>1248</v>
      </c>
      <c r="O10" s="170" t="s">
        <v>1249</v>
      </c>
      <c r="P10" s="170" t="s">
        <v>1250</v>
      </c>
      <c r="Q10" s="170"/>
      <c r="R10" s="170"/>
      <c r="S10" s="170"/>
      <c r="T10" s="170"/>
      <c r="U10" s="170"/>
      <c r="V10" s="170"/>
      <c r="W10" s="170"/>
      <c r="X10" s="170"/>
    </row>
    <row r="11" spans="1:24" ht="18">
      <c r="A11" s="216"/>
    </row>
  </sheetData>
  <mergeCells count="6">
    <mergeCell ref="G8:G10"/>
    <mergeCell ref="B4:B7"/>
    <mergeCell ref="C4:C7"/>
    <mergeCell ref="B8:B10"/>
    <mergeCell ref="C8:C10"/>
    <mergeCell ref="F8:F10"/>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631ED-68FE-40E6-96B3-A8D768B9F05A}">
  <sheetPr>
    <tabColor theme="7" tint="0.59999389629810485"/>
  </sheetPr>
  <dimension ref="A1:X13"/>
  <sheetViews>
    <sheetView workbookViewId="0"/>
  </sheetViews>
  <sheetFormatPr baseColWidth="10" defaultColWidth="9" defaultRowHeight="14"/>
  <cols>
    <col min="1" max="1" width="6.5" style="2" customWidth="1"/>
    <col min="2" max="3" width="11.6640625" style="2" customWidth="1"/>
    <col min="4" max="4" width="22.83203125" style="2" customWidth="1"/>
    <col min="5" max="5" width="84.83203125" style="2" customWidth="1"/>
    <col min="6" max="11" width="15.6640625" style="2" customWidth="1"/>
    <col min="12" max="13" width="14.6640625" style="2" customWidth="1"/>
    <col min="14" max="14" width="16.33203125" style="2" customWidth="1"/>
    <col min="15" max="15" width="18" style="2" customWidth="1"/>
    <col min="16" max="21" width="14.6640625" style="2" customWidth="1"/>
    <col min="22" max="28" width="12.6640625" style="2" customWidth="1"/>
    <col min="29" max="16384" width="9" style="2"/>
  </cols>
  <sheetData>
    <row r="1" spans="1:24" ht="22">
      <c r="A1" s="4" t="s">
        <v>1927</v>
      </c>
      <c r="B1" s="4"/>
      <c r="C1" s="1"/>
      <c r="D1" s="1"/>
      <c r="E1" s="1"/>
      <c r="G1" s="217"/>
      <c r="H1" s="217"/>
      <c r="I1" s="217"/>
      <c r="J1" s="217"/>
      <c r="K1" s="217"/>
      <c r="L1" s="5"/>
    </row>
    <row r="2" spans="1:24" ht="15">
      <c r="A2" s="159"/>
      <c r="B2" s="159"/>
      <c r="C2" s="1"/>
      <c r="D2" s="1"/>
      <c r="E2" s="1"/>
      <c r="G2" s="217"/>
      <c r="H2" s="217"/>
      <c r="I2" s="217"/>
      <c r="J2" s="217"/>
      <c r="K2" s="217"/>
    </row>
    <row r="3" spans="1:24" ht="32.25" customHeight="1">
      <c r="A3" s="162" t="s">
        <v>1309</v>
      </c>
      <c r="B3" s="162" t="s">
        <v>1310</v>
      </c>
      <c r="C3" s="162" t="s">
        <v>1311</v>
      </c>
      <c r="D3" s="162" t="s">
        <v>216</v>
      </c>
      <c r="E3" s="162" t="s">
        <v>1100</v>
      </c>
      <c r="F3" s="162" t="s">
        <v>1312</v>
      </c>
      <c r="G3" s="160" t="s">
        <v>1313</v>
      </c>
      <c r="H3" s="160" t="s">
        <v>1314</v>
      </c>
      <c r="I3" s="161" t="s">
        <v>1103</v>
      </c>
      <c r="J3" s="161" t="s">
        <v>1104</v>
      </c>
      <c r="K3" s="160" t="s">
        <v>1105</v>
      </c>
      <c r="L3" s="162" t="s">
        <v>1106</v>
      </c>
      <c r="M3" s="163" t="s">
        <v>1107</v>
      </c>
      <c r="N3" s="163" t="s">
        <v>1108</v>
      </c>
      <c r="O3" s="163" t="s">
        <v>1109</v>
      </c>
      <c r="P3" s="163" t="s">
        <v>1110</v>
      </c>
      <c r="Q3" s="163" t="s">
        <v>1111</v>
      </c>
      <c r="R3" s="163" t="s">
        <v>1112</v>
      </c>
      <c r="S3" s="163" t="s">
        <v>1113</v>
      </c>
      <c r="T3" s="163" t="s">
        <v>1315</v>
      </c>
      <c r="U3" s="163" t="s">
        <v>1316</v>
      </c>
      <c r="V3" s="170" t="s">
        <v>1317</v>
      </c>
      <c r="W3" s="170" t="s">
        <v>1318</v>
      </c>
      <c r="X3" s="170" t="s">
        <v>1319</v>
      </c>
    </row>
    <row r="4" spans="1:24" ht="32.25" customHeight="1">
      <c r="A4" s="218">
        <v>31</v>
      </c>
      <c r="B4" s="651" t="s">
        <v>1364</v>
      </c>
      <c r="C4" s="653" t="s">
        <v>1365</v>
      </c>
      <c r="D4" s="418" t="s">
        <v>798</v>
      </c>
      <c r="E4" s="195" t="s">
        <v>1366</v>
      </c>
      <c r="F4" s="418" t="s">
        <v>1367</v>
      </c>
      <c r="G4" s="654" t="s">
        <v>1340</v>
      </c>
      <c r="H4" s="220" t="s">
        <v>1368</v>
      </c>
      <c r="I4" s="221"/>
      <c r="J4" s="221"/>
      <c r="K4" s="637" t="s">
        <v>1369</v>
      </c>
      <c r="L4" s="163" t="s">
        <v>1370</v>
      </c>
      <c r="M4" s="163" t="s">
        <v>1371</v>
      </c>
      <c r="N4" s="163"/>
      <c r="O4" s="218"/>
      <c r="P4" s="218"/>
      <c r="Q4" s="218"/>
      <c r="R4" s="218"/>
      <c r="S4" s="218"/>
      <c r="T4" s="218"/>
      <c r="U4" s="218"/>
      <c r="V4" s="170"/>
      <c r="W4" s="170"/>
      <c r="X4" s="170"/>
    </row>
    <row r="5" spans="1:24" ht="32.25" customHeight="1">
      <c r="A5" s="218">
        <v>32</v>
      </c>
      <c r="B5" s="652"/>
      <c r="C5" s="640"/>
      <c r="D5" s="418" t="s">
        <v>603</v>
      </c>
      <c r="E5" s="196" t="s">
        <v>1372</v>
      </c>
      <c r="F5" s="418" t="s">
        <v>1367</v>
      </c>
      <c r="G5" s="655"/>
      <c r="H5" s="220" t="s">
        <v>1368</v>
      </c>
      <c r="I5" s="221"/>
      <c r="J5" s="221"/>
      <c r="K5" s="657"/>
      <c r="L5" s="418" t="s">
        <v>1244</v>
      </c>
      <c r="M5" s="418" t="s">
        <v>1245</v>
      </c>
      <c r="N5" s="418"/>
      <c r="O5" s="418"/>
      <c r="P5" s="418"/>
      <c r="Q5" s="418"/>
      <c r="R5" s="418"/>
      <c r="S5" s="418"/>
      <c r="T5" s="418"/>
      <c r="U5" s="418"/>
      <c r="V5" s="170"/>
      <c r="W5" s="170"/>
      <c r="X5" s="170"/>
    </row>
    <row r="6" spans="1:24" ht="32.25" customHeight="1">
      <c r="A6" s="218">
        <v>33</v>
      </c>
      <c r="B6" s="652"/>
      <c r="C6" s="641"/>
      <c r="D6" s="418" t="s">
        <v>676</v>
      </c>
      <c r="E6" s="196" t="s">
        <v>1373</v>
      </c>
      <c r="F6" s="418" t="s">
        <v>1367</v>
      </c>
      <c r="G6" s="656"/>
      <c r="H6" s="220" t="s">
        <v>1368</v>
      </c>
      <c r="I6" s="221"/>
      <c r="J6" s="221"/>
      <c r="K6" s="657"/>
      <c r="L6" s="418" t="s">
        <v>1374</v>
      </c>
      <c r="M6" s="418" t="s">
        <v>1247</v>
      </c>
      <c r="N6" s="418" t="s">
        <v>1248</v>
      </c>
      <c r="O6" s="418" t="s">
        <v>1375</v>
      </c>
      <c r="P6" s="418" t="s">
        <v>1250</v>
      </c>
      <c r="Q6" s="418"/>
      <c r="R6" s="418"/>
      <c r="S6" s="418"/>
      <c r="T6" s="418"/>
      <c r="U6" s="418"/>
      <c r="V6" s="170"/>
      <c r="W6" s="170"/>
      <c r="X6" s="170"/>
    </row>
    <row r="7" spans="1:24" ht="32.25" customHeight="1">
      <c r="A7" s="218">
        <v>34</v>
      </c>
      <c r="B7" s="652"/>
      <c r="C7" s="659" t="s">
        <v>1928</v>
      </c>
      <c r="D7" s="164" t="s">
        <v>1796</v>
      </c>
      <c r="E7" s="196" t="s">
        <v>1377</v>
      </c>
      <c r="F7" s="418" t="s">
        <v>1378</v>
      </c>
      <c r="G7" s="662" t="s">
        <v>1390</v>
      </c>
      <c r="H7" s="220" t="s">
        <v>1368</v>
      </c>
      <c r="I7" s="221"/>
      <c r="J7" s="221"/>
      <c r="K7" s="657"/>
      <c r="L7" s="418" t="s">
        <v>1234</v>
      </c>
      <c r="M7" s="418"/>
      <c r="N7" s="418"/>
      <c r="O7" s="418"/>
      <c r="P7" s="418"/>
      <c r="Q7" s="418"/>
      <c r="R7" s="418"/>
      <c r="S7" s="418"/>
      <c r="T7" s="418"/>
      <c r="U7" s="418"/>
      <c r="V7" s="170"/>
      <c r="W7" s="170"/>
      <c r="X7" s="170"/>
    </row>
    <row r="8" spans="1:24" ht="32.25" customHeight="1">
      <c r="A8" s="218">
        <v>35</v>
      </c>
      <c r="B8" s="652"/>
      <c r="C8" s="660"/>
      <c r="D8" s="164" t="s">
        <v>1794</v>
      </c>
      <c r="E8" s="196" t="s">
        <v>1379</v>
      </c>
      <c r="F8" s="418" t="s">
        <v>1378</v>
      </c>
      <c r="G8" s="662"/>
      <c r="H8" s="220" t="s">
        <v>1368</v>
      </c>
      <c r="I8" s="221"/>
      <c r="J8" s="221"/>
      <c r="K8" s="657"/>
      <c r="L8" s="418" t="s">
        <v>1380</v>
      </c>
      <c r="M8" s="418"/>
      <c r="N8" s="418"/>
      <c r="O8" s="418"/>
      <c r="P8" s="418"/>
      <c r="Q8" s="418"/>
      <c r="R8" s="418"/>
      <c r="S8" s="418"/>
      <c r="T8" s="418"/>
      <c r="U8" s="418"/>
      <c r="V8" s="170"/>
      <c r="W8" s="170"/>
      <c r="X8" s="170"/>
    </row>
    <row r="9" spans="1:24" ht="32.25" customHeight="1">
      <c r="A9" s="218">
        <v>36</v>
      </c>
      <c r="B9" s="652"/>
      <c r="C9" s="661"/>
      <c r="D9" s="425" t="s">
        <v>1381</v>
      </c>
      <c r="E9" s="426" t="s">
        <v>1382</v>
      </c>
      <c r="F9" s="425" t="s">
        <v>1378</v>
      </c>
      <c r="G9" s="663"/>
      <c r="H9" s="220" t="s">
        <v>1368</v>
      </c>
      <c r="I9" s="221"/>
      <c r="J9" s="221"/>
      <c r="K9" s="657"/>
      <c r="L9" s="418" t="s">
        <v>1383</v>
      </c>
      <c r="M9" s="418"/>
      <c r="N9" s="418"/>
      <c r="O9" s="418"/>
      <c r="P9" s="418"/>
      <c r="Q9" s="418"/>
      <c r="R9" s="418"/>
      <c r="S9" s="418"/>
      <c r="T9" s="418"/>
      <c r="U9" s="418"/>
      <c r="V9" s="170"/>
      <c r="W9" s="170"/>
      <c r="X9" s="170"/>
    </row>
    <row r="10" spans="1:24" ht="32.25" customHeight="1">
      <c r="A10" s="218"/>
      <c r="B10" s="652"/>
      <c r="C10" s="664" t="s">
        <v>1929</v>
      </c>
      <c r="D10" s="427" t="s">
        <v>795</v>
      </c>
      <c r="E10" s="428" t="s">
        <v>1930</v>
      </c>
      <c r="F10" s="427" t="s">
        <v>1385</v>
      </c>
      <c r="G10" s="666" t="s">
        <v>1390</v>
      </c>
      <c r="H10" s="220"/>
      <c r="I10" s="221"/>
      <c r="J10" s="221"/>
      <c r="K10" s="657"/>
      <c r="L10" s="418"/>
      <c r="M10" s="418"/>
      <c r="N10" s="418"/>
      <c r="O10" s="418"/>
      <c r="P10" s="418"/>
      <c r="Q10" s="418"/>
      <c r="R10" s="418"/>
      <c r="S10" s="418"/>
      <c r="T10" s="418"/>
      <c r="U10" s="418"/>
      <c r="V10" s="170"/>
      <c r="W10" s="170"/>
      <c r="X10" s="170"/>
    </row>
    <row r="11" spans="1:24" ht="32.25" customHeight="1">
      <c r="A11" s="218">
        <v>37</v>
      </c>
      <c r="B11" s="652"/>
      <c r="C11" s="665"/>
      <c r="D11" s="427" t="s">
        <v>635</v>
      </c>
      <c r="E11" s="428" t="s">
        <v>1931</v>
      </c>
      <c r="F11" s="418" t="s">
        <v>1385</v>
      </c>
      <c r="G11" s="667"/>
      <c r="H11" s="220" t="s">
        <v>1368</v>
      </c>
      <c r="I11" s="221"/>
      <c r="J11" s="221"/>
      <c r="K11" s="657"/>
      <c r="L11" s="418" t="s">
        <v>643</v>
      </c>
      <c r="M11" s="418"/>
      <c r="N11" s="418"/>
      <c r="O11" s="418"/>
      <c r="P11" s="418"/>
      <c r="Q11" s="418"/>
      <c r="R11" s="418"/>
      <c r="S11" s="418"/>
      <c r="T11" s="418"/>
      <c r="U11" s="418"/>
      <c r="V11" s="170"/>
      <c r="W11" s="170"/>
      <c r="X11" s="170"/>
    </row>
    <row r="12" spans="1:24" ht="32.25" customHeight="1">
      <c r="A12" s="218">
        <v>38</v>
      </c>
      <c r="B12" s="652"/>
      <c r="C12" s="668" t="s">
        <v>1386</v>
      </c>
      <c r="D12" s="418" t="s">
        <v>1387</v>
      </c>
      <c r="E12" s="196" t="s">
        <v>1388</v>
      </c>
      <c r="F12" s="418" t="s">
        <v>1389</v>
      </c>
      <c r="G12" s="669" t="s">
        <v>1390</v>
      </c>
      <c r="H12" s="220" t="s">
        <v>1368</v>
      </c>
      <c r="I12" s="221"/>
      <c r="J12" s="221"/>
      <c r="K12" s="657"/>
      <c r="L12" s="418" t="s">
        <v>1391</v>
      </c>
      <c r="M12" s="418" t="s">
        <v>1392</v>
      </c>
      <c r="N12" s="418"/>
      <c r="O12" s="418"/>
      <c r="P12" s="418"/>
      <c r="Q12" s="418"/>
      <c r="R12" s="418"/>
      <c r="S12" s="418"/>
      <c r="T12" s="418"/>
      <c r="U12" s="418"/>
      <c r="V12" s="170"/>
      <c r="W12" s="170"/>
      <c r="X12" s="170"/>
    </row>
    <row r="13" spans="1:24" ht="32.25" customHeight="1">
      <c r="A13" s="218">
        <v>39</v>
      </c>
      <c r="B13" s="641"/>
      <c r="C13" s="641"/>
      <c r="D13" s="418" t="s">
        <v>1393</v>
      </c>
      <c r="E13" s="196" t="s">
        <v>1394</v>
      </c>
      <c r="F13" s="417" t="s">
        <v>1389</v>
      </c>
      <c r="G13" s="656"/>
      <c r="H13" s="220" t="s">
        <v>1368</v>
      </c>
      <c r="I13" s="221"/>
      <c r="J13" s="221"/>
      <c r="K13" s="658"/>
      <c r="L13" s="418" t="s">
        <v>1395</v>
      </c>
      <c r="M13" s="231"/>
      <c r="N13" s="418"/>
      <c r="O13" s="418"/>
      <c r="P13" s="418"/>
      <c r="Q13" s="418"/>
      <c r="R13" s="418"/>
      <c r="S13" s="418"/>
      <c r="T13" s="418"/>
      <c r="U13" s="418"/>
      <c r="V13" s="170"/>
      <c r="W13" s="170"/>
      <c r="X13" s="170"/>
    </row>
  </sheetData>
  <mergeCells count="10">
    <mergeCell ref="B4:B13"/>
    <mergeCell ref="C4:C6"/>
    <mergeCell ref="G4:G6"/>
    <mergeCell ref="K4:K13"/>
    <mergeCell ref="C7:C9"/>
    <mergeCell ref="G7:G9"/>
    <mergeCell ref="C10:C11"/>
    <mergeCell ref="G10:G11"/>
    <mergeCell ref="C12:C13"/>
    <mergeCell ref="G12:G13"/>
  </mergeCells>
  <phoneticPr fontId="1" type="noConversion"/>
  <hyperlinks>
    <hyperlink ref="H4:H12" location="'(신규)추천Logicⓑ(유선,결합)'!A1" display="추천 Logic ⓑ" xr:uid="{304E799B-A17E-4DF0-A1FD-5276DB2CD6D0}"/>
    <hyperlink ref="H5:H13" location="'(신규)추천Logicⓑ(유선,결합)'!A1" display="추천 Logic ⓑ" xr:uid="{E48FCE63-8964-4D85-A56F-CAF21DF460C8}"/>
    <hyperlink ref="H4:H13" location="'(신규)추천Logicⓒ(유선,결합)_0717'!A1" display="추천 Logic ⓒ" xr:uid="{0C361504-670A-427F-A37A-4F940FD0951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132ED-D240-48FC-BB8A-64446174E222}">
  <sheetPr>
    <tabColor theme="7" tint="0.59999389629810485"/>
  </sheetPr>
  <dimension ref="A1:O35"/>
  <sheetViews>
    <sheetView workbookViewId="0"/>
  </sheetViews>
  <sheetFormatPr baseColWidth="10" defaultColWidth="8.83203125" defaultRowHeight="17"/>
  <cols>
    <col min="1" max="5" width="20.6640625" customWidth="1"/>
    <col min="6" max="6" width="15.6640625" customWidth="1"/>
    <col min="7" max="8" width="20.6640625" customWidth="1"/>
    <col min="9" max="9" width="15.6640625" customWidth="1"/>
    <col min="10" max="11" width="20.6640625" customWidth="1"/>
    <col min="12" max="12" width="15.6640625" customWidth="1"/>
    <col min="13" max="14" width="20.6640625" customWidth="1"/>
    <col min="15" max="15" width="15.6640625" customWidth="1"/>
  </cols>
  <sheetData>
    <row r="1" spans="1:15" ht="22">
      <c r="A1" s="239" t="s">
        <v>1932</v>
      </c>
      <c r="D1" s="5"/>
      <c r="M1" s="5"/>
    </row>
    <row r="2" spans="1:15" ht="22">
      <c r="A2" s="239"/>
    </row>
    <row r="3" spans="1:15">
      <c r="A3" s="672" t="s">
        <v>1401</v>
      </c>
      <c r="B3" s="673"/>
      <c r="C3" s="674"/>
      <c r="D3" s="675" t="s">
        <v>1414</v>
      </c>
      <c r="E3" s="675"/>
      <c r="F3" s="675"/>
      <c r="G3" s="675"/>
      <c r="H3" s="675"/>
      <c r="I3" s="675"/>
      <c r="J3" s="676"/>
      <c r="K3" s="676"/>
      <c r="L3" s="676"/>
      <c r="M3" s="677"/>
      <c r="N3" s="677"/>
      <c r="O3" s="677"/>
    </row>
    <row r="4" spans="1:15">
      <c r="A4" s="240" t="s">
        <v>21</v>
      </c>
      <c r="B4" s="240" t="s">
        <v>1415</v>
      </c>
      <c r="C4" s="240" t="s">
        <v>1416</v>
      </c>
      <c r="D4" s="420" t="s">
        <v>1417</v>
      </c>
      <c r="E4" s="420" t="s">
        <v>1405</v>
      </c>
      <c r="F4" s="248" t="s">
        <v>1418</v>
      </c>
      <c r="G4" s="420" t="s">
        <v>1419</v>
      </c>
      <c r="H4" s="420" t="s">
        <v>1405</v>
      </c>
      <c r="I4" s="248" t="s">
        <v>1418</v>
      </c>
      <c r="J4" s="420" t="s">
        <v>1420</v>
      </c>
      <c r="K4" s="420" t="s">
        <v>1405</v>
      </c>
      <c r="L4" s="248" t="s">
        <v>1418</v>
      </c>
      <c r="M4" s="420" t="s">
        <v>1421</v>
      </c>
      <c r="N4" s="420" t="s">
        <v>1405</v>
      </c>
      <c r="O4" s="248" t="s">
        <v>1418</v>
      </c>
    </row>
    <row r="5" spans="1:15" ht="16.5" customHeight="1">
      <c r="A5" s="419" t="s">
        <v>1408</v>
      </c>
      <c r="B5" s="419" t="s">
        <v>1422</v>
      </c>
      <c r="C5" s="419" t="s">
        <v>1422</v>
      </c>
      <c r="D5" s="419" t="s">
        <v>1170</v>
      </c>
      <c r="E5" s="419" t="s">
        <v>1170</v>
      </c>
      <c r="F5" s="419"/>
      <c r="G5" s="419" t="s">
        <v>1170</v>
      </c>
      <c r="H5" s="419" t="s">
        <v>1170</v>
      </c>
      <c r="I5" s="419"/>
      <c r="J5" s="419" t="s">
        <v>1170</v>
      </c>
      <c r="K5" s="419" t="s">
        <v>1170</v>
      </c>
      <c r="L5" s="419"/>
      <c r="M5" s="423" t="s">
        <v>1170</v>
      </c>
      <c r="N5" s="423" t="s">
        <v>1170</v>
      </c>
      <c r="O5" s="249"/>
    </row>
    <row r="6" spans="1:15">
      <c r="A6" s="419" t="s">
        <v>189</v>
      </c>
      <c r="B6" s="419" t="s">
        <v>1422</v>
      </c>
      <c r="C6" s="419" t="s">
        <v>1422</v>
      </c>
      <c r="D6" s="419" t="s">
        <v>1170</v>
      </c>
      <c r="E6" s="419" t="s">
        <v>1170</v>
      </c>
      <c r="F6" s="419"/>
      <c r="G6" s="419" t="s">
        <v>1170</v>
      </c>
      <c r="H6" s="419" t="s">
        <v>1170</v>
      </c>
      <c r="I6" s="419"/>
      <c r="J6" s="419" t="s">
        <v>1170</v>
      </c>
      <c r="K6" s="419" t="s">
        <v>1170</v>
      </c>
      <c r="L6" s="419"/>
      <c r="M6" s="423" t="s">
        <v>1170</v>
      </c>
      <c r="N6" s="423" t="s">
        <v>1170</v>
      </c>
      <c r="O6" s="249"/>
    </row>
    <row r="7" spans="1:15">
      <c r="A7" s="670" t="s">
        <v>190</v>
      </c>
      <c r="B7" s="419" t="s">
        <v>1423</v>
      </c>
      <c r="C7" s="419" t="s">
        <v>1422</v>
      </c>
      <c r="D7" s="419" t="s">
        <v>1170</v>
      </c>
      <c r="E7" s="419" t="s">
        <v>1170</v>
      </c>
      <c r="F7" s="419"/>
      <c r="G7" s="419" t="s">
        <v>1170</v>
      </c>
      <c r="H7" s="419" t="s">
        <v>1170</v>
      </c>
      <c r="I7" s="419"/>
      <c r="J7" s="419" t="s">
        <v>1170</v>
      </c>
      <c r="K7" s="419" t="s">
        <v>1170</v>
      </c>
      <c r="L7" s="419"/>
      <c r="M7" s="423" t="s">
        <v>1170</v>
      </c>
      <c r="N7" s="423" t="s">
        <v>1170</v>
      </c>
      <c r="O7" s="249"/>
    </row>
    <row r="8" spans="1:15">
      <c r="A8" s="671"/>
      <c r="B8" s="671" t="s">
        <v>1424</v>
      </c>
      <c r="C8" s="419" t="s">
        <v>1425</v>
      </c>
      <c r="D8" s="419" t="s">
        <v>613</v>
      </c>
      <c r="E8" s="419" t="s">
        <v>1244</v>
      </c>
      <c r="F8" s="419">
        <v>13</v>
      </c>
      <c r="G8" s="164" t="s">
        <v>1796</v>
      </c>
      <c r="H8" s="429" t="s">
        <v>1933</v>
      </c>
      <c r="I8" s="419">
        <v>21</v>
      </c>
      <c r="J8" s="429" t="s">
        <v>795</v>
      </c>
      <c r="K8" s="419"/>
      <c r="L8" s="419">
        <v>37</v>
      </c>
      <c r="M8" s="423" t="s">
        <v>549</v>
      </c>
      <c r="N8" s="423" t="s">
        <v>1426</v>
      </c>
      <c r="O8" s="249">
        <v>19</v>
      </c>
    </row>
    <row r="9" spans="1:15">
      <c r="A9" s="671"/>
      <c r="B9" s="671"/>
      <c r="C9" s="419" t="s">
        <v>1427</v>
      </c>
      <c r="D9" s="419" t="s">
        <v>613</v>
      </c>
      <c r="E9" s="419" t="s">
        <v>1244</v>
      </c>
      <c r="F9" s="419">
        <v>14</v>
      </c>
      <c r="G9" s="164" t="s">
        <v>1796</v>
      </c>
      <c r="H9" s="429" t="s">
        <v>1933</v>
      </c>
      <c r="I9" s="419">
        <v>22</v>
      </c>
      <c r="J9" s="429" t="s">
        <v>795</v>
      </c>
      <c r="K9" s="419"/>
      <c r="L9" s="419">
        <v>38</v>
      </c>
      <c r="M9" s="423" t="s">
        <v>1428</v>
      </c>
      <c r="N9" s="423" t="s">
        <v>1429</v>
      </c>
      <c r="O9" s="249">
        <v>19</v>
      </c>
    </row>
    <row r="10" spans="1:15">
      <c r="A10" s="671"/>
      <c r="B10" s="671" t="s">
        <v>1427</v>
      </c>
      <c r="C10" s="419" t="s">
        <v>1425</v>
      </c>
      <c r="D10" s="419" t="s">
        <v>613</v>
      </c>
      <c r="E10" s="419" t="s">
        <v>1244</v>
      </c>
      <c r="F10" s="419">
        <v>15</v>
      </c>
      <c r="G10" s="164" t="s">
        <v>1796</v>
      </c>
      <c r="H10" s="429" t="s">
        <v>1933</v>
      </c>
      <c r="I10" s="419">
        <v>23</v>
      </c>
      <c r="J10" s="429" t="s">
        <v>795</v>
      </c>
      <c r="K10" s="419"/>
      <c r="L10" s="419">
        <v>39</v>
      </c>
      <c r="M10" s="423" t="s">
        <v>549</v>
      </c>
      <c r="N10" s="423" t="s">
        <v>1426</v>
      </c>
      <c r="O10" s="249">
        <v>20</v>
      </c>
    </row>
    <row r="11" spans="1:15">
      <c r="A11" s="671"/>
      <c r="B11" s="671"/>
      <c r="C11" s="419" t="s">
        <v>1427</v>
      </c>
      <c r="D11" s="419" t="s">
        <v>613</v>
      </c>
      <c r="E11" s="419" t="s">
        <v>1244</v>
      </c>
      <c r="F11" s="419">
        <v>16</v>
      </c>
      <c r="G11" s="164" t="s">
        <v>1796</v>
      </c>
      <c r="H11" s="429" t="s">
        <v>1933</v>
      </c>
      <c r="I11" s="419">
        <v>24</v>
      </c>
      <c r="J11" s="429" t="s">
        <v>795</v>
      </c>
      <c r="K11" s="419"/>
      <c r="L11" s="419">
        <v>40</v>
      </c>
      <c r="M11" s="423" t="s">
        <v>1428</v>
      </c>
      <c r="N11" s="423" t="s">
        <v>1429</v>
      </c>
      <c r="O11" s="249">
        <v>20</v>
      </c>
    </row>
    <row r="12" spans="1:15">
      <c r="A12" s="670" t="s">
        <v>191</v>
      </c>
      <c r="B12" s="419" t="s">
        <v>1423</v>
      </c>
      <c r="C12" s="419" t="s">
        <v>1422</v>
      </c>
      <c r="D12" s="419" t="s">
        <v>1170</v>
      </c>
      <c r="E12" s="419" t="s">
        <v>1170</v>
      </c>
      <c r="F12" s="419"/>
      <c r="G12" s="419" t="s">
        <v>1170</v>
      </c>
      <c r="H12" s="419" t="s">
        <v>1170</v>
      </c>
      <c r="I12" s="419"/>
      <c r="J12" s="419" t="s">
        <v>1170</v>
      </c>
      <c r="K12" s="419" t="s">
        <v>1170</v>
      </c>
      <c r="L12" s="419"/>
      <c r="M12" s="423" t="s">
        <v>1170</v>
      </c>
      <c r="N12" s="423" t="s">
        <v>1170</v>
      </c>
      <c r="O12" s="249"/>
    </row>
    <row r="13" spans="1:15">
      <c r="A13" s="671"/>
      <c r="B13" s="671" t="s">
        <v>1424</v>
      </c>
      <c r="C13" s="419" t="s">
        <v>1425</v>
      </c>
      <c r="D13" s="419" t="s">
        <v>613</v>
      </c>
      <c r="E13" s="419" t="s">
        <v>1244</v>
      </c>
      <c r="F13" s="419">
        <v>17</v>
      </c>
      <c r="G13" s="164" t="s">
        <v>1796</v>
      </c>
      <c r="H13" s="429" t="s">
        <v>1933</v>
      </c>
      <c r="I13" s="419">
        <v>25</v>
      </c>
      <c r="J13" s="429" t="s">
        <v>795</v>
      </c>
      <c r="K13" s="419"/>
      <c r="L13" s="419">
        <v>41</v>
      </c>
      <c r="M13" s="423" t="s">
        <v>549</v>
      </c>
      <c r="N13" s="423" t="s">
        <v>1426</v>
      </c>
      <c r="O13" s="249">
        <v>21</v>
      </c>
    </row>
    <row r="14" spans="1:15">
      <c r="A14" s="671"/>
      <c r="B14" s="671"/>
      <c r="C14" s="419" t="s">
        <v>1427</v>
      </c>
      <c r="D14" s="419" t="s">
        <v>613</v>
      </c>
      <c r="E14" s="419" t="s">
        <v>1244</v>
      </c>
      <c r="F14" s="419">
        <v>18</v>
      </c>
      <c r="G14" s="164" t="s">
        <v>1796</v>
      </c>
      <c r="H14" s="429" t="s">
        <v>1933</v>
      </c>
      <c r="I14" s="419">
        <v>26</v>
      </c>
      <c r="J14" s="429" t="s">
        <v>795</v>
      </c>
      <c r="K14" s="419"/>
      <c r="L14" s="419">
        <v>42</v>
      </c>
      <c r="M14" s="423" t="s">
        <v>1428</v>
      </c>
      <c r="N14" s="423" t="s">
        <v>1429</v>
      </c>
      <c r="O14" s="249">
        <v>21</v>
      </c>
    </row>
    <row r="15" spans="1:15">
      <c r="A15" s="671"/>
      <c r="B15" s="671" t="s">
        <v>1427</v>
      </c>
      <c r="C15" s="419" t="s">
        <v>1425</v>
      </c>
      <c r="D15" s="419" t="s">
        <v>613</v>
      </c>
      <c r="E15" s="419" t="s">
        <v>1244</v>
      </c>
      <c r="F15" s="419">
        <v>19</v>
      </c>
      <c r="G15" s="164" t="s">
        <v>1796</v>
      </c>
      <c r="H15" s="429" t="s">
        <v>1933</v>
      </c>
      <c r="I15" s="419">
        <v>27</v>
      </c>
      <c r="J15" s="429" t="s">
        <v>795</v>
      </c>
      <c r="K15" s="419"/>
      <c r="L15" s="419">
        <v>43</v>
      </c>
      <c r="M15" s="423" t="s">
        <v>549</v>
      </c>
      <c r="N15" s="423" t="s">
        <v>1426</v>
      </c>
      <c r="O15" s="249">
        <v>22</v>
      </c>
    </row>
    <row r="16" spans="1:15">
      <c r="A16" s="671"/>
      <c r="B16" s="671"/>
      <c r="C16" s="419" t="s">
        <v>1427</v>
      </c>
      <c r="D16" s="419" t="s">
        <v>613</v>
      </c>
      <c r="E16" s="419" t="s">
        <v>1244</v>
      </c>
      <c r="F16" s="419">
        <v>20</v>
      </c>
      <c r="G16" s="164" t="s">
        <v>1796</v>
      </c>
      <c r="H16" s="429" t="s">
        <v>1933</v>
      </c>
      <c r="I16" s="419">
        <v>28</v>
      </c>
      <c r="J16" s="429" t="s">
        <v>795</v>
      </c>
      <c r="K16" s="419"/>
      <c r="L16" s="419">
        <v>44</v>
      </c>
      <c r="M16" s="423" t="s">
        <v>1428</v>
      </c>
      <c r="N16" s="423" t="s">
        <v>1429</v>
      </c>
      <c r="O16" s="249">
        <v>22</v>
      </c>
    </row>
    <row r="17" spans="1:15">
      <c r="A17" s="671" t="s">
        <v>192</v>
      </c>
      <c r="B17" s="419" t="s">
        <v>1423</v>
      </c>
      <c r="C17" s="419" t="s">
        <v>1422</v>
      </c>
      <c r="D17" s="419" t="s">
        <v>1170</v>
      </c>
      <c r="E17" s="419" t="s">
        <v>1170</v>
      </c>
      <c r="F17" s="419"/>
      <c r="G17" s="419" t="s">
        <v>1170</v>
      </c>
      <c r="H17" s="419" t="s">
        <v>1170</v>
      </c>
      <c r="I17" s="419"/>
      <c r="J17" s="419" t="s">
        <v>1170</v>
      </c>
      <c r="K17" s="419" t="s">
        <v>1170</v>
      </c>
      <c r="L17" s="419"/>
      <c r="M17" s="423" t="s">
        <v>1170</v>
      </c>
      <c r="N17" s="423" t="s">
        <v>1170</v>
      </c>
      <c r="O17" s="249"/>
    </row>
    <row r="18" spans="1:15">
      <c r="A18" s="671"/>
      <c r="B18" s="671" t="s">
        <v>1424</v>
      </c>
      <c r="C18" s="419" t="s">
        <v>1425</v>
      </c>
      <c r="D18" s="419" t="s">
        <v>798</v>
      </c>
      <c r="E18" s="423" t="s">
        <v>1430</v>
      </c>
      <c r="F18" s="419">
        <v>9</v>
      </c>
      <c r="G18" s="164" t="s">
        <v>1796</v>
      </c>
      <c r="H18" s="429" t="s">
        <v>1933</v>
      </c>
      <c r="I18" s="419">
        <v>29</v>
      </c>
      <c r="J18" s="429" t="s">
        <v>795</v>
      </c>
      <c r="K18" s="419"/>
      <c r="L18" s="419">
        <v>45</v>
      </c>
      <c r="M18" s="423" t="s">
        <v>549</v>
      </c>
      <c r="N18" s="423" t="s">
        <v>1426</v>
      </c>
      <c r="O18" s="249">
        <v>23</v>
      </c>
    </row>
    <row r="19" spans="1:15">
      <c r="A19" s="671"/>
      <c r="B19" s="671"/>
      <c r="C19" s="419" t="s">
        <v>1427</v>
      </c>
      <c r="D19" s="419" t="s">
        <v>798</v>
      </c>
      <c r="E19" s="423" t="s">
        <v>1430</v>
      </c>
      <c r="F19" s="419">
        <v>10</v>
      </c>
      <c r="G19" s="164" t="s">
        <v>1796</v>
      </c>
      <c r="H19" s="429" t="s">
        <v>1933</v>
      </c>
      <c r="I19" s="419">
        <v>30</v>
      </c>
      <c r="J19" s="429" t="s">
        <v>795</v>
      </c>
      <c r="K19" s="419"/>
      <c r="L19" s="419">
        <v>46</v>
      </c>
      <c r="M19" s="423" t="s">
        <v>1428</v>
      </c>
      <c r="N19" s="423" t="s">
        <v>1429</v>
      </c>
      <c r="O19" s="249">
        <v>23</v>
      </c>
    </row>
    <row r="20" spans="1:15">
      <c r="A20" s="671"/>
      <c r="B20" s="671" t="s">
        <v>1427</v>
      </c>
      <c r="C20" s="419" t="s">
        <v>1425</v>
      </c>
      <c r="D20" s="419" t="s">
        <v>798</v>
      </c>
      <c r="E20" s="423" t="s">
        <v>1430</v>
      </c>
      <c r="F20" s="419">
        <v>11</v>
      </c>
      <c r="G20" s="164" t="s">
        <v>1796</v>
      </c>
      <c r="H20" s="429" t="s">
        <v>1933</v>
      </c>
      <c r="I20" s="419">
        <v>31</v>
      </c>
      <c r="J20" s="429" t="s">
        <v>795</v>
      </c>
      <c r="K20" s="419"/>
      <c r="L20" s="419">
        <v>47</v>
      </c>
      <c r="M20" s="423" t="s">
        <v>549</v>
      </c>
      <c r="N20" s="423" t="s">
        <v>1426</v>
      </c>
      <c r="O20" s="249">
        <v>24</v>
      </c>
    </row>
    <row r="21" spans="1:15">
      <c r="A21" s="671"/>
      <c r="B21" s="671"/>
      <c r="C21" s="419" t="s">
        <v>1427</v>
      </c>
      <c r="D21" s="419" t="s">
        <v>798</v>
      </c>
      <c r="E21" s="423" t="s">
        <v>1430</v>
      </c>
      <c r="F21" s="419">
        <v>12</v>
      </c>
      <c r="G21" s="164" t="s">
        <v>1796</v>
      </c>
      <c r="H21" s="429" t="s">
        <v>1933</v>
      </c>
      <c r="I21" s="419">
        <v>32</v>
      </c>
      <c r="J21" s="429" t="s">
        <v>795</v>
      </c>
      <c r="K21" s="419"/>
      <c r="L21" s="419">
        <v>48</v>
      </c>
      <c r="M21" s="423" t="s">
        <v>1428</v>
      </c>
      <c r="N21" s="423" t="s">
        <v>1429</v>
      </c>
      <c r="O21" s="249">
        <v>24</v>
      </c>
    </row>
    <row r="22" spans="1:15">
      <c r="A22" s="670" t="s">
        <v>193</v>
      </c>
      <c r="B22" s="419" t="s">
        <v>1423</v>
      </c>
      <c r="C22" s="419" t="s">
        <v>1422</v>
      </c>
      <c r="D22" s="419" t="s">
        <v>1170</v>
      </c>
      <c r="E22" s="419" t="s">
        <v>1170</v>
      </c>
      <c r="F22" s="419"/>
      <c r="G22" s="419" t="s">
        <v>1170</v>
      </c>
      <c r="H22" s="419" t="s">
        <v>1170</v>
      </c>
      <c r="I22" s="419"/>
      <c r="J22" s="419" t="s">
        <v>1170</v>
      </c>
      <c r="K22" s="419" t="s">
        <v>1170</v>
      </c>
      <c r="L22" s="419"/>
      <c r="M22" s="423" t="s">
        <v>1170</v>
      </c>
      <c r="N22" s="423" t="s">
        <v>1170</v>
      </c>
      <c r="O22" s="249"/>
    </row>
    <row r="23" spans="1:15">
      <c r="A23" s="671"/>
      <c r="B23" s="671" t="s">
        <v>1424</v>
      </c>
      <c r="C23" s="419" t="s">
        <v>1425</v>
      </c>
      <c r="D23" s="422" t="s">
        <v>613</v>
      </c>
      <c r="E23" s="422" t="s">
        <v>1244</v>
      </c>
      <c r="F23" s="419">
        <v>17</v>
      </c>
      <c r="G23" s="164" t="s">
        <v>1796</v>
      </c>
      <c r="H23" s="429" t="s">
        <v>1933</v>
      </c>
      <c r="I23" s="423">
        <v>5</v>
      </c>
      <c r="J23" s="429" t="s">
        <v>795</v>
      </c>
      <c r="K23" s="419"/>
      <c r="L23" s="419">
        <v>49</v>
      </c>
      <c r="M23" s="423" t="s">
        <v>549</v>
      </c>
      <c r="N23" s="423" t="s">
        <v>1426</v>
      </c>
      <c r="O23" s="249">
        <v>25</v>
      </c>
    </row>
    <row r="24" spans="1:15">
      <c r="A24" s="671"/>
      <c r="B24" s="671"/>
      <c r="C24" s="419" t="s">
        <v>1427</v>
      </c>
      <c r="D24" s="422" t="s">
        <v>613</v>
      </c>
      <c r="E24" s="422" t="s">
        <v>1244</v>
      </c>
      <c r="F24" s="419">
        <v>18</v>
      </c>
      <c r="G24" s="164" t="s">
        <v>1796</v>
      </c>
      <c r="H24" s="429" t="s">
        <v>1933</v>
      </c>
      <c r="I24" s="423">
        <v>6</v>
      </c>
      <c r="J24" s="429" t="s">
        <v>795</v>
      </c>
      <c r="K24" s="419"/>
      <c r="L24" s="419">
        <v>50</v>
      </c>
      <c r="M24" s="423" t="s">
        <v>1428</v>
      </c>
      <c r="N24" s="423" t="s">
        <v>1429</v>
      </c>
      <c r="O24" s="249">
        <v>25</v>
      </c>
    </row>
    <row r="25" spans="1:15">
      <c r="A25" s="671"/>
      <c r="B25" s="671" t="s">
        <v>1427</v>
      </c>
      <c r="C25" s="419" t="s">
        <v>1425</v>
      </c>
      <c r="D25" s="422" t="s">
        <v>613</v>
      </c>
      <c r="E25" s="422" t="s">
        <v>1244</v>
      </c>
      <c r="F25" s="419">
        <v>19</v>
      </c>
      <c r="G25" s="164" t="s">
        <v>1796</v>
      </c>
      <c r="H25" s="429" t="s">
        <v>1933</v>
      </c>
      <c r="I25" s="423">
        <v>7</v>
      </c>
      <c r="J25" s="429" t="s">
        <v>795</v>
      </c>
      <c r="K25" s="419"/>
      <c r="L25" s="419">
        <v>51</v>
      </c>
      <c r="M25" s="423" t="s">
        <v>549</v>
      </c>
      <c r="N25" s="423" t="s">
        <v>1426</v>
      </c>
      <c r="O25" s="249">
        <v>26</v>
      </c>
    </row>
    <row r="26" spans="1:15">
      <c r="A26" s="671"/>
      <c r="B26" s="671"/>
      <c r="C26" s="419" t="s">
        <v>1427</v>
      </c>
      <c r="D26" s="422" t="s">
        <v>613</v>
      </c>
      <c r="E26" s="422" t="s">
        <v>1244</v>
      </c>
      <c r="F26" s="419">
        <v>20</v>
      </c>
      <c r="G26" s="164" t="s">
        <v>1796</v>
      </c>
      <c r="H26" s="429" t="s">
        <v>1933</v>
      </c>
      <c r="I26" s="423">
        <v>8</v>
      </c>
      <c r="J26" s="429" t="s">
        <v>795</v>
      </c>
      <c r="K26" s="419"/>
      <c r="L26" s="419">
        <v>52</v>
      </c>
      <c r="M26" s="423" t="s">
        <v>1428</v>
      </c>
      <c r="N26" s="423" t="s">
        <v>1429</v>
      </c>
      <c r="O26" s="249">
        <v>26</v>
      </c>
    </row>
    <row r="27" spans="1:15">
      <c r="A27" s="670" t="s">
        <v>194</v>
      </c>
      <c r="B27" s="419" t="s">
        <v>1423</v>
      </c>
      <c r="C27" s="419" t="s">
        <v>1422</v>
      </c>
      <c r="D27" s="419" t="s">
        <v>1170</v>
      </c>
      <c r="E27" s="419" t="s">
        <v>1170</v>
      </c>
      <c r="F27" s="419"/>
      <c r="G27" s="419" t="s">
        <v>1170</v>
      </c>
      <c r="H27" s="419" t="s">
        <v>1170</v>
      </c>
      <c r="I27" s="419"/>
      <c r="J27" s="419" t="s">
        <v>1170</v>
      </c>
      <c r="K27" s="419" t="s">
        <v>1170</v>
      </c>
      <c r="L27" s="419"/>
      <c r="M27" s="423" t="s">
        <v>1170</v>
      </c>
      <c r="N27" s="423" t="s">
        <v>1170</v>
      </c>
      <c r="O27" s="249"/>
    </row>
    <row r="28" spans="1:15">
      <c r="A28" s="671"/>
      <c r="B28" s="671" t="s">
        <v>1424</v>
      </c>
      <c r="C28" s="419" t="s">
        <v>1425</v>
      </c>
      <c r="D28" s="419" t="s">
        <v>684</v>
      </c>
      <c r="E28" s="419" t="s">
        <v>1374</v>
      </c>
      <c r="F28" s="419">
        <v>21</v>
      </c>
      <c r="G28" s="164" t="s">
        <v>1794</v>
      </c>
      <c r="H28" s="423" t="s">
        <v>1431</v>
      </c>
      <c r="I28" s="423">
        <v>9</v>
      </c>
      <c r="J28" s="419" t="s">
        <v>639</v>
      </c>
      <c r="K28" s="419" t="s">
        <v>643</v>
      </c>
      <c r="L28" s="419">
        <v>53</v>
      </c>
      <c r="M28" s="423" t="s">
        <v>549</v>
      </c>
      <c r="N28" s="423" t="s">
        <v>1426</v>
      </c>
      <c r="O28" s="249">
        <v>27</v>
      </c>
    </row>
    <row r="29" spans="1:15">
      <c r="A29" s="671"/>
      <c r="B29" s="671"/>
      <c r="C29" s="419" t="s">
        <v>1427</v>
      </c>
      <c r="D29" s="419" t="s">
        <v>684</v>
      </c>
      <c r="E29" s="419" t="s">
        <v>1374</v>
      </c>
      <c r="F29" s="419">
        <v>22</v>
      </c>
      <c r="G29" s="164" t="s">
        <v>1794</v>
      </c>
      <c r="H29" s="423" t="s">
        <v>1431</v>
      </c>
      <c r="I29" s="423">
        <v>10</v>
      </c>
      <c r="J29" s="419" t="s">
        <v>639</v>
      </c>
      <c r="K29" s="419" t="s">
        <v>643</v>
      </c>
      <c r="L29" s="419">
        <v>54</v>
      </c>
      <c r="M29" s="423" t="s">
        <v>1428</v>
      </c>
      <c r="N29" s="423" t="s">
        <v>1429</v>
      </c>
      <c r="O29" s="249">
        <v>27</v>
      </c>
    </row>
    <row r="30" spans="1:15">
      <c r="A30" s="671"/>
      <c r="B30" s="671" t="s">
        <v>1427</v>
      </c>
      <c r="C30" s="419" t="s">
        <v>1425</v>
      </c>
      <c r="D30" s="419" t="s">
        <v>684</v>
      </c>
      <c r="E30" s="419" t="s">
        <v>1374</v>
      </c>
      <c r="F30" s="419">
        <v>23</v>
      </c>
      <c r="G30" s="164" t="s">
        <v>1794</v>
      </c>
      <c r="H30" s="423" t="s">
        <v>1431</v>
      </c>
      <c r="I30" s="423">
        <v>11</v>
      </c>
      <c r="J30" s="419" t="s">
        <v>639</v>
      </c>
      <c r="K30" s="419" t="s">
        <v>643</v>
      </c>
      <c r="L30" s="419">
        <v>55</v>
      </c>
      <c r="M30" s="423" t="s">
        <v>549</v>
      </c>
      <c r="N30" s="423" t="s">
        <v>1426</v>
      </c>
      <c r="O30" s="249">
        <v>28</v>
      </c>
    </row>
    <row r="31" spans="1:15">
      <c r="A31" s="671"/>
      <c r="B31" s="671"/>
      <c r="C31" s="419" t="s">
        <v>1427</v>
      </c>
      <c r="D31" s="419" t="s">
        <v>684</v>
      </c>
      <c r="E31" s="419" t="s">
        <v>1374</v>
      </c>
      <c r="F31" s="419">
        <v>24</v>
      </c>
      <c r="G31" s="164" t="s">
        <v>1794</v>
      </c>
      <c r="H31" s="423" t="s">
        <v>1431</v>
      </c>
      <c r="I31" s="423">
        <v>12</v>
      </c>
      <c r="J31" s="419" t="s">
        <v>639</v>
      </c>
      <c r="K31" s="419" t="s">
        <v>643</v>
      </c>
      <c r="L31" s="419">
        <v>56</v>
      </c>
      <c r="M31" s="423" t="s">
        <v>1428</v>
      </c>
      <c r="N31" s="423" t="s">
        <v>1429</v>
      </c>
      <c r="O31" s="249">
        <v>28</v>
      </c>
    </row>
    <row r="32" spans="1:15">
      <c r="A32" s="419" t="s">
        <v>1413</v>
      </c>
      <c r="B32" s="419" t="s">
        <v>1422</v>
      </c>
      <c r="C32" s="419" t="s">
        <v>1422</v>
      </c>
      <c r="D32" s="419" t="s">
        <v>1170</v>
      </c>
      <c r="E32" s="419" t="s">
        <v>1170</v>
      </c>
      <c r="F32" s="419"/>
      <c r="G32" s="419" t="s">
        <v>1170</v>
      </c>
      <c r="H32" s="419" t="s">
        <v>1170</v>
      </c>
      <c r="I32" s="419"/>
      <c r="J32" s="419" t="s">
        <v>1170</v>
      </c>
      <c r="K32" s="419" t="s">
        <v>1170</v>
      </c>
      <c r="L32" s="419"/>
      <c r="M32" s="423" t="s">
        <v>1170</v>
      </c>
      <c r="N32" s="423" t="s">
        <v>1170</v>
      </c>
      <c r="O32" s="249"/>
    </row>
    <row r="35" spans="6:6">
      <c r="F35" s="17"/>
    </row>
  </sheetData>
  <mergeCells count="17">
    <mergeCell ref="A27:A31"/>
    <mergeCell ref="B28:B29"/>
    <mergeCell ref="B30:B31"/>
    <mergeCell ref="A17:A21"/>
    <mergeCell ref="B18:B19"/>
    <mergeCell ref="B20:B21"/>
    <mergeCell ref="A22:A26"/>
    <mergeCell ref="B23:B24"/>
    <mergeCell ref="B25:B26"/>
    <mergeCell ref="A12:A16"/>
    <mergeCell ref="B13:B14"/>
    <mergeCell ref="B15:B16"/>
    <mergeCell ref="A3:C3"/>
    <mergeCell ref="D3:O3"/>
    <mergeCell ref="A7:A11"/>
    <mergeCell ref="B8:B9"/>
    <mergeCell ref="B10:B11"/>
  </mergeCells>
  <phoneticPr fontId="1" type="noConversion"/>
  <hyperlinks>
    <hyperlink ref="D1" location="Index!A1" display="HOME" xr:uid="{2E7F00B9-D949-4CB5-9392-B5F5CE9830E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28D27-D11F-45C0-95F1-C35E0A3E78DD}">
  <sheetPr>
    <tabColor theme="9" tint="0.59999389629810485"/>
  </sheetPr>
  <dimension ref="B1:P71"/>
  <sheetViews>
    <sheetView workbookViewId="0"/>
  </sheetViews>
  <sheetFormatPr baseColWidth="10" defaultColWidth="8.83203125" defaultRowHeight="17"/>
  <cols>
    <col min="3" max="3" width="20.6640625" customWidth="1"/>
    <col min="4" max="4" width="16.1640625" customWidth="1"/>
    <col min="5" max="5" width="16.6640625" customWidth="1"/>
    <col min="6" max="6" width="11.6640625" bestFit="1" customWidth="1"/>
    <col min="7" max="7" width="17.1640625" bestFit="1" customWidth="1"/>
    <col min="8" max="9" width="11.6640625" bestFit="1" customWidth="1"/>
    <col min="10" max="11" width="14.1640625" bestFit="1" customWidth="1"/>
  </cols>
  <sheetData>
    <row r="1" spans="2:11" ht="18" thickBot="1"/>
    <row r="2" spans="2:11" ht="18" thickBot="1">
      <c r="B2" s="436" t="s">
        <v>1936</v>
      </c>
      <c r="C2" s="436" t="s">
        <v>1097</v>
      </c>
      <c r="D2" s="684" t="s">
        <v>1937</v>
      </c>
      <c r="E2" s="684"/>
      <c r="F2" s="684"/>
      <c r="G2" s="684"/>
      <c r="H2" s="684"/>
      <c r="I2" s="684"/>
      <c r="J2" s="684"/>
      <c r="K2" s="685"/>
    </row>
    <row r="3" spans="2:11" s="6" customFormat="1" ht="73.5" customHeight="1">
      <c r="B3" s="686">
        <v>6</v>
      </c>
      <c r="C3" s="437" t="s">
        <v>1965</v>
      </c>
      <c r="D3" s="681" t="s">
        <v>1966</v>
      </c>
      <c r="E3" s="682"/>
      <c r="F3" s="682"/>
      <c r="G3" s="682"/>
      <c r="H3" s="682"/>
      <c r="I3" s="682"/>
      <c r="J3" s="682"/>
      <c r="K3" s="683"/>
    </row>
    <row r="4" spans="2:11">
      <c r="B4" s="687"/>
      <c r="C4" s="438"/>
      <c r="D4" s="439" t="s">
        <v>1967</v>
      </c>
      <c r="E4" s="440" t="s">
        <v>1968</v>
      </c>
      <c r="F4" s="441" t="s">
        <v>1969</v>
      </c>
      <c r="G4" s="442"/>
      <c r="H4" s="442"/>
      <c r="I4" s="442"/>
      <c r="J4" s="442"/>
      <c r="K4" s="443"/>
    </row>
    <row r="5" spans="2:11">
      <c r="B5" s="687"/>
      <c r="C5" s="438"/>
      <c r="D5" s="444" t="s">
        <v>1970</v>
      </c>
      <c r="E5" s="445" t="s">
        <v>1855</v>
      </c>
      <c r="F5" s="446">
        <v>2</v>
      </c>
      <c r="G5" s="442"/>
      <c r="H5" s="442"/>
      <c r="I5" s="442"/>
      <c r="J5" s="442"/>
      <c r="K5" s="443"/>
    </row>
    <row r="6" spans="2:11" ht="18" thickBot="1">
      <c r="B6" s="688"/>
      <c r="C6" s="447"/>
      <c r="D6" s="448" t="s">
        <v>1971</v>
      </c>
      <c r="E6" s="449" t="s">
        <v>1858</v>
      </c>
      <c r="F6" s="450">
        <v>1</v>
      </c>
      <c r="G6" s="451"/>
      <c r="H6" s="451"/>
      <c r="I6" s="451"/>
      <c r="J6" s="451"/>
      <c r="K6" s="452"/>
    </row>
    <row r="7" spans="2:11" s="6" customFormat="1" ht="81" customHeight="1">
      <c r="B7" s="686">
        <v>3</v>
      </c>
      <c r="C7" s="437" t="s">
        <v>1972</v>
      </c>
      <c r="D7" s="689" t="s">
        <v>1973</v>
      </c>
      <c r="E7" s="682"/>
      <c r="F7" s="682"/>
      <c r="G7" s="682"/>
      <c r="H7" s="682"/>
      <c r="I7" s="682"/>
      <c r="J7" s="682"/>
      <c r="K7" s="683"/>
    </row>
    <row r="8" spans="2:11" s="122" customFormat="1">
      <c r="B8" s="687"/>
      <c r="C8" s="453"/>
      <c r="D8" s="454" t="s">
        <v>1974</v>
      </c>
      <c r="E8" s="440" t="s">
        <v>1968</v>
      </c>
      <c r="F8" s="441" t="s">
        <v>1969</v>
      </c>
      <c r="G8" s="455"/>
      <c r="H8" s="455"/>
      <c r="I8" s="455"/>
      <c r="J8" s="455"/>
      <c r="K8" s="456"/>
    </row>
    <row r="9" spans="2:11" s="122" customFormat="1">
      <c r="B9" s="687"/>
      <c r="C9" s="453"/>
      <c r="D9" s="457" t="s">
        <v>1975</v>
      </c>
      <c r="E9" s="149" t="s">
        <v>1874</v>
      </c>
      <c r="F9" s="155">
        <v>57</v>
      </c>
      <c r="G9" s="455"/>
      <c r="H9" s="455"/>
      <c r="I9" s="455"/>
      <c r="J9" s="455"/>
      <c r="K9" s="456"/>
    </row>
    <row r="10" spans="2:11" s="122" customFormat="1" ht="18" thickBot="1">
      <c r="B10" s="688"/>
      <c r="C10" s="458"/>
      <c r="D10" s="448" t="s">
        <v>1976</v>
      </c>
      <c r="E10" s="449" t="s">
        <v>1849</v>
      </c>
      <c r="F10" s="450">
        <v>5</v>
      </c>
      <c r="G10" s="459"/>
      <c r="H10" s="459"/>
      <c r="I10" s="459"/>
      <c r="J10" s="459"/>
      <c r="K10" s="460"/>
    </row>
    <row r="11" spans="2:11" s="6" customFormat="1" ht="16.5" customHeight="1">
      <c r="B11" s="678">
        <v>2</v>
      </c>
      <c r="C11" s="437" t="s">
        <v>1977</v>
      </c>
      <c r="D11" s="681" t="s">
        <v>75</v>
      </c>
      <c r="E11" s="682"/>
      <c r="F11" s="682"/>
      <c r="G11" s="682"/>
      <c r="H11" s="682"/>
      <c r="I11" s="682"/>
      <c r="J11" s="682"/>
      <c r="K11" s="683"/>
    </row>
    <row r="12" spans="2:11">
      <c r="B12" s="679"/>
      <c r="C12" s="438"/>
      <c r="D12" s="440" t="s">
        <v>1968</v>
      </c>
      <c r="E12" s="441" t="s">
        <v>1969</v>
      </c>
      <c r="F12" s="442"/>
      <c r="G12" s="442"/>
      <c r="H12" s="442"/>
      <c r="I12" s="442"/>
      <c r="J12" s="442"/>
      <c r="K12" s="443"/>
    </row>
    <row r="13" spans="2:11" ht="18" thickBot="1">
      <c r="B13" s="680"/>
      <c r="C13" s="447"/>
      <c r="D13" s="461" t="s">
        <v>1163</v>
      </c>
      <c r="E13" s="462">
        <v>2</v>
      </c>
      <c r="F13" s="451"/>
      <c r="G13" s="451"/>
      <c r="H13" s="451"/>
      <c r="I13" s="451"/>
      <c r="J13" s="451"/>
      <c r="K13" s="452"/>
    </row>
    <row r="14" spans="2:11" ht="16.5" customHeight="1">
      <c r="B14" s="690">
        <v>1</v>
      </c>
      <c r="C14" s="437" t="s">
        <v>1978</v>
      </c>
      <c r="D14" s="681" t="s">
        <v>1979</v>
      </c>
      <c r="E14" s="682"/>
      <c r="F14" s="682"/>
      <c r="G14" s="682"/>
      <c r="H14" s="682"/>
      <c r="I14" s="682"/>
      <c r="J14" s="682"/>
      <c r="K14" s="683"/>
    </row>
    <row r="15" spans="2:11" s="123" customFormat="1">
      <c r="B15" s="691"/>
      <c r="C15" s="463"/>
      <c r="D15" s="440" t="s">
        <v>1968</v>
      </c>
      <c r="E15" s="441" t="s">
        <v>1969</v>
      </c>
      <c r="F15" s="442"/>
      <c r="G15" s="442"/>
      <c r="H15" s="442"/>
      <c r="I15" s="442"/>
      <c r="J15" s="442"/>
      <c r="K15" s="443"/>
    </row>
    <row r="16" spans="2:11" s="123" customFormat="1" ht="18" thickBot="1">
      <c r="B16" s="692"/>
      <c r="C16" s="464"/>
      <c r="D16" s="461" t="s">
        <v>1980</v>
      </c>
      <c r="E16" s="462">
        <v>1</v>
      </c>
      <c r="F16" s="451"/>
      <c r="G16" s="451"/>
      <c r="H16" s="451"/>
      <c r="I16" s="451"/>
      <c r="J16" s="451"/>
      <c r="K16" s="452"/>
    </row>
    <row r="17" spans="2:12" ht="51.75" customHeight="1">
      <c r="B17" s="686">
        <v>2</v>
      </c>
      <c r="C17" s="437" t="s">
        <v>1981</v>
      </c>
      <c r="D17" s="681" t="s">
        <v>1982</v>
      </c>
      <c r="E17" s="682"/>
      <c r="F17" s="682"/>
      <c r="G17" s="682"/>
      <c r="H17" s="682"/>
      <c r="I17" s="682"/>
      <c r="J17" s="682"/>
      <c r="K17" s="683"/>
    </row>
    <row r="18" spans="2:12" s="122" customFormat="1">
      <c r="B18" s="687"/>
      <c r="C18" s="453"/>
      <c r="D18" s="454" t="s">
        <v>1974</v>
      </c>
      <c r="E18" s="440" t="s">
        <v>1968</v>
      </c>
      <c r="F18" s="441" t="s">
        <v>1969</v>
      </c>
      <c r="G18" s="440" t="s">
        <v>1968</v>
      </c>
      <c r="H18" s="441" t="s">
        <v>1969</v>
      </c>
      <c r="I18" s="455"/>
      <c r="J18" s="455"/>
      <c r="K18" s="456"/>
    </row>
    <row r="19" spans="2:12" s="122" customFormat="1">
      <c r="B19" s="687"/>
      <c r="C19" s="453"/>
      <c r="D19" s="457" t="s">
        <v>1983</v>
      </c>
      <c r="E19" s="457" t="s">
        <v>752</v>
      </c>
      <c r="F19" s="457">
        <v>50</v>
      </c>
      <c r="G19" s="457"/>
      <c r="H19" s="457"/>
      <c r="K19" s="456"/>
    </row>
    <row r="20" spans="2:12" s="122" customFormat="1">
      <c r="B20" s="687"/>
      <c r="C20" s="453"/>
      <c r="D20" s="457" t="s">
        <v>1984</v>
      </c>
      <c r="E20" s="457" t="s">
        <v>1985</v>
      </c>
      <c r="F20" s="457">
        <v>235</v>
      </c>
      <c r="G20" s="457" t="s">
        <v>55</v>
      </c>
      <c r="H20" s="457">
        <v>250</v>
      </c>
      <c r="K20" s="456"/>
    </row>
    <row r="21" spans="2:12" s="122" customFormat="1">
      <c r="B21" s="687"/>
      <c r="C21" s="453"/>
      <c r="D21" s="457" t="s">
        <v>1986</v>
      </c>
      <c r="E21" s="457" t="s">
        <v>1987</v>
      </c>
      <c r="F21" s="457">
        <v>85</v>
      </c>
      <c r="G21" s="457"/>
      <c r="H21" s="457"/>
      <c r="K21" s="456"/>
    </row>
    <row r="22" spans="2:12" s="122" customFormat="1">
      <c r="B22" s="687"/>
      <c r="C22" s="453"/>
      <c r="D22" s="444" t="s">
        <v>1988</v>
      </c>
      <c r="E22" s="444" t="s">
        <v>1989</v>
      </c>
      <c r="F22" s="444">
        <v>1</v>
      </c>
      <c r="G22" s="444"/>
      <c r="H22" s="444"/>
      <c r="K22" s="456"/>
      <c r="L22" s="465"/>
    </row>
    <row r="23" spans="2:12" s="122" customFormat="1" ht="18" thickBot="1">
      <c r="B23" s="688"/>
      <c r="C23" s="458"/>
      <c r="D23" s="461" t="s">
        <v>1413</v>
      </c>
      <c r="E23" s="461" t="s">
        <v>808</v>
      </c>
      <c r="F23" s="461">
        <v>68</v>
      </c>
      <c r="G23" s="461" t="s">
        <v>55</v>
      </c>
      <c r="H23" s="461">
        <v>251</v>
      </c>
      <c r="I23" s="459"/>
      <c r="J23" s="459"/>
      <c r="K23" s="460"/>
    </row>
    <row r="24" spans="2:12" ht="34.5" customHeight="1">
      <c r="B24" s="690">
        <v>2</v>
      </c>
      <c r="C24" s="437" t="s">
        <v>1990</v>
      </c>
      <c r="D24" s="681" t="s">
        <v>1991</v>
      </c>
      <c r="E24" s="682"/>
      <c r="F24" s="682"/>
      <c r="G24" s="682"/>
      <c r="H24" s="682"/>
      <c r="I24" s="682"/>
      <c r="J24" s="682"/>
      <c r="K24" s="683"/>
    </row>
    <row r="25" spans="2:12">
      <c r="B25" s="691"/>
      <c r="C25" s="438"/>
      <c r="D25" s="454" t="s">
        <v>1992</v>
      </c>
      <c r="E25" s="440" t="s">
        <v>1968</v>
      </c>
      <c r="F25" s="441" t="s">
        <v>1969</v>
      </c>
      <c r="G25" s="442"/>
      <c r="H25" s="442"/>
      <c r="I25" s="442"/>
      <c r="J25" s="442"/>
      <c r="K25" s="443"/>
    </row>
    <row r="26" spans="2:12">
      <c r="B26" s="691"/>
      <c r="C26" s="438"/>
      <c r="D26" s="457" t="s">
        <v>1993</v>
      </c>
      <c r="E26" s="149" t="s">
        <v>814</v>
      </c>
      <c r="F26" s="151">
        <v>1</v>
      </c>
      <c r="G26" s="442"/>
      <c r="H26" s="442"/>
      <c r="I26" s="442"/>
      <c r="J26" s="442"/>
      <c r="K26" s="443"/>
    </row>
    <row r="27" spans="2:12" ht="18" thickBot="1">
      <c r="B27" s="692"/>
      <c r="C27" s="447"/>
      <c r="D27" s="461" t="s">
        <v>1994</v>
      </c>
      <c r="E27" s="462" t="s">
        <v>1995</v>
      </c>
      <c r="F27" s="466">
        <v>1</v>
      </c>
      <c r="G27" s="451"/>
      <c r="H27" s="451"/>
      <c r="I27" s="451"/>
      <c r="J27" s="451"/>
      <c r="K27" s="452"/>
    </row>
    <row r="28" spans="2:12" ht="122.25" customHeight="1">
      <c r="B28" s="687">
        <v>3</v>
      </c>
      <c r="C28" s="467" t="s">
        <v>1996</v>
      </c>
      <c r="D28" s="696" t="s">
        <v>1997</v>
      </c>
      <c r="E28" s="697"/>
      <c r="F28" s="697"/>
      <c r="G28" s="697"/>
      <c r="H28" s="697"/>
      <c r="I28" s="697"/>
      <c r="J28" s="697"/>
      <c r="K28" s="698"/>
    </row>
    <row r="29" spans="2:12">
      <c r="B29" s="687"/>
      <c r="C29" s="468" t="s">
        <v>1998</v>
      </c>
      <c r="D29" s="469" t="s">
        <v>1999</v>
      </c>
      <c r="E29" s="469" t="s">
        <v>1968</v>
      </c>
      <c r="F29" s="470" t="s">
        <v>2000</v>
      </c>
      <c r="G29" s="471"/>
      <c r="H29" s="471"/>
      <c r="I29" s="471"/>
      <c r="J29" s="471"/>
      <c r="K29" s="472"/>
    </row>
    <row r="30" spans="2:12">
      <c r="B30" s="687"/>
      <c r="C30" s="463"/>
      <c r="D30" s="473" t="s">
        <v>2001</v>
      </c>
      <c r="E30" s="473" t="s">
        <v>1855</v>
      </c>
      <c r="F30" s="474">
        <v>3</v>
      </c>
      <c r="G30" s="471"/>
      <c r="H30" s="471"/>
      <c r="I30" s="471"/>
      <c r="J30" s="471"/>
      <c r="K30" s="472"/>
    </row>
    <row r="31" spans="2:12">
      <c r="B31" s="687"/>
      <c r="C31" s="463"/>
      <c r="D31" s="473" t="s">
        <v>2002</v>
      </c>
      <c r="E31" s="473" t="s">
        <v>2003</v>
      </c>
      <c r="F31" s="474">
        <v>11</v>
      </c>
      <c r="G31" s="471"/>
      <c r="H31" s="471"/>
      <c r="I31" s="471"/>
      <c r="J31" s="471"/>
      <c r="K31" s="472"/>
    </row>
    <row r="32" spans="2:12">
      <c r="B32" s="687"/>
      <c r="C32" s="463"/>
      <c r="D32" s="471"/>
      <c r="E32" s="471"/>
      <c r="F32" s="471"/>
      <c r="G32" s="471"/>
      <c r="H32" s="471"/>
      <c r="I32" s="471"/>
      <c r="J32" s="471"/>
      <c r="K32" s="472"/>
    </row>
    <row r="33" spans="2:16" s="122" customFormat="1">
      <c r="B33" s="687"/>
      <c r="C33" s="468" t="s">
        <v>2004</v>
      </c>
      <c r="D33" s="475" t="s">
        <v>108</v>
      </c>
      <c r="E33" s="475" t="s">
        <v>2005</v>
      </c>
      <c r="F33" s="475" t="s">
        <v>2006</v>
      </c>
      <c r="G33" s="440" t="s">
        <v>1968</v>
      </c>
      <c r="H33" s="441" t="s">
        <v>1969</v>
      </c>
      <c r="I33" s="476"/>
      <c r="J33" s="477"/>
      <c r="K33" s="478"/>
      <c r="M33" s="479"/>
      <c r="N33" s="465"/>
    </row>
    <row r="34" spans="2:16" s="122" customFormat="1">
      <c r="B34" s="687"/>
      <c r="C34" s="480"/>
      <c r="D34" s="149" t="s">
        <v>2007</v>
      </c>
      <c r="E34" s="149" t="s">
        <v>2008</v>
      </c>
      <c r="F34" s="149" t="s">
        <v>1413</v>
      </c>
      <c r="G34" s="149" t="s">
        <v>853</v>
      </c>
      <c r="H34" s="149">
        <v>1</v>
      </c>
      <c r="I34" s="476"/>
      <c r="J34" s="477"/>
      <c r="K34" s="478"/>
      <c r="M34" s="479"/>
      <c r="N34" s="465"/>
    </row>
    <row r="35" spans="2:16" s="122" customFormat="1">
      <c r="B35" s="687"/>
      <c r="C35" s="480"/>
      <c r="D35" s="149" t="s">
        <v>2007</v>
      </c>
      <c r="E35" s="149" t="s">
        <v>2009</v>
      </c>
      <c r="F35" s="149" t="s">
        <v>1413</v>
      </c>
      <c r="G35" s="149" t="s">
        <v>808</v>
      </c>
      <c r="H35" s="149">
        <v>39</v>
      </c>
      <c r="I35" s="476"/>
      <c r="J35" s="477"/>
      <c r="K35" s="478"/>
      <c r="M35" s="479"/>
      <c r="N35" s="465"/>
    </row>
    <row r="36" spans="2:16" s="122" customFormat="1">
      <c r="B36" s="687"/>
      <c r="C36" s="480"/>
      <c r="D36" s="149" t="s">
        <v>2007</v>
      </c>
      <c r="E36" s="149" t="s">
        <v>2008</v>
      </c>
      <c r="F36" s="149" t="s">
        <v>2010</v>
      </c>
      <c r="G36" s="149" t="s">
        <v>2011</v>
      </c>
      <c r="H36" s="149">
        <v>1</v>
      </c>
      <c r="I36" s="476"/>
      <c r="J36" s="477"/>
      <c r="K36" s="478"/>
      <c r="M36" s="479"/>
      <c r="N36" s="465"/>
    </row>
    <row r="37" spans="2:16" s="122" customFormat="1">
      <c r="B37" s="687"/>
      <c r="C37" s="480"/>
      <c r="D37" s="149" t="s">
        <v>2007</v>
      </c>
      <c r="E37" s="149" t="s">
        <v>2012</v>
      </c>
      <c r="F37" s="149" t="s">
        <v>2010</v>
      </c>
      <c r="G37" s="149" t="s">
        <v>861</v>
      </c>
      <c r="H37" s="149">
        <v>1</v>
      </c>
      <c r="I37" s="476"/>
      <c r="J37" s="477"/>
      <c r="K37" s="478"/>
      <c r="M37" s="479"/>
      <c r="N37" s="465"/>
    </row>
    <row r="38" spans="2:16" s="122" customFormat="1">
      <c r="B38" s="687"/>
      <c r="C38" s="480"/>
      <c r="D38" s="149" t="s">
        <v>2007</v>
      </c>
      <c r="E38" s="149" t="s">
        <v>2013</v>
      </c>
      <c r="F38" s="149" t="s">
        <v>2010</v>
      </c>
      <c r="G38" s="149" t="s">
        <v>864</v>
      </c>
      <c r="H38" s="149">
        <v>1</v>
      </c>
      <c r="I38" s="476"/>
      <c r="J38" s="477"/>
      <c r="K38" s="478"/>
      <c r="M38" s="479"/>
      <c r="N38" s="465"/>
    </row>
    <row r="39" spans="2:16" s="122" customFormat="1" ht="30">
      <c r="B39" s="687"/>
      <c r="C39" s="480"/>
      <c r="D39" s="149" t="s">
        <v>2007</v>
      </c>
      <c r="E39" s="149" t="s">
        <v>2014</v>
      </c>
      <c r="F39" s="149" t="s">
        <v>2015</v>
      </c>
      <c r="G39" s="149" t="s">
        <v>867</v>
      </c>
      <c r="H39" s="149">
        <v>1</v>
      </c>
      <c r="I39" s="476"/>
      <c r="J39" s="477"/>
      <c r="K39" s="478"/>
      <c r="M39" s="479"/>
      <c r="N39" s="465"/>
    </row>
    <row r="40" spans="2:16" s="122" customFormat="1" ht="30">
      <c r="B40" s="687"/>
      <c r="C40" s="480"/>
      <c r="D40" s="149" t="s">
        <v>2007</v>
      </c>
      <c r="E40" s="149" t="s">
        <v>2016</v>
      </c>
      <c r="F40" s="149" t="s">
        <v>2015</v>
      </c>
      <c r="G40" s="149" t="s">
        <v>870</v>
      </c>
      <c r="H40" s="149">
        <v>1</v>
      </c>
      <c r="I40" s="476"/>
      <c r="J40" s="477"/>
      <c r="K40" s="478"/>
      <c r="M40" s="479"/>
      <c r="N40" s="465"/>
    </row>
    <row r="41" spans="2:16" s="122" customFormat="1" ht="30">
      <c r="B41" s="687"/>
      <c r="C41" s="480"/>
      <c r="D41" s="149" t="s">
        <v>2007</v>
      </c>
      <c r="E41" s="149" t="s">
        <v>2017</v>
      </c>
      <c r="F41" s="149" t="s">
        <v>2015</v>
      </c>
      <c r="G41" s="149" t="s">
        <v>1163</v>
      </c>
      <c r="H41" s="149">
        <v>1</v>
      </c>
      <c r="I41" s="476"/>
      <c r="J41" s="477"/>
      <c r="K41" s="478"/>
      <c r="M41" s="479"/>
      <c r="N41" s="465"/>
    </row>
    <row r="42" spans="2:16" s="122" customFormat="1" ht="30">
      <c r="B42" s="687"/>
      <c r="C42" s="480"/>
      <c r="D42" s="149" t="s">
        <v>2007</v>
      </c>
      <c r="E42" s="149" t="s">
        <v>2014</v>
      </c>
      <c r="F42" s="149" t="s">
        <v>2018</v>
      </c>
      <c r="G42" s="149" t="s">
        <v>867</v>
      </c>
      <c r="H42" s="149">
        <v>2</v>
      </c>
      <c r="I42" s="476"/>
      <c r="J42" s="477"/>
      <c r="K42" s="478"/>
      <c r="M42" s="479"/>
      <c r="N42" s="465"/>
      <c r="O42" s="465"/>
      <c r="P42" s="465"/>
    </row>
    <row r="43" spans="2:16" s="122" customFormat="1" ht="30">
      <c r="B43" s="687"/>
      <c r="C43" s="480"/>
      <c r="D43" s="149" t="s">
        <v>2007</v>
      </c>
      <c r="E43" s="149" t="s">
        <v>2016</v>
      </c>
      <c r="F43" s="149" t="s">
        <v>2018</v>
      </c>
      <c r="G43" s="149" t="s">
        <v>870</v>
      </c>
      <c r="H43" s="149">
        <v>2</v>
      </c>
      <c r="I43" s="476"/>
      <c r="J43" s="477"/>
      <c r="K43" s="478"/>
      <c r="M43" s="479"/>
      <c r="N43" s="465"/>
      <c r="O43" s="465"/>
      <c r="P43" s="465"/>
    </row>
    <row r="44" spans="2:16" s="122" customFormat="1" ht="30">
      <c r="B44" s="687"/>
      <c r="C44" s="480"/>
      <c r="D44" s="149" t="s">
        <v>2007</v>
      </c>
      <c r="E44" s="149" t="s">
        <v>2017</v>
      </c>
      <c r="F44" s="149" t="s">
        <v>2018</v>
      </c>
      <c r="G44" s="149" t="s">
        <v>1163</v>
      </c>
      <c r="H44" s="149">
        <v>2</v>
      </c>
      <c r="I44" s="476"/>
      <c r="J44" s="477"/>
      <c r="K44" s="478"/>
      <c r="M44" s="479"/>
      <c r="N44" s="465"/>
      <c r="O44" s="465"/>
      <c r="P44" s="465"/>
    </row>
    <row r="45" spans="2:16" s="122" customFormat="1">
      <c r="B45" s="687"/>
      <c r="C45" s="480"/>
      <c r="D45" s="149" t="s">
        <v>2019</v>
      </c>
      <c r="E45" s="149"/>
      <c r="F45" s="149" t="s">
        <v>2010</v>
      </c>
      <c r="G45" s="149" t="s">
        <v>1023</v>
      </c>
      <c r="H45" s="149">
        <v>234</v>
      </c>
      <c r="I45" s="476"/>
      <c r="J45" s="477"/>
      <c r="K45" s="478"/>
      <c r="M45" s="479"/>
      <c r="N45" s="465"/>
      <c r="O45" s="465"/>
      <c r="P45" s="465"/>
    </row>
    <row r="46" spans="2:16" s="122" customFormat="1" ht="30">
      <c r="B46" s="687"/>
      <c r="C46" s="480"/>
      <c r="D46" s="149" t="s">
        <v>2019</v>
      </c>
      <c r="E46" s="149"/>
      <c r="F46" s="149" t="s">
        <v>2015</v>
      </c>
      <c r="G46" s="149" t="s">
        <v>1987</v>
      </c>
      <c r="H46" s="149">
        <v>86</v>
      </c>
      <c r="I46" s="476"/>
      <c r="J46" s="477"/>
      <c r="K46" s="478"/>
    </row>
    <row r="47" spans="2:16" s="122" customFormat="1" ht="30">
      <c r="B47" s="687"/>
      <c r="C47" s="480"/>
      <c r="D47" s="445" t="s">
        <v>2019</v>
      </c>
      <c r="E47" s="445"/>
      <c r="F47" s="445" t="s">
        <v>2018</v>
      </c>
      <c r="G47" s="445" t="s">
        <v>1989</v>
      </c>
      <c r="H47" s="445">
        <v>2</v>
      </c>
      <c r="I47" s="476"/>
      <c r="J47" s="477"/>
      <c r="K47" s="478"/>
    </row>
    <row r="48" spans="2:16" s="122" customFormat="1" ht="18" thickBot="1">
      <c r="B48" s="688"/>
      <c r="C48" s="480"/>
      <c r="D48" s="414" t="s">
        <v>2019</v>
      </c>
      <c r="E48" s="414"/>
      <c r="F48" s="414" t="s">
        <v>1413</v>
      </c>
      <c r="G48" s="414" t="s">
        <v>1022</v>
      </c>
      <c r="H48" s="414">
        <v>60</v>
      </c>
      <c r="I48" s="476"/>
      <c r="J48" s="477"/>
      <c r="K48" s="478"/>
    </row>
    <row r="49" spans="2:11" ht="31.5" customHeight="1">
      <c r="B49" s="686">
        <v>4</v>
      </c>
      <c r="C49" s="481" t="s">
        <v>2020</v>
      </c>
      <c r="D49" s="699" t="s">
        <v>2021</v>
      </c>
      <c r="E49" s="697"/>
      <c r="F49" s="697"/>
      <c r="G49" s="697"/>
      <c r="H49" s="697"/>
      <c r="I49" s="697"/>
      <c r="J49" s="697"/>
      <c r="K49" s="698"/>
    </row>
    <row r="50" spans="2:11">
      <c r="B50" s="687"/>
      <c r="C50" s="463"/>
      <c r="D50" s="475" t="s">
        <v>2022</v>
      </c>
      <c r="E50" s="440" t="s">
        <v>1968</v>
      </c>
      <c r="F50" s="441" t="s">
        <v>1969</v>
      </c>
      <c r="G50" s="442"/>
      <c r="H50" s="442"/>
      <c r="I50" s="442"/>
      <c r="J50" s="442"/>
      <c r="K50" s="443"/>
    </row>
    <row r="51" spans="2:11">
      <c r="B51" s="687"/>
      <c r="C51" s="463"/>
      <c r="D51" s="445" t="s">
        <v>2023</v>
      </c>
      <c r="E51" s="446" t="s">
        <v>1855</v>
      </c>
      <c r="F51" s="446">
        <v>4</v>
      </c>
      <c r="G51" s="442"/>
      <c r="H51" s="442"/>
      <c r="I51" s="442"/>
      <c r="J51" s="442"/>
      <c r="K51" s="443"/>
    </row>
    <row r="52" spans="2:11">
      <c r="B52" s="687"/>
      <c r="C52" s="463"/>
      <c r="D52" s="445" t="s">
        <v>2024</v>
      </c>
      <c r="E52" s="446" t="s">
        <v>1858</v>
      </c>
      <c r="F52" s="446">
        <v>2</v>
      </c>
      <c r="G52" s="442"/>
      <c r="H52" s="442"/>
      <c r="I52" s="442"/>
      <c r="J52" s="442"/>
      <c r="K52" s="443"/>
    </row>
    <row r="53" spans="2:11">
      <c r="B53" s="687"/>
      <c r="C53" s="463"/>
      <c r="D53" s="149" t="s">
        <v>2025</v>
      </c>
      <c r="E53" s="151" t="s">
        <v>1858</v>
      </c>
      <c r="F53" s="151">
        <v>3</v>
      </c>
      <c r="G53" s="442"/>
      <c r="H53" s="442"/>
      <c r="I53" s="442"/>
      <c r="J53" s="442"/>
      <c r="K53" s="443"/>
    </row>
    <row r="54" spans="2:11">
      <c r="B54" s="687"/>
      <c r="C54" s="463"/>
      <c r="D54" s="445" t="s">
        <v>2026</v>
      </c>
      <c r="E54" s="445" t="s">
        <v>1855</v>
      </c>
      <c r="F54" s="445">
        <v>5</v>
      </c>
      <c r="G54" s="442"/>
      <c r="H54" s="442"/>
      <c r="I54" s="442"/>
      <c r="J54" s="442"/>
      <c r="K54" s="443"/>
    </row>
    <row r="55" spans="2:11">
      <c r="B55" s="687"/>
      <c r="C55" s="463"/>
      <c r="D55" s="445" t="s">
        <v>2027</v>
      </c>
      <c r="E55" s="445" t="s">
        <v>1858</v>
      </c>
      <c r="F55" s="445">
        <v>4</v>
      </c>
      <c r="G55" s="442"/>
      <c r="H55" s="442"/>
      <c r="I55" s="442"/>
      <c r="J55" s="442"/>
      <c r="K55" s="443"/>
    </row>
    <row r="56" spans="2:11">
      <c r="B56" s="687"/>
      <c r="C56" s="463"/>
      <c r="D56" s="415" t="s">
        <v>1855</v>
      </c>
      <c r="E56" s="415" t="s">
        <v>1855</v>
      </c>
      <c r="F56" s="415">
        <v>6</v>
      </c>
      <c r="G56" s="442"/>
      <c r="H56" s="442"/>
      <c r="I56" s="442"/>
      <c r="J56" s="442"/>
      <c r="K56" s="443"/>
    </row>
    <row r="57" spans="2:11" ht="18" thickBot="1">
      <c r="B57" s="688"/>
      <c r="C57" s="464"/>
      <c r="D57" s="416" t="s">
        <v>1858</v>
      </c>
      <c r="E57" s="416" t="s">
        <v>1858</v>
      </c>
      <c r="F57" s="416">
        <v>5</v>
      </c>
      <c r="G57" s="451"/>
      <c r="H57" s="451"/>
      <c r="I57" s="451"/>
      <c r="J57" s="451"/>
      <c r="K57" s="452"/>
    </row>
    <row r="58" spans="2:11" ht="57.75" customHeight="1">
      <c r="B58" s="686">
        <v>3</v>
      </c>
      <c r="C58" s="467" t="s">
        <v>2028</v>
      </c>
      <c r="D58" s="700" t="s">
        <v>2029</v>
      </c>
      <c r="E58" s="701"/>
      <c r="F58" s="701"/>
      <c r="G58" s="701"/>
      <c r="H58" s="701"/>
      <c r="I58" s="701"/>
      <c r="J58" s="701"/>
      <c r="K58" s="702"/>
    </row>
    <row r="59" spans="2:11" s="123" customFormat="1">
      <c r="B59" s="687"/>
      <c r="C59" s="463"/>
      <c r="D59" s="469" t="s">
        <v>2030</v>
      </c>
      <c r="E59" s="440" t="s">
        <v>1968</v>
      </c>
      <c r="F59" s="441" t="s">
        <v>1969</v>
      </c>
      <c r="G59" s="442"/>
      <c r="H59" s="442"/>
      <c r="I59" s="442"/>
      <c r="J59" s="442"/>
      <c r="K59" s="443"/>
    </row>
    <row r="60" spans="2:11" s="123" customFormat="1">
      <c r="B60" s="687"/>
      <c r="C60" s="463"/>
      <c r="D60" s="149" t="s">
        <v>2031</v>
      </c>
      <c r="E60" s="149" t="s">
        <v>1845</v>
      </c>
      <c r="F60" s="151">
        <v>6</v>
      </c>
      <c r="G60" s="442"/>
      <c r="H60" s="442"/>
      <c r="I60" s="442"/>
      <c r="J60" s="442"/>
      <c r="K60" s="443"/>
    </row>
    <row r="61" spans="2:11" s="123" customFormat="1" ht="18" thickBot="1">
      <c r="B61" s="688"/>
      <c r="C61" s="464"/>
      <c r="D61" s="482" t="s">
        <v>2032</v>
      </c>
      <c r="E61" s="482" t="s">
        <v>1849</v>
      </c>
      <c r="F61" s="482">
        <v>6</v>
      </c>
      <c r="G61" s="451"/>
      <c r="H61" s="451"/>
      <c r="I61" s="451"/>
      <c r="J61" s="451"/>
      <c r="K61" s="452"/>
    </row>
    <row r="62" spans="2:11">
      <c r="B62" s="690">
        <v>2</v>
      </c>
      <c r="C62" s="467" t="s">
        <v>2033</v>
      </c>
      <c r="D62" s="700" t="s">
        <v>82</v>
      </c>
      <c r="E62" s="701"/>
      <c r="F62" s="701"/>
      <c r="G62" s="701"/>
      <c r="H62" s="701"/>
      <c r="I62" s="701"/>
      <c r="J62" s="701"/>
      <c r="K62" s="702"/>
    </row>
    <row r="63" spans="2:11" s="123" customFormat="1">
      <c r="B63" s="691"/>
      <c r="C63" s="463"/>
      <c r="D63" s="440" t="s">
        <v>1968</v>
      </c>
      <c r="E63" s="441" t="s">
        <v>1969</v>
      </c>
      <c r="F63" s="440" t="s">
        <v>1968</v>
      </c>
      <c r="G63" s="441" t="s">
        <v>1969</v>
      </c>
      <c r="H63" s="442"/>
      <c r="I63" s="442"/>
      <c r="J63" s="442"/>
      <c r="K63" s="443"/>
    </row>
    <row r="64" spans="2:11" s="123" customFormat="1" ht="18" thickBot="1">
      <c r="B64" s="692"/>
      <c r="C64" s="464"/>
      <c r="D64" s="462" t="s">
        <v>54</v>
      </c>
      <c r="E64" s="466">
        <v>49</v>
      </c>
      <c r="F64" s="461" t="s">
        <v>55</v>
      </c>
      <c r="G64" s="466">
        <v>233</v>
      </c>
      <c r="H64" s="451"/>
      <c r="I64" s="451"/>
      <c r="J64" s="451"/>
      <c r="K64" s="452"/>
    </row>
    <row r="65" spans="2:12" ht="65.25" customHeight="1">
      <c r="B65" s="686">
        <v>5</v>
      </c>
      <c r="C65" s="467" t="s">
        <v>2034</v>
      </c>
      <c r="D65" s="700" t="s">
        <v>2035</v>
      </c>
      <c r="E65" s="701"/>
      <c r="F65" s="701"/>
      <c r="G65" s="701"/>
      <c r="H65" s="701"/>
      <c r="I65" s="701"/>
      <c r="J65" s="701"/>
      <c r="K65" s="703"/>
    </row>
    <row r="66" spans="2:12">
      <c r="B66" s="687"/>
      <c r="C66" s="463"/>
      <c r="D66" s="440" t="s">
        <v>1968</v>
      </c>
      <c r="E66" s="441" t="s">
        <v>1969</v>
      </c>
      <c r="F66" s="442"/>
      <c r="G66" s="442"/>
      <c r="H66" s="442"/>
      <c r="I66" s="442"/>
      <c r="J66" s="442"/>
      <c r="K66" s="483"/>
    </row>
    <row r="67" spans="2:12" ht="18" thickBot="1">
      <c r="B67" s="688"/>
      <c r="C67" s="464"/>
      <c r="D67" s="449" t="s">
        <v>1855</v>
      </c>
      <c r="E67" s="450">
        <v>7</v>
      </c>
      <c r="F67" s="451"/>
      <c r="G67" s="451"/>
      <c r="H67" s="451"/>
      <c r="I67" s="451"/>
      <c r="J67" s="451"/>
      <c r="K67" s="484"/>
    </row>
    <row r="68" spans="2:12" ht="18" thickBot="1">
      <c r="B68" s="485">
        <v>2</v>
      </c>
      <c r="C68" s="486" t="s">
        <v>2036</v>
      </c>
      <c r="D68" s="704" t="s">
        <v>2037</v>
      </c>
      <c r="E68" s="705"/>
      <c r="F68" s="705"/>
      <c r="G68" s="705"/>
      <c r="H68" s="705"/>
      <c r="I68" s="705"/>
      <c r="J68" s="705"/>
      <c r="K68" s="706"/>
      <c r="L68" t="s">
        <v>2038</v>
      </c>
    </row>
    <row r="69" spans="2:12">
      <c r="B69" s="686">
        <v>2</v>
      </c>
      <c r="C69" s="487" t="s">
        <v>2039</v>
      </c>
      <c r="D69" s="693" t="s">
        <v>2040</v>
      </c>
      <c r="E69" s="694"/>
      <c r="F69" s="694"/>
      <c r="G69" s="694"/>
      <c r="H69" s="694"/>
      <c r="I69" s="694"/>
      <c r="J69" s="694"/>
      <c r="K69" s="695"/>
    </row>
    <row r="70" spans="2:12">
      <c r="B70" s="687"/>
      <c r="C70" s="438"/>
      <c r="D70" s="440" t="s">
        <v>2041</v>
      </c>
      <c r="E70" s="440" t="s">
        <v>2042</v>
      </c>
      <c r="F70" s="440" t="s">
        <v>1968</v>
      </c>
      <c r="G70" s="440" t="s">
        <v>2000</v>
      </c>
      <c r="H70" s="123"/>
      <c r="I70" s="123"/>
      <c r="J70" s="123"/>
      <c r="K70" s="488"/>
    </row>
    <row r="71" spans="2:12" ht="18" thickBot="1">
      <c r="B71" s="688"/>
      <c r="C71" s="447"/>
      <c r="D71" s="449" t="s">
        <v>1058</v>
      </c>
      <c r="E71" s="449" t="s">
        <v>1058</v>
      </c>
      <c r="F71" s="449" t="s">
        <v>1855</v>
      </c>
      <c r="G71" s="449">
        <v>8</v>
      </c>
      <c r="H71" s="489"/>
      <c r="I71" s="489"/>
      <c r="J71" s="489"/>
      <c r="K71" s="490"/>
    </row>
  </sheetData>
  <mergeCells count="26">
    <mergeCell ref="B69:B71"/>
    <mergeCell ref="D69:K69"/>
    <mergeCell ref="B28:B48"/>
    <mergeCell ref="D28:K28"/>
    <mergeCell ref="B49:B57"/>
    <mergeCell ref="D49:K49"/>
    <mergeCell ref="B58:B61"/>
    <mergeCell ref="D58:K58"/>
    <mergeCell ref="B62:B64"/>
    <mergeCell ref="D62:K62"/>
    <mergeCell ref="B65:B67"/>
    <mergeCell ref="D65:K65"/>
    <mergeCell ref="D68:K68"/>
    <mergeCell ref="B14:B16"/>
    <mergeCell ref="D14:K14"/>
    <mergeCell ref="B17:B23"/>
    <mergeCell ref="D17:K17"/>
    <mergeCell ref="B24:B27"/>
    <mergeCell ref="D24:K24"/>
    <mergeCell ref="B11:B13"/>
    <mergeCell ref="D11:K11"/>
    <mergeCell ref="D2:K2"/>
    <mergeCell ref="B3:B6"/>
    <mergeCell ref="D3:K3"/>
    <mergeCell ref="B7:B10"/>
    <mergeCell ref="D7:K7"/>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AA6E7-D10B-4D88-A43F-54EF1F8B8467}">
  <dimension ref="A1:M154"/>
  <sheetViews>
    <sheetView workbookViewId="0">
      <selection sqref="A1:A2"/>
    </sheetView>
  </sheetViews>
  <sheetFormatPr baseColWidth="10" defaultColWidth="8.83203125" defaultRowHeight="17"/>
  <sheetData>
    <row r="1" spans="1:13" ht="24" customHeight="1">
      <c r="A1" s="710" t="s">
        <v>2194</v>
      </c>
      <c r="B1" s="710" t="s">
        <v>2195</v>
      </c>
      <c r="C1" s="710" t="s">
        <v>216</v>
      </c>
      <c r="D1" s="710" t="s">
        <v>230</v>
      </c>
      <c r="E1" s="710" t="s">
        <v>225</v>
      </c>
      <c r="F1" s="710" t="s">
        <v>226</v>
      </c>
      <c r="G1" s="707" t="s">
        <v>2196</v>
      </c>
      <c r="H1" s="708"/>
      <c r="I1" s="708"/>
      <c r="J1" s="708"/>
      <c r="K1" s="709"/>
      <c r="L1" s="712" t="s">
        <v>2268</v>
      </c>
      <c r="M1" s="710" t="s">
        <v>2197</v>
      </c>
    </row>
    <row r="2" spans="1:13">
      <c r="A2" s="711"/>
      <c r="B2" s="711"/>
      <c r="C2" s="711"/>
      <c r="D2" s="711"/>
      <c r="E2" s="711"/>
      <c r="F2" s="711"/>
      <c r="G2" s="539" t="s">
        <v>2198</v>
      </c>
      <c r="H2" s="539" t="s">
        <v>2199</v>
      </c>
      <c r="I2" s="539" t="s">
        <v>2200</v>
      </c>
      <c r="J2" s="539" t="s">
        <v>2201</v>
      </c>
      <c r="K2" s="539" t="s">
        <v>2202</v>
      </c>
      <c r="L2" s="713"/>
      <c r="M2" s="711"/>
    </row>
    <row r="3" spans="1:13">
      <c r="A3" s="540" t="s">
        <v>993</v>
      </c>
      <c r="B3" s="541" t="s">
        <v>457</v>
      </c>
      <c r="C3" s="541" t="s">
        <v>458</v>
      </c>
      <c r="D3" s="541" t="s">
        <v>268</v>
      </c>
      <c r="E3" s="542">
        <v>20190510</v>
      </c>
      <c r="F3" s="542">
        <v>99991231</v>
      </c>
      <c r="G3" s="542">
        <v>0</v>
      </c>
      <c r="H3" s="542">
        <v>0</v>
      </c>
      <c r="I3" s="542">
        <v>0</v>
      </c>
      <c r="J3" s="542">
        <v>0</v>
      </c>
      <c r="K3" s="542">
        <v>0</v>
      </c>
      <c r="L3" s="542">
        <f>SUM(G3:K3)</f>
        <v>0</v>
      </c>
      <c r="M3" s="541" t="s">
        <v>2203</v>
      </c>
    </row>
    <row r="4" spans="1:13" ht="32">
      <c r="A4" s="543" t="s">
        <v>993</v>
      </c>
      <c r="B4" s="544" t="s">
        <v>491</v>
      </c>
      <c r="C4" s="544" t="s">
        <v>492</v>
      </c>
      <c r="D4" s="544" t="s">
        <v>498</v>
      </c>
      <c r="E4" s="545">
        <v>20160801</v>
      </c>
      <c r="F4" s="545">
        <v>99991231</v>
      </c>
      <c r="G4" s="545">
        <v>0</v>
      </c>
      <c r="H4" s="545">
        <v>0</v>
      </c>
      <c r="I4" s="545">
        <v>0</v>
      </c>
      <c r="J4" s="545">
        <v>0</v>
      </c>
      <c r="K4" s="545">
        <v>0</v>
      </c>
      <c r="L4" s="542">
        <f t="shared" ref="L4:L67" si="0">SUM(G4:K4)</f>
        <v>0</v>
      </c>
      <c r="M4" s="544" t="s">
        <v>2204</v>
      </c>
    </row>
    <row r="5" spans="1:13" ht="32">
      <c r="A5" s="543" t="s">
        <v>993</v>
      </c>
      <c r="B5" s="544" t="s">
        <v>504</v>
      </c>
      <c r="C5" s="544" t="s">
        <v>505</v>
      </c>
      <c r="D5" s="544" t="s">
        <v>498</v>
      </c>
      <c r="E5" s="545">
        <v>20160801</v>
      </c>
      <c r="F5" s="545">
        <v>99991231</v>
      </c>
      <c r="G5" s="545">
        <v>0</v>
      </c>
      <c r="H5" s="545">
        <v>0</v>
      </c>
      <c r="I5" s="545">
        <v>0</v>
      </c>
      <c r="J5" s="545">
        <v>0</v>
      </c>
      <c r="K5" s="545">
        <v>0</v>
      </c>
      <c r="L5" s="542">
        <f t="shared" si="0"/>
        <v>0</v>
      </c>
      <c r="M5" s="544" t="s">
        <v>2204</v>
      </c>
    </row>
    <row r="6" spans="1:13" ht="64">
      <c r="A6" s="540" t="s">
        <v>993</v>
      </c>
      <c r="B6" s="541" t="s">
        <v>507</v>
      </c>
      <c r="C6" s="541" t="s">
        <v>508</v>
      </c>
      <c r="D6" s="541" t="s">
        <v>498</v>
      </c>
      <c r="E6" s="542">
        <v>20160801</v>
      </c>
      <c r="F6" s="542">
        <v>99991231</v>
      </c>
      <c r="G6" s="542">
        <v>0</v>
      </c>
      <c r="H6" s="542">
        <v>0</v>
      </c>
      <c r="I6" s="542">
        <v>0</v>
      </c>
      <c r="J6" s="542">
        <v>0</v>
      </c>
      <c r="K6" s="542">
        <v>0</v>
      </c>
      <c r="L6" s="542">
        <f t="shared" si="0"/>
        <v>0</v>
      </c>
      <c r="M6" s="541" t="s">
        <v>2203</v>
      </c>
    </row>
    <row r="7" spans="1:13" ht="48">
      <c r="A7" s="543" t="s">
        <v>993</v>
      </c>
      <c r="B7" s="544" t="s">
        <v>511</v>
      </c>
      <c r="C7" s="544" t="s">
        <v>57</v>
      </c>
      <c r="D7" s="544" t="s">
        <v>498</v>
      </c>
      <c r="E7" s="545">
        <v>20160801</v>
      </c>
      <c r="F7" s="545">
        <v>99991231</v>
      </c>
      <c r="G7" s="545">
        <v>0</v>
      </c>
      <c r="H7" s="545">
        <v>0</v>
      </c>
      <c r="I7" s="545">
        <v>0</v>
      </c>
      <c r="J7" s="545">
        <v>1</v>
      </c>
      <c r="K7" s="545">
        <v>1</v>
      </c>
      <c r="L7" s="542">
        <f t="shared" si="0"/>
        <v>2</v>
      </c>
      <c r="M7" s="544" t="s">
        <v>2204</v>
      </c>
    </row>
    <row r="8" spans="1:13" ht="32">
      <c r="A8" s="540" t="s">
        <v>993</v>
      </c>
      <c r="B8" s="541" t="s">
        <v>513</v>
      </c>
      <c r="C8" s="541" t="s">
        <v>514</v>
      </c>
      <c r="D8" s="541" t="s">
        <v>498</v>
      </c>
      <c r="E8" s="542">
        <v>20160801</v>
      </c>
      <c r="F8" s="542">
        <v>99991231</v>
      </c>
      <c r="G8" s="542">
        <v>0</v>
      </c>
      <c r="H8" s="542">
        <v>0</v>
      </c>
      <c r="I8" s="542">
        <v>0</v>
      </c>
      <c r="J8" s="542">
        <v>0</v>
      </c>
      <c r="K8" s="542">
        <v>0</v>
      </c>
      <c r="L8" s="542">
        <f t="shared" si="0"/>
        <v>0</v>
      </c>
      <c r="M8" s="541" t="s">
        <v>2203</v>
      </c>
    </row>
    <row r="9" spans="1:13" ht="48">
      <c r="A9" s="543" t="s">
        <v>993</v>
      </c>
      <c r="B9" s="544" t="s">
        <v>516</v>
      </c>
      <c r="C9" s="544" t="s">
        <v>517</v>
      </c>
      <c r="D9" s="544" t="s">
        <v>498</v>
      </c>
      <c r="E9" s="545">
        <v>20160801</v>
      </c>
      <c r="F9" s="545">
        <v>99991231</v>
      </c>
      <c r="G9" s="545">
        <v>0</v>
      </c>
      <c r="H9" s="545">
        <v>0</v>
      </c>
      <c r="I9" s="545">
        <v>0</v>
      </c>
      <c r="J9" s="545">
        <v>1</v>
      </c>
      <c r="K9" s="545">
        <v>1</v>
      </c>
      <c r="L9" s="542">
        <f t="shared" si="0"/>
        <v>2</v>
      </c>
      <c r="M9" s="544" t="s">
        <v>2204</v>
      </c>
    </row>
    <row r="10" spans="1:13" ht="32">
      <c r="A10" s="543" t="s">
        <v>993</v>
      </c>
      <c r="B10" s="544" t="s">
        <v>532</v>
      </c>
      <c r="C10" s="544" t="s">
        <v>533</v>
      </c>
      <c r="D10" s="544" t="s">
        <v>498</v>
      </c>
      <c r="E10" s="545">
        <v>20160801</v>
      </c>
      <c r="F10" s="545">
        <v>99991231</v>
      </c>
      <c r="G10" s="545">
        <v>2</v>
      </c>
      <c r="H10" s="545">
        <v>2</v>
      </c>
      <c r="I10" s="545">
        <v>5</v>
      </c>
      <c r="J10" s="545">
        <v>2</v>
      </c>
      <c r="K10" s="545">
        <v>1</v>
      </c>
      <c r="L10" s="542">
        <f t="shared" si="0"/>
        <v>12</v>
      </c>
      <c r="M10" s="544" t="s">
        <v>2204</v>
      </c>
    </row>
    <row r="11" spans="1:13" ht="48">
      <c r="A11" s="543" t="s">
        <v>993</v>
      </c>
      <c r="B11" s="544" t="s">
        <v>541</v>
      </c>
      <c r="C11" s="544" t="s">
        <v>542</v>
      </c>
      <c r="D11" s="544" t="s">
        <v>498</v>
      </c>
      <c r="E11" s="545">
        <v>20170120</v>
      </c>
      <c r="F11" s="545">
        <v>99991231</v>
      </c>
      <c r="G11" s="545">
        <v>0</v>
      </c>
      <c r="H11" s="545">
        <v>0</v>
      </c>
      <c r="I11" s="545">
        <v>2</v>
      </c>
      <c r="J11" s="545">
        <v>0</v>
      </c>
      <c r="K11" s="545">
        <v>0</v>
      </c>
      <c r="L11" s="542">
        <f t="shared" si="0"/>
        <v>2</v>
      </c>
      <c r="M11" s="544" t="s">
        <v>2204</v>
      </c>
    </row>
    <row r="12" spans="1:13" ht="32">
      <c r="A12" s="543" t="s">
        <v>993</v>
      </c>
      <c r="B12" s="544" t="s">
        <v>578</v>
      </c>
      <c r="C12" s="544" t="s">
        <v>29</v>
      </c>
      <c r="D12" s="544" t="s">
        <v>2205</v>
      </c>
      <c r="E12" s="545">
        <v>20170701</v>
      </c>
      <c r="F12" s="545">
        <v>99991231</v>
      </c>
      <c r="G12" s="545">
        <v>1556</v>
      </c>
      <c r="H12" s="545">
        <v>1125</v>
      </c>
      <c r="I12" s="545">
        <v>1380</v>
      </c>
      <c r="J12" s="545">
        <v>1175</v>
      </c>
      <c r="K12" s="545">
        <v>1287</v>
      </c>
      <c r="L12" s="542">
        <f t="shared" si="0"/>
        <v>6523</v>
      </c>
      <c r="M12" s="544" t="s">
        <v>2204</v>
      </c>
    </row>
    <row r="13" spans="1:13" ht="32">
      <c r="A13" s="543" t="s">
        <v>993</v>
      </c>
      <c r="B13" s="544" t="s">
        <v>589</v>
      </c>
      <c r="C13" s="544" t="s">
        <v>592</v>
      </c>
      <c r="D13" s="544" t="s">
        <v>2205</v>
      </c>
      <c r="E13" s="545">
        <v>20170701</v>
      </c>
      <c r="F13" s="545">
        <v>99991231</v>
      </c>
      <c r="G13" s="545">
        <v>275</v>
      </c>
      <c r="H13" s="545">
        <v>172</v>
      </c>
      <c r="I13" s="545">
        <v>195</v>
      </c>
      <c r="J13" s="545">
        <v>200</v>
      </c>
      <c r="K13" s="545">
        <v>203</v>
      </c>
      <c r="L13" s="542">
        <f t="shared" si="0"/>
        <v>1045</v>
      </c>
      <c r="M13" s="544" t="s">
        <v>2204</v>
      </c>
    </row>
    <row r="14" spans="1:13">
      <c r="A14" s="543" t="s">
        <v>993</v>
      </c>
      <c r="B14" s="544" t="s">
        <v>621</v>
      </c>
      <c r="C14" s="544" t="s">
        <v>2206</v>
      </c>
      <c r="D14" s="544" t="s">
        <v>626</v>
      </c>
      <c r="E14" s="545">
        <v>20190702</v>
      </c>
      <c r="F14" s="545">
        <v>99991231</v>
      </c>
      <c r="G14" s="545">
        <v>796</v>
      </c>
      <c r="H14" s="545">
        <v>604</v>
      </c>
      <c r="I14" s="545">
        <v>809</v>
      </c>
      <c r="J14" s="545">
        <v>1013</v>
      </c>
      <c r="K14" s="545">
        <v>600</v>
      </c>
      <c r="L14" s="542">
        <f t="shared" si="0"/>
        <v>3822</v>
      </c>
      <c r="M14" s="544" t="s">
        <v>2204</v>
      </c>
    </row>
    <row r="15" spans="1:13" ht="32">
      <c r="A15" s="543" t="s">
        <v>993</v>
      </c>
      <c r="B15" s="544" t="s">
        <v>634</v>
      </c>
      <c r="C15" s="544" t="s">
        <v>639</v>
      </c>
      <c r="D15" s="544" t="s">
        <v>637</v>
      </c>
      <c r="E15" s="545">
        <v>20170701</v>
      </c>
      <c r="F15" s="545">
        <v>99991231</v>
      </c>
      <c r="G15" s="545">
        <v>1780</v>
      </c>
      <c r="H15" s="545">
        <v>1413</v>
      </c>
      <c r="I15" s="545">
        <v>1793</v>
      </c>
      <c r="J15" s="545">
        <v>2285</v>
      </c>
      <c r="K15" s="545">
        <v>1531</v>
      </c>
      <c r="L15" s="542">
        <f t="shared" si="0"/>
        <v>8802</v>
      </c>
      <c r="M15" s="544" t="s">
        <v>2204</v>
      </c>
    </row>
    <row r="16" spans="1:13" ht="32">
      <c r="A16" s="540" t="s">
        <v>993</v>
      </c>
      <c r="B16" s="541" t="s">
        <v>657</v>
      </c>
      <c r="C16" s="541" t="s">
        <v>1326</v>
      </c>
      <c r="D16" s="541" t="s">
        <v>498</v>
      </c>
      <c r="E16" s="542">
        <v>20170701</v>
      </c>
      <c r="F16" s="542">
        <v>99991231</v>
      </c>
      <c r="G16" s="542">
        <v>0</v>
      </c>
      <c r="H16" s="542">
        <v>0</v>
      </c>
      <c r="I16" s="542">
        <v>0</v>
      </c>
      <c r="J16" s="542">
        <v>0</v>
      </c>
      <c r="K16" s="542">
        <v>0</v>
      </c>
      <c r="L16" s="542">
        <f t="shared" si="0"/>
        <v>0</v>
      </c>
      <c r="M16" s="541" t="s">
        <v>2203</v>
      </c>
    </row>
    <row r="17" spans="1:13" ht="48">
      <c r="A17" s="543" t="s">
        <v>993</v>
      </c>
      <c r="B17" s="544" t="s">
        <v>664</v>
      </c>
      <c r="C17" s="544" t="s">
        <v>58</v>
      </c>
      <c r="D17" s="544" t="s">
        <v>498</v>
      </c>
      <c r="E17" s="545">
        <v>20170701</v>
      </c>
      <c r="F17" s="545">
        <v>99991231</v>
      </c>
      <c r="G17" s="545">
        <v>0</v>
      </c>
      <c r="H17" s="545">
        <v>0</v>
      </c>
      <c r="I17" s="545">
        <v>0</v>
      </c>
      <c r="J17" s="545">
        <v>0</v>
      </c>
      <c r="K17" s="545">
        <v>0</v>
      </c>
      <c r="L17" s="542">
        <f t="shared" si="0"/>
        <v>0</v>
      </c>
      <c r="M17" s="544" t="s">
        <v>2204</v>
      </c>
    </row>
    <row r="18" spans="1:13" ht="32">
      <c r="A18" s="540" t="s">
        <v>993</v>
      </c>
      <c r="B18" s="541" t="s">
        <v>667</v>
      </c>
      <c r="C18" s="541" t="s">
        <v>1455</v>
      </c>
      <c r="D18" s="541" t="s">
        <v>498</v>
      </c>
      <c r="E18" s="542">
        <v>20170701</v>
      </c>
      <c r="F18" s="542">
        <v>99991231</v>
      </c>
      <c r="G18" s="542">
        <v>0</v>
      </c>
      <c r="H18" s="542">
        <v>0</v>
      </c>
      <c r="I18" s="542">
        <v>0</v>
      </c>
      <c r="J18" s="542">
        <v>0</v>
      </c>
      <c r="K18" s="542">
        <v>0</v>
      </c>
      <c r="L18" s="542">
        <f t="shared" si="0"/>
        <v>0</v>
      </c>
      <c r="M18" s="541" t="s">
        <v>2203</v>
      </c>
    </row>
    <row r="19" spans="1:13" ht="48">
      <c r="A19" s="543" t="s">
        <v>993</v>
      </c>
      <c r="B19" s="544" t="s">
        <v>671</v>
      </c>
      <c r="C19" s="544" t="s">
        <v>166</v>
      </c>
      <c r="D19" s="544" t="s">
        <v>498</v>
      </c>
      <c r="E19" s="545">
        <v>20170701</v>
      </c>
      <c r="F19" s="545">
        <v>99991231</v>
      </c>
      <c r="G19" s="545">
        <v>0</v>
      </c>
      <c r="H19" s="545">
        <v>0</v>
      </c>
      <c r="I19" s="545">
        <v>0</v>
      </c>
      <c r="J19" s="545">
        <v>0</v>
      </c>
      <c r="K19" s="545">
        <v>0</v>
      </c>
      <c r="L19" s="542">
        <f t="shared" si="0"/>
        <v>0</v>
      </c>
      <c r="M19" s="544" t="s">
        <v>2204</v>
      </c>
    </row>
    <row r="20" spans="1:13" ht="48">
      <c r="A20" s="543" t="s">
        <v>993</v>
      </c>
      <c r="B20" s="544" t="s">
        <v>2207</v>
      </c>
      <c r="C20" s="544" t="s">
        <v>2208</v>
      </c>
      <c r="D20" s="544" t="s">
        <v>340</v>
      </c>
      <c r="E20" s="545">
        <v>20170901</v>
      </c>
      <c r="F20" s="545">
        <v>99991231</v>
      </c>
      <c r="G20" s="545">
        <v>3692</v>
      </c>
      <c r="H20" s="545">
        <v>2898</v>
      </c>
      <c r="I20" s="545">
        <v>3764</v>
      </c>
      <c r="J20" s="545">
        <v>4719</v>
      </c>
      <c r="K20" s="545">
        <v>3037</v>
      </c>
      <c r="L20" s="542">
        <f t="shared" si="0"/>
        <v>18110</v>
      </c>
      <c r="M20" s="544" t="s">
        <v>2204</v>
      </c>
    </row>
    <row r="21" spans="1:13">
      <c r="A21" s="546" t="s">
        <v>993</v>
      </c>
      <c r="B21" s="547" t="s">
        <v>2209</v>
      </c>
      <c r="C21" s="547" t="s">
        <v>2210</v>
      </c>
      <c r="D21" s="547" t="s">
        <v>340</v>
      </c>
      <c r="E21" s="548">
        <v>20170914</v>
      </c>
      <c r="F21" s="548">
        <v>99991231</v>
      </c>
      <c r="G21" s="548">
        <v>225</v>
      </c>
      <c r="H21" s="548">
        <v>161</v>
      </c>
      <c r="I21" s="548">
        <v>170</v>
      </c>
      <c r="J21" s="548">
        <v>231</v>
      </c>
      <c r="K21" s="548">
        <v>126</v>
      </c>
      <c r="L21" s="542">
        <f t="shared" si="0"/>
        <v>913</v>
      </c>
      <c r="M21" s="547" t="s">
        <v>2204</v>
      </c>
    </row>
    <row r="22" spans="1:13" ht="32">
      <c r="A22" s="540" t="s">
        <v>993</v>
      </c>
      <c r="B22" s="541" t="s">
        <v>706</v>
      </c>
      <c r="C22" s="541" t="s">
        <v>707</v>
      </c>
      <c r="D22" s="541" t="s">
        <v>498</v>
      </c>
      <c r="E22" s="542">
        <v>20180125</v>
      </c>
      <c r="F22" s="542">
        <v>99991231</v>
      </c>
      <c r="G22" s="542">
        <v>0</v>
      </c>
      <c r="H22" s="542">
        <v>0</v>
      </c>
      <c r="I22" s="542">
        <v>0</v>
      </c>
      <c r="J22" s="542">
        <v>0</v>
      </c>
      <c r="K22" s="542">
        <v>0</v>
      </c>
      <c r="L22" s="542">
        <f t="shared" si="0"/>
        <v>0</v>
      </c>
      <c r="M22" s="541" t="s">
        <v>2203</v>
      </c>
    </row>
    <row r="23" spans="1:13" ht="48">
      <c r="A23" s="543" t="s">
        <v>993</v>
      </c>
      <c r="B23" s="544" t="s">
        <v>711</v>
      </c>
      <c r="C23" s="544" t="s">
        <v>38</v>
      </c>
      <c r="D23" s="544" t="s">
        <v>498</v>
      </c>
      <c r="E23" s="545">
        <v>20180125</v>
      </c>
      <c r="F23" s="545">
        <v>99991231</v>
      </c>
      <c r="G23" s="545">
        <v>0</v>
      </c>
      <c r="H23" s="545">
        <v>0</v>
      </c>
      <c r="I23" s="545">
        <v>1</v>
      </c>
      <c r="J23" s="545">
        <v>0</v>
      </c>
      <c r="K23" s="545">
        <v>1</v>
      </c>
      <c r="L23" s="542">
        <f t="shared" si="0"/>
        <v>2</v>
      </c>
      <c r="M23" s="544" t="s">
        <v>2204</v>
      </c>
    </row>
    <row r="24" spans="1:13" ht="32">
      <c r="A24" s="540" t="s">
        <v>993</v>
      </c>
      <c r="B24" s="541" t="s">
        <v>714</v>
      </c>
      <c r="C24" s="541" t="s">
        <v>715</v>
      </c>
      <c r="D24" s="541" t="s">
        <v>498</v>
      </c>
      <c r="E24" s="542">
        <v>20180125</v>
      </c>
      <c r="F24" s="542">
        <v>99991231</v>
      </c>
      <c r="G24" s="542">
        <v>0</v>
      </c>
      <c r="H24" s="542">
        <v>0</v>
      </c>
      <c r="I24" s="542">
        <v>0</v>
      </c>
      <c r="J24" s="542">
        <v>0</v>
      </c>
      <c r="K24" s="542">
        <v>0</v>
      </c>
      <c r="L24" s="542">
        <f t="shared" si="0"/>
        <v>0</v>
      </c>
      <c r="M24" s="541" t="s">
        <v>2203</v>
      </c>
    </row>
    <row r="25" spans="1:13" ht="48">
      <c r="A25" s="543" t="s">
        <v>993</v>
      </c>
      <c r="B25" s="544" t="s">
        <v>718</v>
      </c>
      <c r="C25" s="544" t="s">
        <v>37</v>
      </c>
      <c r="D25" s="544" t="s">
        <v>498</v>
      </c>
      <c r="E25" s="545">
        <v>20180125</v>
      </c>
      <c r="F25" s="545">
        <v>99991231</v>
      </c>
      <c r="G25" s="545">
        <v>0</v>
      </c>
      <c r="H25" s="545">
        <v>0</v>
      </c>
      <c r="I25" s="545">
        <v>0</v>
      </c>
      <c r="J25" s="545">
        <v>0</v>
      </c>
      <c r="K25" s="545">
        <v>0</v>
      </c>
      <c r="L25" s="542">
        <f t="shared" si="0"/>
        <v>0</v>
      </c>
      <c r="M25" s="544" t="s">
        <v>2204</v>
      </c>
    </row>
    <row r="26" spans="1:13" ht="32">
      <c r="A26" s="543" t="s">
        <v>993</v>
      </c>
      <c r="B26" s="544" t="s">
        <v>739</v>
      </c>
      <c r="C26" s="544" t="s">
        <v>740</v>
      </c>
      <c r="D26" s="544" t="s">
        <v>498</v>
      </c>
      <c r="E26" s="545">
        <v>20180125</v>
      </c>
      <c r="F26" s="545">
        <v>99991231</v>
      </c>
      <c r="G26" s="545">
        <v>253</v>
      </c>
      <c r="H26" s="545">
        <v>142</v>
      </c>
      <c r="I26" s="545">
        <v>178</v>
      </c>
      <c r="J26" s="545">
        <v>188</v>
      </c>
      <c r="K26" s="545">
        <v>151</v>
      </c>
      <c r="L26" s="542">
        <f t="shared" si="0"/>
        <v>912</v>
      </c>
      <c r="M26" s="544" t="s">
        <v>2204</v>
      </c>
    </row>
    <row r="27" spans="1:13" ht="32">
      <c r="A27" s="543" t="s">
        <v>993</v>
      </c>
      <c r="B27" s="544" t="s">
        <v>743</v>
      </c>
      <c r="C27" s="544" t="s">
        <v>744</v>
      </c>
      <c r="D27" s="544" t="s">
        <v>498</v>
      </c>
      <c r="E27" s="545">
        <v>20180125</v>
      </c>
      <c r="F27" s="545">
        <v>99991231</v>
      </c>
      <c r="G27" s="545">
        <v>127</v>
      </c>
      <c r="H27" s="545">
        <v>112</v>
      </c>
      <c r="I27" s="545">
        <v>126</v>
      </c>
      <c r="J27" s="545">
        <v>116</v>
      </c>
      <c r="K27" s="545">
        <v>95</v>
      </c>
      <c r="L27" s="542">
        <f t="shared" si="0"/>
        <v>576</v>
      </c>
      <c r="M27" s="544" t="s">
        <v>2204</v>
      </c>
    </row>
    <row r="28" spans="1:13" ht="32">
      <c r="A28" s="543" t="s">
        <v>993</v>
      </c>
      <c r="B28" s="544" t="s">
        <v>747</v>
      </c>
      <c r="C28" s="544" t="s">
        <v>748</v>
      </c>
      <c r="D28" s="544" t="s">
        <v>498</v>
      </c>
      <c r="E28" s="545">
        <v>20180125</v>
      </c>
      <c r="F28" s="545">
        <v>99991231</v>
      </c>
      <c r="G28" s="545">
        <v>299</v>
      </c>
      <c r="H28" s="545">
        <v>185</v>
      </c>
      <c r="I28" s="545">
        <v>211</v>
      </c>
      <c r="J28" s="545">
        <v>222</v>
      </c>
      <c r="K28" s="545">
        <v>225</v>
      </c>
      <c r="L28" s="542">
        <f t="shared" si="0"/>
        <v>1142</v>
      </c>
      <c r="M28" s="544" t="s">
        <v>2204</v>
      </c>
    </row>
    <row r="29" spans="1:13" ht="32">
      <c r="A29" s="543" t="s">
        <v>993</v>
      </c>
      <c r="B29" s="544" t="s">
        <v>751</v>
      </c>
      <c r="C29" s="544" t="s">
        <v>2211</v>
      </c>
      <c r="D29" s="544" t="s">
        <v>498</v>
      </c>
      <c r="E29" s="545">
        <v>20180125</v>
      </c>
      <c r="F29" s="545">
        <v>99991231</v>
      </c>
      <c r="G29" s="545">
        <v>559</v>
      </c>
      <c r="H29" s="545">
        <v>357</v>
      </c>
      <c r="I29" s="545">
        <v>468</v>
      </c>
      <c r="J29" s="545">
        <v>432</v>
      </c>
      <c r="K29" s="545">
        <v>377</v>
      </c>
      <c r="L29" s="542">
        <f t="shared" si="0"/>
        <v>2193</v>
      </c>
      <c r="M29" s="544" t="s">
        <v>2204</v>
      </c>
    </row>
    <row r="30" spans="1:13">
      <c r="A30" s="543" t="s">
        <v>993</v>
      </c>
      <c r="B30" s="544" t="s">
        <v>2212</v>
      </c>
      <c r="C30" s="544" t="s">
        <v>2213</v>
      </c>
      <c r="D30" s="544" t="s">
        <v>626</v>
      </c>
      <c r="E30" s="545">
        <v>20180308</v>
      </c>
      <c r="F30" s="545">
        <v>99991231</v>
      </c>
      <c r="G30" s="545">
        <v>1174</v>
      </c>
      <c r="H30" s="545">
        <v>967</v>
      </c>
      <c r="I30" s="545">
        <v>1187</v>
      </c>
      <c r="J30" s="545">
        <v>1530</v>
      </c>
      <c r="K30" s="545">
        <v>1105</v>
      </c>
      <c r="L30" s="542">
        <f t="shared" si="0"/>
        <v>5963</v>
      </c>
      <c r="M30" s="544" t="s">
        <v>2204</v>
      </c>
    </row>
    <row r="31" spans="1:13" ht="32">
      <c r="A31" s="543" t="s">
        <v>993</v>
      </c>
      <c r="B31" s="544" t="s">
        <v>2214</v>
      </c>
      <c r="C31" s="544" t="s">
        <v>1146</v>
      </c>
      <c r="D31" s="544" t="s">
        <v>498</v>
      </c>
      <c r="E31" s="545">
        <v>20180328</v>
      </c>
      <c r="F31" s="545">
        <v>99991231</v>
      </c>
      <c r="G31" s="545">
        <v>980</v>
      </c>
      <c r="H31" s="545">
        <v>760</v>
      </c>
      <c r="I31" s="545">
        <v>910</v>
      </c>
      <c r="J31" s="545">
        <v>736</v>
      </c>
      <c r="K31" s="545">
        <v>904</v>
      </c>
      <c r="L31" s="542">
        <f t="shared" si="0"/>
        <v>4290</v>
      </c>
      <c r="M31" s="544" t="s">
        <v>2204</v>
      </c>
    </row>
    <row r="32" spans="1:13" ht="32">
      <c r="A32" s="540" t="s">
        <v>993</v>
      </c>
      <c r="B32" s="541" t="s">
        <v>2215</v>
      </c>
      <c r="C32" s="541" t="s">
        <v>2216</v>
      </c>
      <c r="D32" s="541" t="s">
        <v>498</v>
      </c>
      <c r="E32" s="542">
        <v>20180328</v>
      </c>
      <c r="F32" s="542">
        <v>99991231</v>
      </c>
      <c r="G32" s="542">
        <v>0</v>
      </c>
      <c r="H32" s="542">
        <v>0</v>
      </c>
      <c r="I32" s="542">
        <v>0</v>
      </c>
      <c r="J32" s="542">
        <v>0</v>
      </c>
      <c r="K32" s="542">
        <v>0</v>
      </c>
      <c r="L32" s="542">
        <f t="shared" si="0"/>
        <v>0</v>
      </c>
      <c r="M32" s="541" t="s">
        <v>2203</v>
      </c>
    </row>
    <row r="33" spans="1:13" ht="32">
      <c r="A33" s="543" t="s">
        <v>993</v>
      </c>
      <c r="B33" s="544" t="s">
        <v>2217</v>
      </c>
      <c r="C33" s="544" t="s">
        <v>1328</v>
      </c>
      <c r="D33" s="544" t="s">
        <v>498</v>
      </c>
      <c r="E33" s="545">
        <v>20180328</v>
      </c>
      <c r="F33" s="545">
        <v>99991231</v>
      </c>
      <c r="G33" s="545">
        <v>37</v>
      </c>
      <c r="H33" s="545">
        <v>39</v>
      </c>
      <c r="I33" s="545">
        <v>39</v>
      </c>
      <c r="J33" s="545">
        <v>100</v>
      </c>
      <c r="K33" s="545">
        <v>78</v>
      </c>
      <c r="L33" s="542">
        <f t="shared" si="0"/>
        <v>293</v>
      </c>
      <c r="M33" s="544" t="s">
        <v>2204</v>
      </c>
    </row>
    <row r="34" spans="1:13" ht="32">
      <c r="A34" s="543" t="s">
        <v>993</v>
      </c>
      <c r="B34" s="544" t="s">
        <v>2218</v>
      </c>
      <c r="C34" s="544" t="s">
        <v>2219</v>
      </c>
      <c r="D34" s="544" t="s">
        <v>498</v>
      </c>
      <c r="E34" s="545">
        <v>20180328</v>
      </c>
      <c r="F34" s="545">
        <v>99991231</v>
      </c>
      <c r="G34" s="545">
        <v>11</v>
      </c>
      <c r="H34" s="545">
        <v>6</v>
      </c>
      <c r="I34" s="545">
        <v>6</v>
      </c>
      <c r="J34" s="545">
        <v>12</v>
      </c>
      <c r="K34" s="545">
        <v>2</v>
      </c>
      <c r="L34" s="542">
        <f t="shared" si="0"/>
        <v>37</v>
      </c>
      <c r="M34" s="544" t="s">
        <v>2204</v>
      </c>
    </row>
    <row r="35" spans="1:13" ht="32">
      <c r="A35" s="543" t="s">
        <v>993</v>
      </c>
      <c r="B35" s="544" t="s">
        <v>2220</v>
      </c>
      <c r="C35" s="544" t="s">
        <v>2221</v>
      </c>
      <c r="D35" s="544" t="s">
        <v>498</v>
      </c>
      <c r="E35" s="545">
        <v>20180328</v>
      </c>
      <c r="F35" s="545">
        <v>99991231</v>
      </c>
      <c r="G35" s="545">
        <v>46</v>
      </c>
      <c r="H35" s="545">
        <v>31</v>
      </c>
      <c r="I35" s="545">
        <v>44</v>
      </c>
      <c r="J35" s="545">
        <v>30</v>
      </c>
      <c r="K35" s="545">
        <v>31</v>
      </c>
      <c r="L35" s="542">
        <f t="shared" si="0"/>
        <v>182</v>
      </c>
      <c r="M35" s="544" t="s">
        <v>2204</v>
      </c>
    </row>
    <row r="36" spans="1:13" ht="32">
      <c r="A36" s="543" t="s">
        <v>993</v>
      </c>
      <c r="B36" s="544" t="s">
        <v>1024</v>
      </c>
      <c r="C36" s="544" t="s">
        <v>613</v>
      </c>
      <c r="D36" s="544" t="s">
        <v>611</v>
      </c>
      <c r="E36" s="545">
        <v>20180413</v>
      </c>
      <c r="F36" s="545">
        <v>99991231</v>
      </c>
      <c r="G36" s="545">
        <v>787</v>
      </c>
      <c r="H36" s="545">
        <v>594</v>
      </c>
      <c r="I36" s="545">
        <v>791</v>
      </c>
      <c r="J36" s="545">
        <v>978</v>
      </c>
      <c r="K36" s="545">
        <v>593</v>
      </c>
      <c r="L36" s="542">
        <f t="shared" si="0"/>
        <v>3743</v>
      </c>
      <c r="M36" s="544" t="s">
        <v>2204</v>
      </c>
    </row>
    <row r="37" spans="1:13" ht="32">
      <c r="A37" s="543" t="s">
        <v>993</v>
      </c>
      <c r="B37" s="544" t="s">
        <v>1025</v>
      </c>
      <c r="C37" s="544" t="s">
        <v>684</v>
      </c>
      <c r="D37" s="544" t="s">
        <v>611</v>
      </c>
      <c r="E37" s="545">
        <v>20180413</v>
      </c>
      <c r="F37" s="545">
        <v>99991231</v>
      </c>
      <c r="G37" s="545">
        <v>1142</v>
      </c>
      <c r="H37" s="545">
        <v>946</v>
      </c>
      <c r="I37" s="545">
        <v>1164</v>
      </c>
      <c r="J37" s="545">
        <v>1487</v>
      </c>
      <c r="K37" s="545">
        <v>1081</v>
      </c>
      <c r="L37" s="542">
        <f t="shared" si="0"/>
        <v>5820</v>
      </c>
      <c r="M37" s="544" t="s">
        <v>2204</v>
      </c>
    </row>
    <row r="38" spans="1:13" ht="32">
      <c r="A38" s="543" t="s">
        <v>993</v>
      </c>
      <c r="B38" s="544" t="s">
        <v>2222</v>
      </c>
      <c r="C38" s="544" t="s">
        <v>1151</v>
      </c>
      <c r="D38" s="544" t="s">
        <v>498</v>
      </c>
      <c r="E38" s="545">
        <v>20180510</v>
      </c>
      <c r="F38" s="545">
        <v>99991231</v>
      </c>
      <c r="G38" s="545">
        <v>3</v>
      </c>
      <c r="H38" s="545">
        <v>1</v>
      </c>
      <c r="I38" s="545">
        <v>7</v>
      </c>
      <c r="J38" s="545">
        <v>3</v>
      </c>
      <c r="K38" s="545">
        <v>8</v>
      </c>
      <c r="L38" s="542">
        <f t="shared" si="0"/>
        <v>22</v>
      </c>
      <c r="M38" s="544" t="s">
        <v>2204</v>
      </c>
    </row>
    <row r="39" spans="1:13" ht="32">
      <c r="A39" s="543" t="s">
        <v>993</v>
      </c>
      <c r="B39" s="544" t="s">
        <v>2223</v>
      </c>
      <c r="C39" s="544" t="s">
        <v>1153</v>
      </c>
      <c r="D39" s="544" t="s">
        <v>498</v>
      </c>
      <c r="E39" s="545">
        <v>20180510</v>
      </c>
      <c r="F39" s="545">
        <v>99991231</v>
      </c>
      <c r="G39" s="545">
        <v>0</v>
      </c>
      <c r="H39" s="545">
        <v>0</v>
      </c>
      <c r="I39" s="545">
        <v>0</v>
      </c>
      <c r="J39" s="545">
        <v>0</v>
      </c>
      <c r="K39" s="545">
        <v>2</v>
      </c>
      <c r="L39" s="542">
        <f t="shared" si="0"/>
        <v>2</v>
      </c>
      <c r="M39" s="544" t="s">
        <v>2204</v>
      </c>
    </row>
    <row r="40" spans="1:13">
      <c r="A40" s="543" t="s">
        <v>993</v>
      </c>
      <c r="B40" s="544" t="s">
        <v>2224</v>
      </c>
      <c r="C40" s="544" t="s">
        <v>1155</v>
      </c>
      <c r="D40" s="544" t="s">
        <v>498</v>
      </c>
      <c r="E40" s="545">
        <v>20180510</v>
      </c>
      <c r="F40" s="545">
        <v>99991231</v>
      </c>
      <c r="G40" s="545">
        <v>0</v>
      </c>
      <c r="H40" s="545">
        <v>0</v>
      </c>
      <c r="I40" s="545">
        <v>0</v>
      </c>
      <c r="J40" s="545">
        <v>0</v>
      </c>
      <c r="K40" s="545">
        <v>0</v>
      </c>
      <c r="L40" s="542">
        <f t="shared" si="0"/>
        <v>0</v>
      </c>
      <c r="M40" s="544" t="s">
        <v>2204</v>
      </c>
    </row>
    <row r="41" spans="1:13">
      <c r="A41" s="543" t="s">
        <v>993</v>
      </c>
      <c r="B41" s="544" t="s">
        <v>2225</v>
      </c>
      <c r="C41" s="544" t="s">
        <v>1157</v>
      </c>
      <c r="D41" s="544" t="s">
        <v>498</v>
      </c>
      <c r="E41" s="545">
        <v>20180510</v>
      </c>
      <c r="F41" s="545">
        <v>99991231</v>
      </c>
      <c r="G41" s="545">
        <v>0</v>
      </c>
      <c r="H41" s="545">
        <v>0</v>
      </c>
      <c r="I41" s="545">
        <v>0</v>
      </c>
      <c r="J41" s="545">
        <v>0</v>
      </c>
      <c r="K41" s="545">
        <v>0</v>
      </c>
      <c r="L41" s="542">
        <f t="shared" si="0"/>
        <v>0</v>
      </c>
      <c r="M41" s="544" t="s">
        <v>2204</v>
      </c>
    </row>
    <row r="42" spans="1:13" ht="32">
      <c r="A42" s="543" t="s">
        <v>993</v>
      </c>
      <c r="B42" s="544" t="s">
        <v>2226</v>
      </c>
      <c r="C42" s="544" t="s">
        <v>1159</v>
      </c>
      <c r="D42" s="544" t="s">
        <v>498</v>
      </c>
      <c r="E42" s="545">
        <v>20180510</v>
      </c>
      <c r="F42" s="545">
        <v>99991231</v>
      </c>
      <c r="G42" s="545">
        <v>0</v>
      </c>
      <c r="H42" s="545">
        <v>1</v>
      </c>
      <c r="I42" s="545">
        <v>1</v>
      </c>
      <c r="J42" s="545">
        <v>2</v>
      </c>
      <c r="K42" s="545">
        <v>0</v>
      </c>
      <c r="L42" s="542">
        <f t="shared" si="0"/>
        <v>4</v>
      </c>
      <c r="M42" s="544" t="s">
        <v>2204</v>
      </c>
    </row>
    <row r="43" spans="1:13" ht="32">
      <c r="A43" s="543" t="s">
        <v>993</v>
      </c>
      <c r="B43" s="544" t="s">
        <v>2227</v>
      </c>
      <c r="C43" s="544" t="s">
        <v>1161</v>
      </c>
      <c r="D43" s="544" t="s">
        <v>498</v>
      </c>
      <c r="E43" s="545">
        <v>20180510</v>
      </c>
      <c r="F43" s="545">
        <v>99991231</v>
      </c>
      <c r="G43" s="545">
        <v>3</v>
      </c>
      <c r="H43" s="545">
        <v>0</v>
      </c>
      <c r="I43" s="545">
        <v>0</v>
      </c>
      <c r="J43" s="545">
        <v>3</v>
      </c>
      <c r="K43" s="545">
        <v>0</v>
      </c>
      <c r="L43" s="542">
        <f t="shared" si="0"/>
        <v>6</v>
      </c>
      <c r="M43" s="544" t="s">
        <v>2204</v>
      </c>
    </row>
    <row r="44" spans="1:13" ht="32">
      <c r="A44" s="540" t="s">
        <v>993</v>
      </c>
      <c r="B44" s="541" t="s">
        <v>2228</v>
      </c>
      <c r="C44" s="541" t="s">
        <v>2229</v>
      </c>
      <c r="D44" s="541" t="s">
        <v>498</v>
      </c>
      <c r="E44" s="542">
        <v>20180601</v>
      </c>
      <c r="F44" s="542">
        <v>99991231</v>
      </c>
      <c r="G44" s="542">
        <v>0</v>
      </c>
      <c r="H44" s="542">
        <v>0</v>
      </c>
      <c r="I44" s="542">
        <v>0</v>
      </c>
      <c r="J44" s="542">
        <v>0</v>
      </c>
      <c r="K44" s="542">
        <v>0</v>
      </c>
      <c r="L44" s="542">
        <f t="shared" si="0"/>
        <v>0</v>
      </c>
      <c r="M44" s="541" t="s">
        <v>2203</v>
      </c>
    </row>
    <row r="45" spans="1:13">
      <c r="A45" s="540" t="s">
        <v>993</v>
      </c>
      <c r="B45" s="541" t="s">
        <v>2230</v>
      </c>
      <c r="C45" s="541" t="s">
        <v>6</v>
      </c>
      <c r="D45" s="541" t="s">
        <v>498</v>
      </c>
      <c r="E45" s="542">
        <v>20180713</v>
      </c>
      <c r="F45" s="542">
        <v>99991231</v>
      </c>
      <c r="G45" s="542">
        <v>0</v>
      </c>
      <c r="H45" s="542">
        <v>0</v>
      </c>
      <c r="I45" s="542">
        <v>0</v>
      </c>
      <c r="J45" s="542">
        <v>0</v>
      </c>
      <c r="K45" s="542">
        <v>0</v>
      </c>
      <c r="L45" s="542">
        <f t="shared" si="0"/>
        <v>0</v>
      </c>
      <c r="M45" s="541" t="s">
        <v>2203</v>
      </c>
    </row>
    <row r="46" spans="1:13">
      <c r="A46" s="540" t="s">
        <v>993</v>
      </c>
      <c r="B46" s="541" t="s">
        <v>2231</v>
      </c>
      <c r="C46" s="541" t="s">
        <v>11</v>
      </c>
      <c r="D46" s="541" t="s">
        <v>498</v>
      </c>
      <c r="E46" s="542">
        <v>20180713</v>
      </c>
      <c r="F46" s="542">
        <v>99991231</v>
      </c>
      <c r="G46" s="542">
        <v>0</v>
      </c>
      <c r="H46" s="542">
        <v>0</v>
      </c>
      <c r="I46" s="542">
        <v>0</v>
      </c>
      <c r="J46" s="542">
        <v>0</v>
      </c>
      <c r="K46" s="542">
        <v>0</v>
      </c>
      <c r="L46" s="542">
        <f t="shared" si="0"/>
        <v>0</v>
      </c>
      <c r="M46" s="541" t="s">
        <v>2203</v>
      </c>
    </row>
    <row r="47" spans="1:13" ht="32">
      <c r="A47" s="540" t="s">
        <v>993</v>
      </c>
      <c r="B47" s="541" t="s">
        <v>2232</v>
      </c>
      <c r="C47" s="541" t="s">
        <v>2233</v>
      </c>
      <c r="D47" s="541" t="s">
        <v>498</v>
      </c>
      <c r="E47" s="542">
        <v>20180713</v>
      </c>
      <c r="F47" s="542">
        <v>99991231</v>
      </c>
      <c r="G47" s="542">
        <v>0</v>
      </c>
      <c r="H47" s="542">
        <v>0</v>
      </c>
      <c r="I47" s="542">
        <v>0</v>
      </c>
      <c r="J47" s="542">
        <v>0</v>
      </c>
      <c r="K47" s="542">
        <v>0</v>
      </c>
      <c r="L47" s="542">
        <f t="shared" si="0"/>
        <v>0</v>
      </c>
      <c r="M47" s="541" t="s">
        <v>2203</v>
      </c>
    </row>
    <row r="48" spans="1:13">
      <c r="A48" s="540" t="s">
        <v>993</v>
      </c>
      <c r="B48" s="541" t="s">
        <v>2234</v>
      </c>
      <c r="C48" s="541" t="s">
        <v>59</v>
      </c>
      <c r="D48" s="541" t="s">
        <v>498</v>
      </c>
      <c r="E48" s="542">
        <v>20180713</v>
      </c>
      <c r="F48" s="542">
        <v>99991231</v>
      </c>
      <c r="G48" s="542">
        <v>0</v>
      </c>
      <c r="H48" s="542">
        <v>0</v>
      </c>
      <c r="I48" s="542">
        <v>0</v>
      </c>
      <c r="J48" s="542">
        <v>0</v>
      </c>
      <c r="K48" s="542">
        <v>0</v>
      </c>
      <c r="L48" s="542">
        <f t="shared" si="0"/>
        <v>0</v>
      </c>
      <c r="M48" s="541" t="s">
        <v>2203</v>
      </c>
    </row>
    <row r="49" spans="1:13" ht="32">
      <c r="A49" s="540" t="s">
        <v>993</v>
      </c>
      <c r="B49" s="541" t="s">
        <v>2235</v>
      </c>
      <c r="C49" s="541" t="s">
        <v>1128</v>
      </c>
      <c r="D49" s="541" t="s">
        <v>498</v>
      </c>
      <c r="E49" s="542">
        <v>20180713</v>
      </c>
      <c r="F49" s="542">
        <v>99991231</v>
      </c>
      <c r="G49" s="542">
        <v>0</v>
      </c>
      <c r="H49" s="542">
        <v>0</v>
      </c>
      <c r="I49" s="542">
        <v>0</v>
      </c>
      <c r="J49" s="542">
        <v>0</v>
      </c>
      <c r="K49" s="542">
        <v>0</v>
      </c>
      <c r="L49" s="542">
        <f t="shared" si="0"/>
        <v>0</v>
      </c>
      <c r="M49" s="541" t="s">
        <v>2203</v>
      </c>
    </row>
    <row r="50" spans="1:13" ht="32">
      <c r="A50" s="543" t="s">
        <v>993</v>
      </c>
      <c r="B50" s="544" t="s">
        <v>1026</v>
      </c>
      <c r="C50" s="544" t="s">
        <v>923</v>
      </c>
      <c r="D50" s="544" t="s">
        <v>498</v>
      </c>
      <c r="E50" s="545">
        <v>20180906</v>
      </c>
      <c r="F50" s="545">
        <v>99991231</v>
      </c>
      <c r="G50" s="545">
        <v>15</v>
      </c>
      <c r="H50" s="545">
        <v>10</v>
      </c>
      <c r="I50" s="545">
        <v>6</v>
      </c>
      <c r="J50" s="545">
        <v>7</v>
      </c>
      <c r="K50" s="545">
        <v>12</v>
      </c>
      <c r="L50" s="542">
        <f t="shared" si="0"/>
        <v>50</v>
      </c>
      <c r="M50" s="544" t="s">
        <v>2204</v>
      </c>
    </row>
    <row r="51" spans="1:13" ht="32">
      <c r="A51" s="543" t="s">
        <v>993</v>
      </c>
      <c r="B51" s="544" t="s">
        <v>1027</v>
      </c>
      <c r="C51" s="544" t="s">
        <v>926</v>
      </c>
      <c r="D51" s="544" t="s">
        <v>498</v>
      </c>
      <c r="E51" s="545">
        <v>20180906</v>
      </c>
      <c r="F51" s="545">
        <v>99991231</v>
      </c>
      <c r="G51" s="545">
        <v>266</v>
      </c>
      <c r="H51" s="545">
        <v>182</v>
      </c>
      <c r="I51" s="545">
        <v>189</v>
      </c>
      <c r="J51" s="545">
        <v>227</v>
      </c>
      <c r="K51" s="545">
        <v>196</v>
      </c>
      <c r="L51" s="542">
        <f t="shared" si="0"/>
        <v>1060</v>
      </c>
      <c r="M51" s="544" t="s">
        <v>2204</v>
      </c>
    </row>
    <row r="52" spans="1:13" ht="32">
      <c r="A52" s="543" t="s">
        <v>993</v>
      </c>
      <c r="B52" s="544" t="s">
        <v>1028</v>
      </c>
      <c r="C52" s="544" t="s">
        <v>929</v>
      </c>
      <c r="D52" s="544" t="s">
        <v>498</v>
      </c>
      <c r="E52" s="545">
        <v>20180906</v>
      </c>
      <c r="F52" s="545">
        <v>99991231</v>
      </c>
      <c r="G52" s="545">
        <v>354</v>
      </c>
      <c r="H52" s="545">
        <v>286</v>
      </c>
      <c r="I52" s="545">
        <v>332</v>
      </c>
      <c r="J52" s="545">
        <v>320</v>
      </c>
      <c r="K52" s="545">
        <v>292</v>
      </c>
      <c r="L52" s="542">
        <f t="shared" si="0"/>
        <v>1584</v>
      </c>
      <c r="M52" s="544" t="s">
        <v>2204</v>
      </c>
    </row>
    <row r="53" spans="1:13">
      <c r="A53" s="543" t="s">
        <v>2236</v>
      </c>
      <c r="B53" s="544" t="s">
        <v>2086</v>
      </c>
      <c r="C53" s="544" t="s">
        <v>2237</v>
      </c>
      <c r="D53" s="544" t="s">
        <v>637</v>
      </c>
      <c r="E53" s="545">
        <v>20181012</v>
      </c>
      <c r="F53" s="545">
        <v>99991231</v>
      </c>
      <c r="G53" s="545">
        <v>2122</v>
      </c>
      <c r="H53" s="545">
        <v>1571</v>
      </c>
      <c r="I53" s="545">
        <v>2301</v>
      </c>
      <c r="J53" s="545">
        <v>3035</v>
      </c>
      <c r="K53" s="545">
        <v>1774</v>
      </c>
      <c r="L53" s="542">
        <f t="shared" si="0"/>
        <v>10803</v>
      </c>
      <c r="M53" s="544" t="s">
        <v>2204</v>
      </c>
    </row>
    <row r="54" spans="1:13" ht="32">
      <c r="A54" s="543" t="s">
        <v>2236</v>
      </c>
      <c r="B54" s="544" t="s">
        <v>2090</v>
      </c>
      <c r="C54" s="544" t="s">
        <v>1530</v>
      </c>
      <c r="D54" s="544" t="s">
        <v>314</v>
      </c>
      <c r="E54" s="545">
        <v>20181012</v>
      </c>
      <c r="F54" s="545">
        <v>99991231</v>
      </c>
      <c r="G54" s="545">
        <v>2548</v>
      </c>
      <c r="H54" s="545">
        <v>1951</v>
      </c>
      <c r="I54" s="545">
        <v>2345</v>
      </c>
      <c r="J54" s="545">
        <v>2869</v>
      </c>
      <c r="K54" s="545">
        <v>2050</v>
      </c>
      <c r="L54" s="542">
        <f t="shared" si="0"/>
        <v>11763</v>
      </c>
      <c r="M54" s="544" t="s">
        <v>2204</v>
      </c>
    </row>
    <row r="55" spans="1:13" ht="32">
      <c r="A55" s="543" t="s">
        <v>2236</v>
      </c>
      <c r="B55" s="544" t="s">
        <v>2091</v>
      </c>
      <c r="C55" s="544" t="s">
        <v>2238</v>
      </c>
      <c r="D55" s="544" t="s">
        <v>490</v>
      </c>
      <c r="E55" s="545">
        <v>20181012</v>
      </c>
      <c r="F55" s="545">
        <v>99991231</v>
      </c>
      <c r="G55" s="545">
        <v>3282</v>
      </c>
      <c r="H55" s="545">
        <v>2602</v>
      </c>
      <c r="I55" s="545">
        <v>3463</v>
      </c>
      <c r="J55" s="545">
        <v>4672</v>
      </c>
      <c r="K55" s="545">
        <v>2714</v>
      </c>
      <c r="L55" s="542">
        <f t="shared" si="0"/>
        <v>16733</v>
      </c>
      <c r="M55" s="544" t="s">
        <v>2204</v>
      </c>
    </row>
    <row r="56" spans="1:13" ht="32">
      <c r="A56" s="543" t="s">
        <v>2236</v>
      </c>
      <c r="B56" s="544" t="s">
        <v>2098</v>
      </c>
      <c r="C56" s="544" t="s">
        <v>965</v>
      </c>
      <c r="D56" s="544" t="s">
        <v>475</v>
      </c>
      <c r="E56" s="545">
        <v>20181012</v>
      </c>
      <c r="F56" s="545">
        <v>99991231</v>
      </c>
      <c r="G56" s="545">
        <v>3071</v>
      </c>
      <c r="H56" s="545">
        <v>2503</v>
      </c>
      <c r="I56" s="545">
        <v>3197</v>
      </c>
      <c r="J56" s="545">
        <v>4087</v>
      </c>
      <c r="K56" s="545">
        <v>2457</v>
      </c>
      <c r="L56" s="542">
        <f t="shared" si="0"/>
        <v>15315</v>
      </c>
      <c r="M56" s="544" t="s">
        <v>2204</v>
      </c>
    </row>
    <row r="57" spans="1:13" ht="32">
      <c r="A57" s="543" t="s">
        <v>2236</v>
      </c>
      <c r="B57" s="544" t="s">
        <v>2102</v>
      </c>
      <c r="C57" s="544" t="s">
        <v>974</v>
      </c>
      <c r="D57" s="544" t="s">
        <v>475</v>
      </c>
      <c r="E57" s="545">
        <v>20181130</v>
      </c>
      <c r="F57" s="545">
        <v>99991231</v>
      </c>
      <c r="G57" s="545">
        <v>592</v>
      </c>
      <c r="H57" s="545">
        <v>459</v>
      </c>
      <c r="I57" s="545">
        <v>503</v>
      </c>
      <c r="J57" s="545">
        <v>563</v>
      </c>
      <c r="K57" s="545">
        <v>443</v>
      </c>
      <c r="L57" s="542">
        <f t="shared" si="0"/>
        <v>2560</v>
      </c>
      <c r="M57" s="544" t="s">
        <v>2204</v>
      </c>
    </row>
    <row r="58" spans="1:13" ht="64">
      <c r="A58" s="540" t="s">
        <v>2236</v>
      </c>
      <c r="B58" s="541" t="s">
        <v>2103</v>
      </c>
      <c r="C58" s="541" t="s">
        <v>2239</v>
      </c>
      <c r="D58" s="541" t="s">
        <v>475</v>
      </c>
      <c r="E58" s="542">
        <v>20181130</v>
      </c>
      <c r="F58" s="542">
        <v>99991231</v>
      </c>
      <c r="G58" s="542">
        <v>0</v>
      </c>
      <c r="H58" s="542">
        <v>0</v>
      </c>
      <c r="I58" s="542">
        <v>0</v>
      </c>
      <c r="J58" s="542">
        <v>0</v>
      </c>
      <c r="K58" s="542">
        <v>0</v>
      </c>
      <c r="L58" s="542">
        <f t="shared" si="0"/>
        <v>0</v>
      </c>
      <c r="M58" s="541" t="s">
        <v>2203</v>
      </c>
    </row>
    <row r="59" spans="1:13" ht="32">
      <c r="A59" s="540" t="s">
        <v>2236</v>
      </c>
      <c r="B59" s="541" t="s">
        <v>2104</v>
      </c>
      <c r="C59" s="541" t="s">
        <v>684</v>
      </c>
      <c r="D59" s="541" t="s">
        <v>611</v>
      </c>
      <c r="E59" s="542">
        <v>20181130</v>
      </c>
      <c r="F59" s="542">
        <v>99991231</v>
      </c>
      <c r="G59" s="542">
        <v>0</v>
      </c>
      <c r="H59" s="542">
        <v>0</v>
      </c>
      <c r="I59" s="542">
        <v>0</v>
      </c>
      <c r="J59" s="542">
        <v>0</v>
      </c>
      <c r="K59" s="542">
        <v>0</v>
      </c>
      <c r="L59" s="542">
        <f t="shared" si="0"/>
        <v>0</v>
      </c>
      <c r="M59" s="541" t="s">
        <v>2203</v>
      </c>
    </row>
    <row r="60" spans="1:13">
      <c r="A60" s="540" t="s">
        <v>993</v>
      </c>
      <c r="B60" s="541" t="s">
        <v>2240</v>
      </c>
      <c r="C60" s="541" t="s">
        <v>87</v>
      </c>
      <c r="D60" s="541" t="s">
        <v>498</v>
      </c>
      <c r="E60" s="542">
        <v>20181214</v>
      </c>
      <c r="F60" s="542">
        <v>99991231</v>
      </c>
      <c r="G60" s="542">
        <v>0</v>
      </c>
      <c r="H60" s="542">
        <v>0</v>
      </c>
      <c r="I60" s="542">
        <v>0</v>
      </c>
      <c r="J60" s="542">
        <v>0</v>
      </c>
      <c r="K60" s="542">
        <v>0</v>
      </c>
      <c r="L60" s="542">
        <f t="shared" si="0"/>
        <v>0</v>
      </c>
      <c r="M60" s="541" t="s">
        <v>2203</v>
      </c>
    </row>
    <row r="61" spans="1:13" ht="32">
      <c r="A61" s="543" t="s">
        <v>993</v>
      </c>
      <c r="B61" s="544" t="s">
        <v>2241</v>
      </c>
      <c r="C61" s="544" t="s">
        <v>2242</v>
      </c>
      <c r="D61" s="544" t="s">
        <v>475</v>
      </c>
      <c r="E61" s="545">
        <v>20190121</v>
      </c>
      <c r="F61" s="545">
        <v>99991231</v>
      </c>
      <c r="G61" s="545">
        <v>4297</v>
      </c>
      <c r="H61" s="545">
        <v>3321</v>
      </c>
      <c r="I61" s="545">
        <v>4081</v>
      </c>
      <c r="J61" s="545">
        <v>4814</v>
      </c>
      <c r="K61" s="545">
        <v>3164</v>
      </c>
      <c r="L61" s="542">
        <f t="shared" si="0"/>
        <v>19677</v>
      </c>
      <c r="M61" s="544" t="s">
        <v>2204</v>
      </c>
    </row>
    <row r="62" spans="1:13" ht="32">
      <c r="A62" s="543" t="s">
        <v>993</v>
      </c>
      <c r="B62" s="544" t="s">
        <v>1006</v>
      </c>
      <c r="C62" s="544" t="s">
        <v>2243</v>
      </c>
      <c r="D62" s="544" t="s">
        <v>2205</v>
      </c>
      <c r="E62" s="545">
        <v>20190308</v>
      </c>
      <c r="F62" s="545">
        <v>99991231</v>
      </c>
      <c r="G62" s="545">
        <v>432</v>
      </c>
      <c r="H62" s="545">
        <v>362</v>
      </c>
      <c r="I62" s="545">
        <v>415</v>
      </c>
      <c r="J62" s="545">
        <v>433</v>
      </c>
      <c r="K62" s="545">
        <v>301</v>
      </c>
      <c r="L62" s="542">
        <f t="shared" si="0"/>
        <v>1943</v>
      </c>
      <c r="M62" s="544" t="s">
        <v>2204</v>
      </c>
    </row>
    <row r="63" spans="1:13" ht="32">
      <c r="A63" s="543" t="s">
        <v>993</v>
      </c>
      <c r="B63" s="544" t="s">
        <v>1819</v>
      </c>
      <c r="C63" s="544" t="s">
        <v>2244</v>
      </c>
      <c r="D63" s="544" t="s">
        <v>611</v>
      </c>
      <c r="E63" s="545">
        <v>20190405</v>
      </c>
      <c r="F63" s="545">
        <v>99991231</v>
      </c>
      <c r="G63" s="545">
        <v>1</v>
      </c>
      <c r="H63" s="545">
        <v>0</v>
      </c>
      <c r="I63" s="545">
        <v>3</v>
      </c>
      <c r="J63" s="545">
        <v>8</v>
      </c>
      <c r="K63" s="545">
        <v>2</v>
      </c>
      <c r="L63" s="542">
        <f t="shared" si="0"/>
        <v>14</v>
      </c>
      <c r="M63" s="544" t="s">
        <v>2204</v>
      </c>
    </row>
    <row r="64" spans="1:13" ht="48">
      <c r="A64" s="543" t="s">
        <v>993</v>
      </c>
      <c r="B64" s="544" t="s">
        <v>2245</v>
      </c>
      <c r="C64" s="544" t="s">
        <v>2246</v>
      </c>
      <c r="D64" s="544" t="s">
        <v>611</v>
      </c>
      <c r="E64" s="545">
        <v>20190405</v>
      </c>
      <c r="F64" s="545">
        <v>99991231</v>
      </c>
      <c r="G64" s="545">
        <v>2364</v>
      </c>
      <c r="H64" s="545">
        <v>1876</v>
      </c>
      <c r="I64" s="545">
        <v>2512</v>
      </c>
      <c r="J64" s="545">
        <v>2929</v>
      </c>
      <c r="K64" s="545">
        <v>2026</v>
      </c>
      <c r="L64" s="542">
        <f t="shared" si="0"/>
        <v>11707</v>
      </c>
      <c r="M64" s="544" t="s">
        <v>2204</v>
      </c>
    </row>
    <row r="65" spans="1:13" ht="32">
      <c r="A65" s="543" t="s">
        <v>993</v>
      </c>
      <c r="B65" s="544" t="s">
        <v>1824</v>
      </c>
      <c r="C65" s="544" t="s">
        <v>2247</v>
      </c>
      <c r="D65" s="544" t="s">
        <v>498</v>
      </c>
      <c r="E65" s="545">
        <v>20190404</v>
      </c>
      <c r="F65" s="545">
        <v>99991231</v>
      </c>
      <c r="G65" s="545">
        <v>7893</v>
      </c>
      <c r="H65" s="545">
        <v>6682</v>
      </c>
      <c r="I65" s="545">
        <v>8917</v>
      </c>
      <c r="J65" s="545">
        <v>11366</v>
      </c>
      <c r="K65" s="545">
        <v>6123</v>
      </c>
      <c r="L65" s="542">
        <f t="shared" si="0"/>
        <v>40981</v>
      </c>
      <c r="M65" s="544" t="s">
        <v>2204</v>
      </c>
    </row>
    <row r="66" spans="1:13" ht="32">
      <c r="A66" s="543" t="s">
        <v>993</v>
      </c>
      <c r="B66" s="544" t="s">
        <v>1828</v>
      </c>
      <c r="C66" s="544" t="s">
        <v>1955</v>
      </c>
      <c r="D66" s="544" t="s">
        <v>498</v>
      </c>
      <c r="E66" s="545">
        <v>20190404</v>
      </c>
      <c r="F66" s="545">
        <v>99991231</v>
      </c>
      <c r="G66" s="545">
        <v>7893</v>
      </c>
      <c r="H66" s="545">
        <v>6682</v>
      </c>
      <c r="I66" s="545">
        <v>8917</v>
      </c>
      <c r="J66" s="545">
        <v>11366</v>
      </c>
      <c r="K66" s="545">
        <v>6123</v>
      </c>
      <c r="L66" s="542">
        <f t="shared" si="0"/>
        <v>40981</v>
      </c>
      <c r="M66" s="544" t="s">
        <v>2204</v>
      </c>
    </row>
    <row r="67" spans="1:13" ht="32">
      <c r="A67" s="543" t="s">
        <v>993</v>
      </c>
      <c r="B67" s="544" t="s">
        <v>1831</v>
      </c>
      <c r="C67" s="544" t="s">
        <v>1951</v>
      </c>
      <c r="D67" s="544" t="s">
        <v>498</v>
      </c>
      <c r="E67" s="545">
        <v>20190404</v>
      </c>
      <c r="F67" s="545">
        <v>99991231</v>
      </c>
      <c r="G67" s="545">
        <v>1048</v>
      </c>
      <c r="H67" s="545">
        <v>793</v>
      </c>
      <c r="I67" s="545">
        <v>974</v>
      </c>
      <c r="J67" s="545">
        <v>1596</v>
      </c>
      <c r="K67" s="545">
        <v>903</v>
      </c>
      <c r="L67" s="542">
        <f t="shared" si="0"/>
        <v>5314</v>
      </c>
      <c r="M67" s="544" t="s">
        <v>2204</v>
      </c>
    </row>
    <row r="68" spans="1:13" ht="32">
      <c r="A68" s="540" t="s">
        <v>993</v>
      </c>
      <c r="B68" s="541" t="s">
        <v>1837</v>
      </c>
      <c r="C68" s="541" t="s">
        <v>2248</v>
      </c>
      <c r="D68" s="541" t="s">
        <v>268</v>
      </c>
      <c r="E68" s="542">
        <v>20190510</v>
      </c>
      <c r="F68" s="542">
        <v>99991231</v>
      </c>
      <c r="G68" s="542">
        <v>0</v>
      </c>
      <c r="H68" s="542">
        <v>0</v>
      </c>
      <c r="I68" s="542">
        <v>0</v>
      </c>
      <c r="J68" s="542">
        <v>0</v>
      </c>
      <c r="K68" s="542">
        <v>0</v>
      </c>
      <c r="L68" s="542">
        <f t="shared" ref="L68:L131" si="1">SUM(G68:K68)</f>
        <v>0</v>
      </c>
      <c r="M68" s="541" t="s">
        <v>2203</v>
      </c>
    </row>
    <row r="69" spans="1:13" ht="32">
      <c r="A69" s="543" t="s">
        <v>993</v>
      </c>
      <c r="B69" s="544" t="s">
        <v>1840</v>
      </c>
      <c r="C69" s="544" t="s">
        <v>2249</v>
      </c>
      <c r="D69" s="544" t="s">
        <v>2205</v>
      </c>
      <c r="E69" s="545">
        <v>20190503</v>
      </c>
      <c r="F69" s="545">
        <v>99991231</v>
      </c>
      <c r="G69" s="545">
        <v>2984</v>
      </c>
      <c r="H69" s="545">
        <v>2214</v>
      </c>
      <c r="I69" s="545">
        <v>2872</v>
      </c>
      <c r="J69" s="545">
        <v>3933</v>
      </c>
      <c r="K69" s="545">
        <v>2344</v>
      </c>
      <c r="L69" s="542">
        <f t="shared" si="1"/>
        <v>14347</v>
      </c>
      <c r="M69" s="544" t="s">
        <v>2204</v>
      </c>
    </row>
    <row r="70" spans="1:13">
      <c r="A70" s="543" t="s">
        <v>993</v>
      </c>
      <c r="B70" s="544" t="s">
        <v>1844</v>
      </c>
      <c r="C70" s="544" t="s">
        <v>1897</v>
      </c>
      <c r="D70" s="544" t="s">
        <v>498</v>
      </c>
      <c r="E70" s="545">
        <v>20190517</v>
      </c>
      <c r="F70" s="545">
        <v>99991231</v>
      </c>
      <c r="G70" s="545">
        <v>1481</v>
      </c>
      <c r="H70" s="545">
        <v>1020</v>
      </c>
      <c r="I70" s="545">
        <v>1291</v>
      </c>
      <c r="J70" s="545">
        <v>1190</v>
      </c>
      <c r="K70" s="545">
        <v>1164</v>
      </c>
      <c r="L70" s="542">
        <f t="shared" si="1"/>
        <v>6146</v>
      </c>
      <c r="M70" s="544" t="s">
        <v>2204</v>
      </c>
    </row>
    <row r="71" spans="1:13">
      <c r="A71" s="543" t="s">
        <v>993</v>
      </c>
      <c r="B71" s="544" t="s">
        <v>1848</v>
      </c>
      <c r="C71" s="544" t="s">
        <v>1898</v>
      </c>
      <c r="D71" s="544" t="s">
        <v>498</v>
      </c>
      <c r="E71" s="545">
        <v>20190517</v>
      </c>
      <c r="F71" s="545">
        <v>99991231</v>
      </c>
      <c r="G71" s="545">
        <v>1042</v>
      </c>
      <c r="H71" s="545">
        <v>732</v>
      </c>
      <c r="I71" s="545">
        <v>942</v>
      </c>
      <c r="J71" s="545">
        <v>799</v>
      </c>
      <c r="K71" s="545">
        <v>716</v>
      </c>
      <c r="L71" s="542">
        <f t="shared" si="1"/>
        <v>4231</v>
      </c>
      <c r="M71" s="544" t="s">
        <v>2204</v>
      </c>
    </row>
    <row r="72" spans="1:13">
      <c r="A72" s="543" t="s">
        <v>993</v>
      </c>
      <c r="B72" s="544" t="s">
        <v>1851</v>
      </c>
      <c r="C72" s="544" t="s">
        <v>2003</v>
      </c>
      <c r="D72" s="544" t="s">
        <v>498</v>
      </c>
      <c r="E72" s="545">
        <v>20190517</v>
      </c>
      <c r="F72" s="545">
        <v>99991231</v>
      </c>
      <c r="G72" s="545">
        <v>276</v>
      </c>
      <c r="H72" s="545">
        <v>242</v>
      </c>
      <c r="I72" s="545">
        <v>271</v>
      </c>
      <c r="J72" s="545">
        <v>291</v>
      </c>
      <c r="K72" s="545">
        <v>245</v>
      </c>
      <c r="L72" s="542">
        <f t="shared" si="1"/>
        <v>1325</v>
      </c>
      <c r="M72" s="544" t="s">
        <v>2204</v>
      </c>
    </row>
    <row r="73" spans="1:13">
      <c r="A73" s="543" t="s">
        <v>993</v>
      </c>
      <c r="B73" s="544" t="s">
        <v>1854</v>
      </c>
      <c r="C73" s="544" t="s">
        <v>2250</v>
      </c>
      <c r="D73" s="544" t="s">
        <v>498</v>
      </c>
      <c r="E73" s="545">
        <v>20190517</v>
      </c>
      <c r="F73" s="545">
        <v>99991231</v>
      </c>
      <c r="G73" s="545">
        <v>1766</v>
      </c>
      <c r="H73" s="545">
        <v>1372</v>
      </c>
      <c r="I73" s="545">
        <v>1555</v>
      </c>
      <c r="J73" s="545">
        <v>1570</v>
      </c>
      <c r="K73" s="545">
        <v>1445</v>
      </c>
      <c r="L73" s="542">
        <f t="shared" si="1"/>
        <v>7708</v>
      </c>
      <c r="M73" s="544" t="s">
        <v>2204</v>
      </c>
    </row>
    <row r="74" spans="1:13">
      <c r="A74" s="543" t="s">
        <v>993</v>
      </c>
      <c r="B74" s="544" t="s">
        <v>1857</v>
      </c>
      <c r="C74" s="544" t="s">
        <v>1953</v>
      </c>
      <c r="D74" s="544" t="s">
        <v>498</v>
      </c>
      <c r="E74" s="545">
        <v>20190517</v>
      </c>
      <c r="F74" s="545">
        <v>99991231</v>
      </c>
      <c r="G74" s="545">
        <v>472</v>
      </c>
      <c r="H74" s="545">
        <v>339</v>
      </c>
      <c r="I74" s="545">
        <v>376</v>
      </c>
      <c r="J74" s="545">
        <v>399</v>
      </c>
      <c r="K74" s="545">
        <v>363</v>
      </c>
      <c r="L74" s="542">
        <f t="shared" si="1"/>
        <v>1949</v>
      </c>
      <c r="M74" s="544" t="s">
        <v>2204</v>
      </c>
    </row>
    <row r="75" spans="1:13" ht="32">
      <c r="A75" s="543" t="s">
        <v>993</v>
      </c>
      <c r="B75" s="544" t="s">
        <v>1860</v>
      </c>
      <c r="C75" s="544" t="s">
        <v>2251</v>
      </c>
      <c r="D75" s="544" t="s">
        <v>498</v>
      </c>
      <c r="E75" s="545">
        <v>20190517</v>
      </c>
      <c r="F75" s="545">
        <v>99991231</v>
      </c>
      <c r="G75" s="545">
        <v>31</v>
      </c>
      <c r="H75" s="545">
        <v>19</v>
      </c>
      <c r="I75" s="545">
        <v>24</v>
      </c>
      <c r="J75" s="545">
        <v>30</v>
      </c>
      <c r="K75" s="545">
        <v>28</v>
      </c>
      <c r="L75" s="542">
        <f t="shared" si="1"/>
        <v>132</v>
      </c>
      <c r="M75" s="544" t="s">
        <v>2204</v>
      </c>
    </row>
    <row r="76" spans="1:13" ht="32">
      <c r="A76" s="543" t="s">
        <v>993</v>
      </c>
      <c r="B76" s="544" t="s">
        <v>2252</v>
      </c>
      <c r="C76" s="544" t="s">
        <v>2253</v>
      </c>
      <c r="D76" s="544" t="s">
        <v>2205</v>
      </c>
      <c r="E76" s="545">
        <v>20190517</v>
      </c>
      <c r="F76" s="545">
        <v>99991231</v>
      </c>
      <c r="G76" s="545">
        <v>3918</v>
      </c>
      <c r="H76" s="545">
        <v>3018</v>
      </c>
      <c r="I76" s="545">
        <v>3968</v>
      </c>
      <c r="J76" s="545">
        <v>5151</v>
      </c>
      <c r="K76" s="545">
        <v>3005</v>
      </c>
      <c r="L76" s="542">
        <f t="shared" si="1"/>
        <v>19060</v>
      </c>
      <c r="M76" s="544" t="s">
        <v>2204</v>
      </c>
    </row>
    <row r="77" spans="1:13" ht="32">
      <c r="A77" s="543" t="s">
        <v>993</v>
      </c>
      <c r="B77" s="544" t="s">
        <v>2254</v>
      </c>
      <c r="C77" s="544" t="s">
        <v>2255</v>
      </c>
      <c r="D77" s="544" t="s">
        <v>2205</v>
      </c>
      <c r="E77" s="545">
        <v>20190925</v>
      </c>
      <c r="F77" s="545">
        <v>99991231</v>
      </c>
      <c r="G77" s="545">
        <v>14799</v>
      </c>
      <c r="H77" s="545">
        <v>11711</v>
      </c>
      <c r="I77" s="545">
        <v>14746</v>
      </c>
      <c r="J77" s="545">
        <v>18117</v>
      </c>
      <c r="K77" s="545">
        <v>11989</v>
      </c>
      <c r="L77" s="542">
        <f t="shared" si="1"/>
        <v>71362</v>
      </c>
      <c r="M77" s="544" t="s">
        <v>2204</v>
      </c>
    </row>
    <row r="78" spans="1:13" ht="32">
      <c r="A78" s="543" t="s">
        <v>993</v>
      </c>
      <c r="B78" s="544" t="s">
        <v>2256</v>
      </c>
      <c r="C78" s="544" t="s">
        <v>2171</v>
      </c>
      <c r="D78" s="544" t="s">
        <v>498</v>
      </c>
      <c r="E78" s="545">
        <v>20191206</v>
      </c>
      <c r="F78" s="545">
        <v>99991231</v>
      </c>
      <c r="G78" s="545">
        <v>79</v>
      </c>
      <c r="H78" s="545">
        <v>51</v>
      </c>
      <c r="I78" s="545">
        <v>48</v>
      </c>
      <c r="J78" s="545">
        <v>64</v>
      </c>
      <c r="K78" s="545">
        <v>65</v>
      </c>
      <c r="L78" s="542">
        <f t="shared" si="1"/>
        <v>307</v>
      </c>
      <c r="M78" s="544" t="s">
        <v>2204</v>
      </c>
    </row>
    <row r="79" spans="1:13" ht="32">
      <c r="A79" s="543" t="s">
        <v>993</v>
      </c>
      <c r="B79" s="544" t="s">
        <v>2257</v>
      </c>
      <c r="C79" s="544" t="s">
        <v>2172</v>
      </c>
      <c r="D79" s="544" t="s">
        <v>498</v>
      </c>
      <c r="E79" s="545">
        <v>20191206</v>
      </c>
      <c r="F79" s="545">
        <v>99991231</v>
      </c>
      <c r="G79" s="545">
        <v>53</v>
      </c>
      <c r="H79" s="545">
        <v>51</v>
      </c>
      <c r="I79" s="545">
        <v>63</v>
      </c>
      <c r="J79" s="545">
        <v>55</v>
      </c>
      <c r="K79" s="545">
        <v>25</v>
      </c>
      <c r="L79" s="542">
        <f t="shared" si="1"/>
        <v>247</v>
      </c>
      <c r="M79" s="544" t="s">
        <v>2204</v>
      </c>
    </row>
    <row r="80" spans="1:13" ht="32">
      <c r="A80" s="543" t="s">
        <v>993</v>
      </c>
      <c r="B80" s="544" t="s">
        <v>2258</v>
      </c>
      <c r="C80" s="544" t="s">
        <v>2173</v>
      </c>
      <c r="D80" s="544" t="s">
        <v>498</v>
      </c>
      <c r="E80" s="545">
        <v>20191206</v>
      </c>
      <c r="F80" s="545">
        <v>99991231</v>
      </c>
      <c r="G80" s="545">
        <v>105</v>
      </c>
      <c r="H80" s="545">
        <v>64</v>
      </c>
      <c r="I80" s="545">
        <v>67</v>
      </c>
      <c r="J80" s="545">
        <v>71</v>
      </c>
      <c r="K80" s="545">
        <v>58</v>
      </c>
      <c r="L80" s="542">
        <f t="shared" si="1"/>
        <v>365</v>
      </c>
      <c r="M80" s="544" t="s">
        <v>2204</v>
      </c>
    </row>
    <row r="81" spans="1:13" ht="32">
      <c r="A81" s="543" t="s">
        <v>993</v>
      </c>
      <c r="B81" s="544" t="s">
        <v>2259</v>
      </c>
      <c r="C81" s="544" t="s">
        <v>2174</v>
      </c>
      <c r="D81" s="544" t="s">
        <v>498</v>
      </c>
      <c r="E81" s="545">
        <v>20191206</v>
      </c>
      <c r="F81" s="545">
        <v>99991231</v>
      </c>
      <c r="G81" s="545">
        <v>105</v>
      </c>
      <c r="H81" s="545">
        <v>64</v>
      </c>
      <c r="I81" s="545">
        <v>67</v>
      </c>
      <c r="J81" s="545">
        <v>71</v>
      </c>
      <c r="K81" s="545">
        <v>58</v>
      </c>
      <c r="L81" s="542">
        <f t="shared" si="1"/>
        <v>365</v>
      </c>
      <c r="M81" s="544" t="s">
        <v>2204</v>
      </c>
    </row>
    <row r="82" spans="1:13" ht="32">
      <c r="A82" s="543" t="s">
        <v>993</v>
      </c>
      <c r="B82" s="544" t="s">
        <v>2260</v>
      </c>
      <c r="C82" s="544" t="s">
        <v>2175</v>
      </c>
      <c r="D82" s="544" t="s">
        <v>498</v>
      </c>
      <c r="E82" s="545">
        <v>20191206</v>
      </c>
      <c r="F82" s="545">
        <v>99991231</v>
      </c>
      <c r="G82" s="545">
        <v>0</v>
      </c>
      <c r="H82" s="545">
        <v>0</v>
      </c>
      <c r="I82" s="545">
        <v>0</v>
      </c>
      <c r="J82" s="545">
        <v>0</v>
      </c>
      <c r="K82" s="545">
        <v>0</v>
      </c>
      <c r="L82" s="542">
        <f t="shared" si="1"/>
        <v>0</v>
      </c>
      <c r="M82" s="544" t="s">
        <v>2204</v>
      </c>
    </row>
    <row r="83" spans="1:13">
      <c r="A83" s="543" t="s">
        <v>993</v>
      </c>
      <c r="B83" s="544" t="s">
        <v>2261</v>
      </c>
      <c r="C83" s="544" t="s">
        <v>2262</v>
      </c>
      <c r="D83" s="544" t="s">
        <v>498</v>
      </c>
      <c r="E83" s="545">
        <v>20200227</v>
      </c>
      <c r="F83" s="545">
        <v>99991231</v>
      </c>
      <c r="G83" s="545">
        <v>0</v>
      </c>
      <c r="H83" s="545">
        <v>0</v>
      </c>
      <c r="I83" s="545">
        <v>0</v>
      </c>
      <c r="J83" s="545">
        <v>723</v>
      </c>
      <c r="K83" s="545">
        <v>355</v>
      </c>
      <c r="L83" s="542">
        <f t="shared" si="1"/>
        <v>1078</v>
      </c>
      <c r="M83" s="544" t="s">
        <v>2204</v>
      </c>
    </row>
    <row r="84" spans="1:13" ht="32">
      <c r="A84" s="540" t="s">
        <v>998</v>
      </c>
      <c r="B84" s="541" t="s">
        <v>491</v>
      </c>
      <c r="C84" s="541" t="s">
        <v>492</v>
      </c>
      <c r="D84" s="541" t="s">
        <v>498</v>
      </c>
      <c r="E84" s="542">
        <v>20180308</v>
      </c>
      <c r="F84" s="542">
        <v>99991231</v>
      </c>
      <c r="G84" s="542">
        <v>0</v>
      </c>
      <c r="H84" s="542">
        <v>0</v>
      </c>
      <c r="I84" s="542">
        <v>0</v>
      </c>
      <c r="J84" s="542">
        <v>0</v>
      </c>
      <c r="K84" s="542">
        <v>0</v>
      </c>
      <c r="L84" s="542">
        <f t="shared" si="1"/>
        <v>0</v>
      </c>
      <c r="M84" s="541" t="s">
        <v>2203</v>
      </c>
    </row>
    <row r="85" spans="1:13" ht="32">
      <c r="A85" s="540" t="s">
        <v>998</v>
      </c>
      <c r="B85" s="541" t="s">
        <v>504</v>
      </c>
      <c r="C85" s="541" t="s">
        <v>505</v>
      </c>
      <c r="D85" s="541" t="s">
        <v>498</v>
      </c>
      <c r="E85" s="542">
        <v>20180308</v>
      </c>
      <c r="F85" s="542">
        <v>99991231</v>
      </c>
      <c r="G85" s="542">
        <v>0</v>
      </c>
      <c r="H85" s="542">
        <v>0</v>
      </c>
      <c r="I85" s="542">
        <v>0</v>
      </c>
      <c r="J85" s="542">
        <v>0</v>
      </c>
      <c r="K85" s="542">
        <v>0</v>
      </c>
      <c r="L85" s="542">
        <f t="shared" si="1"/>
        <v>0</v>
      </c>
      <c r="M85" s="541" t="s">
        <v>2203</v>
      </c>
    </row>
    <row r="86" spans="1:13" ht="32">
      <c r="A86" s="540" t="s">
        <v>998</v>
      </c>
      <c r="B86" s="541" t="s">
        <v>507</v>
      </c>
      <c r="C86" s="541" t="s">
        <v>510</v>
      </c>
      <c r="D86" s="541" t="s">
        <v>498</v>
      </c>
      <c r="E86" s="542">
        <v>20180308</v>
      </c>
      <c r="F86" s="542">
        <v>99991231</v>
      </c>
      <c r="G86" s="542">
        <v>0</v>
      </c>
      <c r="H86" s="542">
        <v>0</v>
      </c>
      <c r="I86" s="542">
        <v>0</v>
      </c>
      <c r="J86" s="542">
        <v>0</v>
      </c>
      <c r="K86" s="542">
        <v>0</v>
      </c>
      <c r="L86" s="542">
        <f t="shared" si="1"/>
        <v>0</v>
      </c>
      <c r="M86" s="541" t="s">
        <v>2203</v>
      </c>
    </row>
    <row r="87" spans="1:13" ht="48">
      <c r="A87" s="543" t="s">
        <v>998</v>
      </c>
      <c r="B87" s="544" t="s">
        <v>511</v>
      </c>
      <c r="C87" s="544" t="s">
        <v>57</v>
      </c>
      <c r="D87" s="544" t="s">
        <v>498</v>
      </c>
      <c r="E87" s="545">
        <v>20180308</v>
      </c>
      <c r="F87" s="545">
        <v>99991231</v>
      </c>
      <c r="G87" s="545">
        <v>3</v>
      </c>
      <c r="H87" s="545">
        <v>0</v>
      </c>
      <c r="I87" s="545">
        <v>5</v>
      </c>
      <c r="J87" s="545">
        <v>3</v>
      </c>
      <c r="K87" s="545">
        <v>0</v>
      </c>
      <c r="L87" s="542">
        <f t="shared" si="1"/>
        <v>11</v>
      </c>
      <c r="M87" s="544" t="s">
        <v>2204</v>
      </c>
    </row>
    <row r="88" spans="1:13" ht="32">
      <c r="A88" s="540" t="s">
        <v>998</v>
      </c>
      <c r="B88" s="541" t="s">
        <v>513</v>
      </c>
      <c r="C88" s="541" t="s">
        <v>514</v>
      </c>
      <c r="D88" s="541" t="s">
        <v>498</v>
      </c>
      <c r="E88" s="542">
        <v>20180308</v>
      </c>
      <c r="F88" s="542">
        <v>99991231</v>
      </c>
      <c r="G88" s="542">
        <v>0</v>
      </c>
      <c r="H88" s="542">
        <v>0</v>
      </c>
      <c r="I88" s="542">
        <v>0</v>
      </c>
      <c r="J88" s="542">
        <v>0</v>
      </c>
      <c r="K88" s="542">
        <v>0</v>
      </c>
      <c r="L88" s="542">
        <f t="shared" si="1"/>
        <v>0</v>
      </c>
      <c r="M88" s="541" t="s">
        <v>2203</v>
      </c>
    </row>
    <row r="89" spans="1:13" ht="48">
      <c r="A89" s="540" t="s">
        <v>998</v>
      </c>
      <c r="B89" s="541" t="s">
        <v>516</v>
      </c>
      <c r="C89" s="541" t="s">
        <v>517</v>
      </c>
      <c r="D89" s="541" t="s">
        <v>498</v>
      </c>
      <c r="E89" s="542">
        <v>20180308</v>
      </c>
      <c r="F89" s="542">
        <v>99991231</v>
      </c>
      <c r="G89" s="542">
        <v>0</v>
      </c>
      <c r="H89" s="542">
        <v>0</v>
      </c>
      <c r="I89" s="542">
        <v>0</v>
      </c>
      <c r="J89" s="542">
        <v>0</v>
      </c>
      <c r="K89" s="542">
        <v>0</v>
      </c>
      <c r="L89" s="542">
        <f t="shared" si="1"/>
        <v>0</v>
      </c>
      <c r="M89" s="541" t="s">
        <v>2203</v>
      </c>
    </row>
    <row r="90" spans="1:13" ht="32">
      <c r="A90" s="543" t="s">
        <v>998</v>
      </c>
      <c r="B90" s="544" t="s">
        <v>532</v>
      </c>
      <c r="C90" s="544" t="s">
        <v>533</v>
      </c>
      <c r="D90" s="544" t="s">
        <v>498</v>
      </c>
      <c r="E90" s="545">
        <v>20180308</v>
      </c>
      <c r="F90" s="545">
        <v>99991231</v>
      </c>
      <c r="G90" s="545">
        <v>0</v>
      </c>
      <c r="H90" s="545">
        <v>4</v>
      </c>
      <c r="I90" s="545">
        <v>4</v>
      </c>
      <c r="J90" s="545">
        <v>6</v>
      </c>
      <c r="K90" s="545">
        <v>7</v>
      </c>
      <c r="L90" s="542">
        <f t="shared" si="1"/>
        <v>21</v>
      </c>
      <c r="M90" s="544" t="s">
        <v>2204</v>
      </c>
    </row>
    <row r="91" spans="1:13" ht="48">
      <c r="A91" s="540" t="s">
        <v>998</v>
      </c>
      <c r="B91" s="541" t="s">
        <v>541</v>
      </c>
      <c r="C91" s="541" t="s">
        <v>542</v>
      </c>
      <c r="D91" s="541" t="s">
        <v>498</v>
      </c>
      <c r="E91" s="542">
        <v>20180308</v>
      </c>
      <c r="F91" s="542">
        <v>99991231</v>
      </c>
      <c r="G91" s="542">
        <v>0</v>
      </c>
      <c r="H91" s="542">
        <v>0</v>
      </c>
      <c r="I91" s="542">
        <v>0</v>
      </c>
      <c r="J91" s="542">
        <v>0</v>
      </c>
      <c r="K91" s="542">
        <v>0</v>
      </c>
      <c r="L91" s="542">
        <f t="shared" si="1"/>
        <v>0</v>
      </c>
      <c r="M91" s="541" t="s">
        <v>2203</v>
      </c>
    </row>
    <row r="92" spans="1:13" ht="32">
      <c r="A92" s="543" t="s">
        <v>998</v>
      </c>
      <c r="B92" s="544" t="s">
        <v>548</v>
      </c>
      <c r="C92" s="544" t="s">
        <v>549</v>
      </c>
      <c r="D92" s="544" t="s">
        <v>555</v>
      </c>
      <c r="E92" s="545">
        <v>20180308</v>
      </c>
      <c r="F92" s="545">
        <v>99991231</v>
      </c>
      <c r="G92" s="545">
        <v>35</v>
      </c>
      <c r="H92" s="545">
        <v>29</v>
      </c>
      <c r="I92" s="545">
        <v>61</v>
      </c>
      <c r="J92" s="545">
        <v>45</v>
      </c>
      <c r="K92" s="545">
        <v>33</v>
      </c>
      <c r="L92" s="542">
        <f t="shared" si="1"/>
        <v>203</v>
      </c>
      <c r="M92" s="544" t="s">
        <v>2204</v>
      </c>
    </row>
    <row r="93" spans="1:13" ht="32">
      <c r="A93" s="540" t="s">
        <v>998</v>
      </c>
      <c r="B93" s="541" t="s">
        <v>563</v>
      </c>
      <c r="C93" s="541" t="s">
        <v>564</v>
      </c>
      <c r="D93" s="541" t="s">
        <v>555</v>
      </c>
      <c r="E93" s="542">
        <v>20180308</v>
      </c>
      <c r="F93" s="542">
        <v>99991231</v>
      </c>
      <c r="G93" s="542">
        <v>0</v>
      </c>
      <c r="H93" s="542">
        <v>0</v>
      </c>
      <c r="I93" s="542">
        <v>0</v>
      </c>
      <c r="J93" s="542">
        <v>0</v>
      </c>
      <c r="K93" s="542">
        <v>0</v>
      </c>
      <c r="L93" s="542">
        <f t="shared" si="1"/>
        <v>0</v>
      </c>
      <c r="M93" s="541" t="s">
        <v>2203</v>
      </c>
    </row>
    <row r="94" spans="1:13" ht="32">
      <c r="A94" s="543" t="s">
        <v>998</v>
      </c>
      <c r="B94" s="544" t="s">
        <v>578</v>
      </c>
      <c r="C94" s="544" t="s">
        <v>29</v>
      </c>
      <c r="D94" s="544" t="s">
        <v>2205</v>
      </c>
      <c r="E94" s="545">
        <v>20180308</v>
      </c>
      <c r="F94" s="545">
        <v>99991231</v>
      </c>
      <c r="G94" s="545">
        <v>254</v>
      </c>
      <c r="H94" s="545">
        <v>166</v>
      </c>
      <c r="I94" s="545">
        <v>220</v>
      </c>
      <c r="J94" s="545">
        <v>161</v>
      </c>
      <c r="K94" s="545">
        <v>185</v>
      </c>
      <c r="L94" s="542">
        <f t="shared" si="1"/>
        <v>986</v>
      </c>
      <c r="M94" s="544" t="s">
        <v>2204</v>
      </c>
    </row>
    <row r="95" spans="1:13" ht="32">
      <c r="A95" s="543" t="s">
        <v>998</v>
      </c>
      <c r="B95" s="544" t="s">
        <v>589</v>
      </c>
      <c r="C95" s="544" t="s">
        <v>592</v>
      </c>
      <c r="D95" s="544" t="s">
        <v>2205</v>
      </c>
      <c r="E95" s="545">
        <v>20180308</v>
      </c>
      <c r="F95" s="545">
        <v>99991231</v>
      </c>
      <c r="G95" s="545">
        <v>47</v>
      </c>
      <c r="H95" s="545">
        <v>25</v>
      </c>
      <c r="I95" s="545">
        <v>23</v>
      </c>
      <c r="J95" s="545">
        <v>21</v>
      </c>
      <c r="K95" s="545">
        <v>20</v>
      </c>
      <c r="L95" s="542">
        <f t="shared" si="1"/>
        <v>136</v>
      </c>
      <c r="M95" s="544" t="s">
        <v>2204</v>
      </c>
    </row>
    <row r="96" spans="1:13" ht="32">
      <c r="A96" s="543" t="s">
        <v>998</v>
      </c>
      <c r="B96" s="544" t="s">
        <v>602</v>
      </c>
      <c r="C96" s="544" t="s">
        <v>613</v>
      </c>
      <c r="D96" s="544" t="s">
        <v>611</v>
      </c>
      <c r="E96" s="545">
        <v>20180308</v>
      </c>
      <c r="F96" s="545">
        <v>99991231</v>
      </c>
      <c r="G96" s="545">
        <v>125</v>
      </c>
      <c r="H96" s="545">
        <v>123</v>
      </c>
      <c r="I96" s="545">
        <v>165</v>
      </c>
      <c r="J96" s="545">
        <v>156</v>
      </c>
      <c r="K96" s="545">
        <v>83</v>
      </c>
      <c r="L96" s="542">
        <f t="shared" si="1"/>
        <v>652</v>
      </c>
      <c r="M96" s="544" t="s">
        <v>2204</v>
      </c>
    </row>
    <row r="97" spans="1:13">
      <c r="A97" s="543" t="s">
        <v>998</v>
      </c>
      <c r="B97" s="544" t="s">
        <v>621</v>
      </c>
      <c r="C97" s="544" t="s">
        <v>2206</v>
      </c>
      <c r="D97" s="544" t="s">
        <v>626</v>
      </c>
      <c r="E97" s="545">
        <v>20190702</v>
      </c>
      <c r="F97" s="545">
        <v>99991231</v>
      </c>
      <c r="G97" s="545">
        <v>184</v>
      </c>
      <c r="H97" s="545">
        <v>197</v>
      </c>
      <c r="I97" s="545">
        <v>232</v>
      </c>
      <c r="J97" s="545">
        <v>231</v>
      </c>
      <c r="K97" s="545">
        <v>124</v>
      </c>
      <c r="L97" s="542">
        <f t="shared" si="1"/>
        <v>968</v>
      </c>
      <c r="M97" s="544" t="s">
        <v>2204</v>
      </c>
    </row>
    <row r="98" spans="1:13" ht="32">
      <c r="A98" s="543" t="s">
        <v>998</v>
      </c>
      <c r="B98" s="544" t="s">
        <v>634</v>
      </c>
      <c r="C98" s="544" t="s">
        <v>639</v>
      </c>
      <c r="D98" s="544" t="s">
        <v>637</v>
      </c>
      <c r="E98" s="545">
        <v>20180308</v>
      </c>
      <c r="F98" s="545">
        <v>99991231</v>
      </c>
      <c r="G98" s="545">
        <v>106</v>
      </c>
      <c r="H98" s="545">
        <v>56</v>
      </c>
      <c r="I98" s="545">
        <v>82</v>
      </c>
      <c r="J98" s="545">
        <v>58</v>
      </c>
      <c r="K98" s="545">
        <v>71</v>
      </c>
      <c r="L98" s="542">
        <f t="shared" si="1"/>
        <v>373</v>
      </c>
      <c r="M98" s="544" t="s">
        <v>2204</v>
      </c>
    </row>
    <row r="99" spans="1:13" ht="32">
      <c r="A99" s="540" t="s">
        <v>998</v>
      </c>
      <c r="B99" s="541" t="s">
        <v>657</v>
      </c>
      <c r="C99" s="541" t="s">
        <v>15</v>
      </c>
      <c r="D99" s="541" t="s">
        <v>498</v>
      </c>
      <c r="E99" s="542">
        <v>20180308</v>
      </c>
      <c r="F99" s="542">
        <v>99991231</v>
      </c>
      <c r="G99" s="542">
        <v>0</v>
      </c>
      <c r="H99" s="542">
        <v>0</v>
      </c>
      <c r="I99" s="542">
        <v>0</v>
      </c>
      <c r="J99" s="542">
        <v>0</v>
      </c>
      <c r="K99" s="542">
        <v>0</v>
      </c>
      <c r="L99" s="542">
        <f t="shared" si="1"/>
        <v>0</v>
      </c>
      <c r="M99" s="541" t="s">
        <v>2203</v>
      </c>
    </row>
    <row r="100" spans="1:13" ht="48">
      <c r="A100" s="540" t="s">
        <v>998</v>
      </c>
      <c r="B100" s="541" t="s">
        <v>664</v>
      </c>
      <c r="C100" s="541" t="s">
        <v>666</v>
      </c>
      <c r="D100" s="541" t="s">
        <v>498</v>
      </c>
      <c r="E100" s="542">
        <v>20180308</v>
      </c>
      <c r="F100" s="542">
        <v>99991231</v>
      </c>
      <c r="G100" s="542">
        <v>0</v>
      </c>
      <c r="H100" s="542">
        <v>0</v>
      </c>
      <c r="I100" s="542">
        <v>0</v>
      </c>
      <c r="J100" s="542">
        <v>0</v>
      </c>
      <c r="K100" s="542">
        <v>0</v>
      </c>
      <c r="L100" s="542">
        <f t="shared" si="1"/>
        <v>0</v>
      </c>
      <c r="M100" s="541" t="s">
        <v>2203</v>
      </c>
    </row>
    <row r="101" spans="1:13" ht="32">
      <c r="A101" s="540" t="s">
        <v>998</v>
      </c>
      <c r="B101" s="541" t="s">
        <v>667</v>
      </c>
      <c r="C101" s="541" t="s">
        <v>670</v>
      </c>
      <c r="D101" s="541" t="s">
        <v>498</v>
      </c>
      <c r="E101" s="542">
        <v>20180308</v>
      </c>
      <c r="F101" s="542">
        <v>99991231</v>
      </c>
      <c r="G101" s="542">
        <v>0</v>
      </c>
      <c r="H101" s="542">
        <v>0</v>
      </c>
      <c r="I101" s="542">
        <v>0</v>
      </c>
      <c r="J101" s="542">
        <v>0</v>
      </c>
      <c r="K101" s="542">
        <v>0</v>
      </c>
      <c r="L101" s="542">
        <f t="shared" si="1"/>
        <v>0</v>
      </c>
      <c r="M101" s="541" t="s">
        <v>2203</v>
      </c>
    </row>
    <row r="102" spans="1:13" ht="48">
      <c r="A102" s="543" t="s">
        <v>998</v>
      </c>
      <c r="B102" s="544" t="s">
        <v>671</v>
      </c>
      <c r="C102" s="544" t="s">
        <v>674</v>
      </c>
      <c r="D102" s="544" t="s">
        <v>498</v>
      </c>
      <c r="E102" s="545">
        <v>20180308</v>
      </c>
      <c r="F102" s="545">
        <v>99991231</v>
      </c>
      <c r="G102" s="545">
        <v>0</v>
      </c>
      <c r="H102" s="545">
        <v>1</v>
      </c>
      <c r="I102" s="545">
        <v>0</v>
      </c>
      <c r="J102" s="545">
        <v>1</v>
      </c>
      <c r="K102" s="545">
        <v>1</v>
      </c>
      <c r="L102" s="542">
        <f t="shared" si="1"/>
        <v>3</v>
      </c>
      <c r="M102" s="544" t="s">
        <v>2204</v>
      </c>
    </row>
    <row r="103" spans="1:13" ht="32">
      <c r="A103" s="543" t="s">
        <v>998</v>
      </c>
      <c r="B103" s="544" t="s">
        <v>683</v>
      </c>
      <c r="C103" s="544" t="s">
        <v>684</v>
      </c>
      <c r="D103" s="544" t="s">
        <v>611</v>
      </c>
      <c r="E103" s="545">
        <v>20180328</v>
      </c>
      <c r="F103" s="545">
        <v>99991231</v>
      </c>
      <c r="G103" s="545">
        <v>106</v>
      </c>
      <c r="H103" s="545">
        <v>56</v>
      </c>
      <c r="I103" s="545">
        <v>82</v>
      </c>
      <c r="J103" s="545">
        <v>58</v>
      </c>
      <c r="K103" s="545">
        <v>71</v>
      </c>
      <c r="L103" s="542">
        <f t="shared" si="1"/>
        <v>373</v>
      </c>
      <c r="M103" s="544" t="s">
        <v>2204</v>
      </c>
    </row>
    <row r="104" spans="1:13" ht="32">
      <c r="A104" s="540" t="s">
        <v>998</v>
      </c>
      <c r="B104" s="541" t="s">
        <v>706</v>
      </c>
      <c r="C104" s="541" t="s">
        <v>707</v>
      </c>
      <c r="D104" s="541" t="s">
        <v>498</v>
      </c>
      <c r="E104" s="542">
        <v>20180308</v>
      </c>
      <c r="F104" s="542">
        <v>99991231</v>
      </c>
      <c r="G104" s="542">
        <v>0</v>
      </c>
      <c r="H104" s="542">
        <v>0</v>
      </c>
      <c r="I104" s="542">
        <v>0</v>
      </c>
      <c r="J104" s="542">
        <v>0</v>
      </c>
      <c r="K104" s="542">
        <v>0</v>
      </c>
      <c r="L104" s="542">
        <f t="shared" si="1"/>
        <v>0</v>
      </c>
      <c r="M104" s="541" t="s">
        <v>2203</v>
      </c>
    </row>
    <row r="105" spans="1:13" ht="48">
      <c r="A105" s="543" t="s">
        <v>998</v>
      </c>
      <c r="B105" s="544" t="s">
        <v>711</v>
      </c>
      <c r="C105" s="544" t="s">
        <v>38</v>
      </c>
      <c r="D105" s="544" t="s">
        <v>498</v>
      </c>
      <c r="E105" s="545">
        <v>20180308</v>
      </c>
      <c r="F105" s="545">
        <v>99991231</v>
      </c>
      <c r="G105" s="545">
        <v>0</v>
      </c>
      <c r="H105" s="545">
        <v>1</v>
      </c>
      <c r="I105" s="545">
        <v>0</v>
      </c>
      <c r="J105" s="545">
        <v>0</v>
      </c>
      <c r="K105" s="545">
        <v>1</v>
      </c>
      <c r="L105" s="542">
        <f t="shared" si="1"/>
        <v>2</v>
      </c>
      <c r="M105" s="544" t="s">
        <v>2204</v>
      </c>
    </row>
    <row r="106" spans="1:13" ht="32">
      <c r="A106" s="540" t="s">
        <v>998</v>
      </c>
      <c r="B106" s="541" t="s">
        <v>714</v>
      </c>
      <c r="C106" s="541" t="s">
        <v>715</v>
      </c>
      <c r="D106" s="541" t="s">
        <v>498</v>
      </c>
      <c r="E106" s="542">
        <v>20180308</v>
      </c>
      <c r="F106" s="542">
        <v>99991231</v>
      </c>
      <c r="G106" s="542">
        <v>0</v>
      </c>
      <c r="H106" s="542">
        <v>0</v>
      </c>
      <c r="I106" s="542">
        <v>0</v>
      </c>
      <c r="J106" s="542">
        <v>0</v>
      </c>
      <c r="K106" s="542">
        <v>0</v>
      </c>
      <c r="L106" s="542">
        <f t="shared" si="1"/>
        <v>0</v>
      </c>
      <c r="M106" s="541" t="s">
        <v>2203</v>
      </c>
    </row>
    <row r="107" spans="1:13" ht="48">
      <c r="A107" s="540" t="s">
        <v>998</v>
      </c>
      <c r="B107" s="541" t="s">
        <v>718</v>
      </c>
      <c r="C107" s="541" t="s">
        <v>37</v>
      </c>
      <c r="D107" s="541" t="s">
        <v>498</v>
      </c>
      <c r="E107" s="542">
        <v>20180308</v>
      </c>
      <c r="F107" s="542">
        <v>99991231</v>
      </c>
      <c r="G107" s="542">
        <v>0</v>
      </c>
      <c r="H107" s="542">
        <v>0</v>
      </c>
      <c r="I107" s="542">
        <v>0</v>
      </c>
      <c r="J107" s="542">
        <v>0</v>
      </c>
      <c r="K107" s="542">
        <v>0</v>
      </c>
      <c r="L107" s="542">
        <f t="shared" si="1"/>
        <v>0</v>
      </c>
      <c r="M107" s="541" t="s">
        <v>2203</v>
      </c>
    </row>
    <row r="108" spans="1:13" ht="32">
      <c r="A108" s="543" t="s">
        <v>998</v>
      </c>
      <c r="B108" s="544" t="s">
        <v>739</v>
      </c>
      <c r="C108" s="544" t="s">
        <v>740</v>
      </c>
      <c r="D108" s="544" t="s">
        <v>498</v>
      </c>
      <c r="E108" s="545">
        <v>20180308</v>
      </c>
      <c r="F108" s="545">
        <v>99991231</v>
      </c>
      <c r="G108" s="545">
        <v>15</v>
      </c>
      <c r="H108" s="545">
        <v>9</v>
      </c>
      <c r="I108" s="545">
        <v>11</v>
      </c>
      <c r="J108" s="545">
        <v>5</v>
      </c>
      <c r="K108" s="545">
        <v>12</v>
      </c>
      <c r="L108" s="542">
        <f t="shared" si="1"/>
        <v>52</v>
      </c>
      <c r="M108" s="544" t="s">
        <v>2204</v>
      </c>
    </row>
    <row r="109" spans="1:13" ht="32">
      <c r="A109" s="543" t="s">
        <v>998</v>
      </c>
      <c r="B109" s="544" t="s">
        <v>743</v>
      </c>
      <c r="C109" s="544" t="s">
        <v>744</v>
      </c>
      <c r="D109" s="544" t="s">
        <v>498</v>
      </c>
      <c r="E109" s="545">
        <v>20180308</v>
      </c>
      <c r="F109" s="545">
        <v>99991231</v>
      </c>
      <c r="G109" s="545">
        <v>47</v>
      </c>
      <c r="H109" s="545">
        <v>51</v>
      </c>
      <c r="I109" s="545">
        <v>50</v>
      </c>
      <c r="J109" s="545">
        <v>65</v>
      </c>
      <c r="K109" s="545">
        <v>41</v>
      </c>
      <c r="L109" s="542">
        <f t="shared" si="1"/>
        <v>254</v>
      </c>
      <c r="M109" s="544" t="s">
        <v>2204</v>
      </c>
    </row>
    <row r="110" spans="1:13" ht="32">
      <c r="A110" s="543" t="s">
        <v>998</v>
      </c>
      <c r="B110" s="544" t="s">
        <v>747</v>
      </c>
      <c r="C110" s="544" t="s">
        <v>748</v>
      </c>
      <c r="D110" s="544" t="s">
        <v>498</v>
      </c>
      <c r="E110" s="545">
        <v>20180308</v>
      </c>
      <c r="F110" s="545">
        <v>99991231</v>
      </c>
      <c r="G110" s="545">
        <v>52</v>
      </c>
      <c r="H110" s="545">
        <v>27</v>
      </c>
      <c r="I110" s="545">
        <v>25</v>
      </c>
      <c r="J110" s="545">
        <v>28</v>
      </c>
      <c r="K110" s="545">
        <v>21</v>
      </c>
      <c r="L110" s="542">
        <f t="shared" si="1"/>
        <v>153</v>
      </c>
      <c r="M110" s="544" t="s">
        <v>2204</v>
      </c>
    </row>
    <row r="111" spans="1:13" ht="32">
      <c r="A111" s="543" t="s">
        <v>998</v>
      </c>
      <c r="B111" s="544" t="s">
        <v>751</v>
      </c>
      <c r="C111" s="544" t="s">
        <v>2211</v>
      </c>
      <c r="D111" s="544" t="s">
        <v>498</v>
      </c>
      <c r="E111" s="545">
        <v>20180308</v>
      </c>
      <c r="F111" s="545">
        <v>99991231</v>
      </c>
      <c r="G111" s="545">
        <v>669</v>
      </c>
      <c r="H111" s="545">
        <v>441</v>
      </c>
      <c r="I111" s="545">
        <v>587</v>
      </c>
      <c r="J111" s="545">
        <v>486</v>
      </c>
      <c r="K111" s="545">
        <v>525</v>
      </c>
      <c r="L111" s="542">
        <f t="shared" si="1"/>
        <v>2708</v>
      </c>
      <c r="M111" s="544" t="s">
        <v>2204</v>
      </c>
    </row>
    <row r="112" spans="1:13" ht="32">
      <c r="A112" s="543" t="s">
        <v>998</v>
      </c>
      <c r="B112" s="544" t="s">
        <v>1029</v>
      </c>
      <c r="C112" s="544" t="s">
        <v>2244</v>
      </c>
      <c r="D112" s="544" t="s">
        <v>611</v>
      </c>
      <c r="E112" s="545">
        <v>20180308</v>
      </c>
      <c r="F112" s="545">
        <v>99991231</v>
      </c>
      <c r="G112" s="545">
        <v>59</v>
      </c>
      <c r="H112" s="545">
        <v>74</v>
      </c>
      <c r="I112" s="545">
        <v>67</v>
      </c>
      <c r="J112" s="545">
        <v>75</v>
      </c>
      <c r="K112" s="545">
        <v>41</v>
      </c>
      <c r="L112" s="542">
        <f t="shared" si="1"/>
        <v>316</v>
      </c>
      <c r="M112" s="544" t="s">
        <v>2204</v>
      </c>
    </row>
    <row r="113" spans="1:13">
      <c r="A113" s="543" t="s">
        <v>998</v>
      </c>
      <c r="B113" s="544" t="s">
        <v>2212</v>
      </c>
      <c r="C113" s="544" t="s">
        <v>2213</v>
      </c>
      <c r="D113" s="544" t="s">
        <v>626</v>
      </c>
      <c r="E113" s="545">
        <v>20180308</v>
      </c>
      <c r="F113" s="545">
        <v>99991231</v>
      </c>
      <c r="G113" s="545">
        <v>106</v>
      </c>
      <c r="H113" s="545">
        <v>56</v>
      </c>
      <c r="I113" s="545">
        <v>82</v>
      </c>
      <c r="J113" s="545">
        <v>58</v>
      </c>
      <c r="K113" s="545">
        <v>71</v>
      </c>
      <c r="L113" s="542">
        <f t="shared" si="1"/>
        <v>373</v>
      </c>
      <c r="M113" s="544" t="s">
        <v>2204</v>
      </c>
    </row>
    <row r="114" spans="1:13">
      <c r="A114" s="540" t="s">
        <v>998</v>
      </c>
      <c r="B114" s="541" t="s">
        <v>2263</v>
      </c>
      <c r="C114" s="541" t="s">
        <v>804</v>
      </c>
      <c r="D114" s="541" t="s">
        <v>626</v>
      </c>
      <c r="E114" s="542">
        <v>20180308</v>
      </c>
      <c r="F114" s="542">
        <v>99991231</v>
      </c>
      <c r="G114" s="542">
        <v>0</v>
      </c>
      <c r="H114" s="542">
        <v>0</v>
      </c>
      <c r="I114" s="542">
        <v>0</v>
      </c>
      <c r="J114" s="542">
        <v>0</v>
      </c>
      <c r="K114" s="542">
        <v>0</v>
      </c>
      <c r="L114" s="542">
        <f t="shared" si="1"/>
        <v>0</v>
      </c>
      <c r="M114" s="541" t="s">
        <v>2203</v>
      </c>
    </row>
    <row r="115" spans="1:13" ht="32">
      <c r="A115" s="543" t="s">
        <v>998</v>
      </c>
      <c r="B115" s="544" t="s">
        <v>2214</v>
      </c>
      <c r="C115" s="544" t="s">
        <v>1146</v>
      </c>
      <c r="D115" s="544" t="s">
        <v>498</v>
      </c>
      <c r="E115" s="545">
        <v>20180906</v>
      </c>
      <c r="F115" s="545">
        <v>99991231</v>
      </c>
      <c r="G115" s="545">
        <v>263</v>
      </c>
      <c r="H115" s="545">
        <v>181</v>
      </c>
      <c r="I115" s="545">
        <v>233</v>
      </c>
      <c r="J115" s="545">
        <v>176</v>
      </c>
      <c r="K115" s="545">
        <v>205</v>
      </c>
      <c r="L115" s="542">
        <f t="shared" si="1"/>
        <v>1058</v>
      </c>
      <c r="M115" s="544" t="s">
        <v>2204</v>
      </c>
    </row>
    <row r="116" spans="1:13" ht="32">
      <c r="A116" s="543" t="s">
        <v>998</v>
      </c>
      <c r="B116" s="544" t="s">
        <v>2217</v>
      </c>
      <c r="C116" s="544" t="s">
        <v>1328</v>
      </c>
      <c r="D116" s="544" t="s">
        <v>498</v>
      </c>
      <c r="E116" s="545">
        <v>20180510</v>
      </c>
      <c r="F116" s="545">
        <v>99991231</v>
      </c>
      <c r="G116" s="545">
        <v>23</v>
      </c>
      <c r="H116" s="545">
        <v>27</v>
      </c>
      <c r="I116" s="545">
        <v>48</v>
      </c>
      <c r="J116" s="545">
        <v>62</v>
      </c>
      <c r="K116" s="545">
        <v>67</v>
      </c>
      <c r="L116" s="542">
        <f t="shared" si="1"/>
        <v>227</v>
      </c>
      <c r="M116" s="544" t="s">
        <v>2204</v>
      </c>
    </row>
    <row r="117" spans="1:13" ht="32">
      <c r="A117" s="543" t="s">
        <v>998</v>
      </c>
      <c r="B117" s="544" t="s">
        <v>2218</v>
      </c>
      <c r="C117" s="544" t="s">
        <v>2219</v>
      </c>
      <c r="D117" s="544" t="s">
        <v>498</v>
      </c>
      <c r="E117" s="545">
        <v>20180510</v>
      </c>
      <c r="F117" s="545">
        <v>99991231</v>
      </c>
      <c r="G117" s="545">
        <v>13</v>
      </c>
      <c r="H117" s="545">
        <v>16</v>
      </c>
      <c r="I117" s="545">
        <v>12</v>
      </c>
      <c r="J117" s="545">
        <v>14</v>
      </c>
      <c r="K117" s="545">
        <v>16</v>
      </c>
      <c r="L117" s="542">
        <f t="shared" si="1"/>
        <v>71</v>
      </c>
      <c r="M117" s="544" t="s">
        <v>2204</v>
      </c>
    </row>
    <row r="118" spans="1:13" ht="32">
      <c r="A118" s="543" t="s">
        <v>998</v>
      </c>
      <c r="B118" s="544" t="s">
        <v>2220</v>
      </c>
      <c r="C118" s="544" t="s">
        <v>2221</v>
      </c>
      <c r="D118" s="544" t="s">
        <v>498</v>
      </c>
      <c r="E118" s="545">
        <v>20180510</v>
      </c>
      <c r="F118" s="545">
        <v>99991231</v>
      </c>
      <c r="G118" s="545">
        <v>144</v>
      </c>
      <c r="H118" s="545">
        <v>101</v>
      </c>
      <c r="I118" s="545">
        <v>112</v>
      </c>
      <c r="J118" s="545">
        <v>97</v>
      </c>
      <c r="K118" s="545">
        <v>88</v>
      </c>
      <c r="L118" s="542">
        <f t="shared" si="1"/>
        <v>542</v>
      </c>
      <c r="M118" s="544" t="s">
        <v>2204</v>
      </c>
    </row>
    <row r="119" spans="1:13" ht="32">
      <c r="A119" s="543" t="s">
        <v>998</v>
      </c>
      <c r="B119" s="544" t="s">
        <v>2264</v>
      </c>
      <c r="C119" s="544" t="s">
        <v>1428</v>
      </c>
      <c r="D119" s="544" t="s">
        <v>555</v>
      </c>
      <c r="E119" s="545">
        <v>20180328</v>
      </c>
      <c r="F119" s="545">
        <v>99991231</v>
      </c>
      <c r="G119" s="545">
        <v>255</v>
      </c>
      <c r="H119" s="545">
        <v>224</v>
      </c>
      <c r="I119" s="545">
        <v>253</v>
      </c>
      <c r="J119" s="545">
        <v>244</v>
      </c>
      <c r="K119" s="545">
        <v>162</v>
      </c>
      <c r="L119" s="542">
        <f t="shared" si="1"/>
        <v>1138</v>
      </c>
      <c r="M119" s="544" t="s">
        <v>2204</v>
      </c>
    </row>
    <row r="120" spans="1:13" ht="32">
      <c r="A120" s="540" t="s">
        <v>998</v>
      </c>
      <c r="B120" s="541" t="s">
        <v>2228</v>
      </c>
      <c r="C120" s="541" t="s">
        <v>2229</v>
      </c>
      <c r="D120" s="541" t="s">
        <v>498</v>
      </c>
      <c r="E120" s="542">
        <v>20180601</v>
      </c>
      <c r="F120" s="542">
        <v>99991231</v>
      </c>
      <c r="G120" s="542">
        <v>0</v>
      </c>
      <c r="H120" s="542">
        <v>0</v>
      </c>
      <c r="I120" s="542">
        <v>0</v>
      </c>
      <c r="J120" s="542">
        <v>0</v>
      </c>
      <c r="K120" s="542">
        <v>0</v>
      </c>
      <c r="L120" s="542">
        <f t="shared" si="1"/>
        <v>0</v>
      </c>
      <c r="M120" s="541" t="s">
        <v>2203</v>
      </c>
    </row>
    <row r="121" spans="1:13">
      <c r="A121" s="540" t="s">
        <v>998</v>
      </c>
      <c r="B121" s="541" t="s">
        <v>2230</v>
      </c>
      <c r="C121" s="541" t="s">
        <v>6</v>
      </c>
      <c r="D121" s="541" t="s">
        <v>498</v>
      </c>
      <c r="E121" s="542">
        <v>20180713</v>
      </c>
      <c r="F121" s="542">
        <v>99991231</v>
      </c>
      <c r="G121" s="542">
        <v>0</v>
      </c>
      <c r="H121" s="542">
        <v>0</v>
      </c>
      <c r="I121" s="542">
        <v>0</v>
      </c>
      <c r="J121" s="542">
        <v>0</v>
      </c>
      <c r="K121" s="542">
        <v>0</v>
      </c>
      <c r="L121" s="542">
        <f t="shared" si="1"/>
        <v>0</v>
      </c>
      <c r="M121" s="541" t="s">
        <v>2203</v>
      </c>
    </row>
    <row r="122" spans="1:13">
      <c r="A122" s="540" t="s">
        <v>998</v>
      </c>
      <c r="B122" s="541" t="s">
        <v>2231</v>
      </c>
      <c r="C122" s="541" t="s">
        <v>11</v>
      </c>
      <c r="D122" s="541" t="s">
        <v>498</v>
      </c>
      <c r="E122" s="542">
        <v>20180713</v>
      </c>
      <c r="F122" s="542">
        <v>99991231</v>
      </c>
      <c r="G122" s="542">
        <v>0</v>
      </c>
      <c r="H122" s="542">
        <v>0</v>
      </c>
      <c r="I122" s="542">
        <v>0</v>
      </c>
      <c r="J122" s="542">
        <v>0</v>
      </c>
      <c r="K122" s="542">
        <v>0</v>
      </c>
      <c r="L122" s="542">
        <f t="shared" si="1"/>
        <v>0</v>
      </c>
      <c r="M122" s="541" t="s">
        <v>2203</v>
      </c>
    </row>
    <row r="123" spans="1:13">
      <c r="A123" s="540" t="s">
        <v>998</v>
      </c>
      <c r="B123" s="541" t="s">
        <v>2232</v>
      </c>
      <c r="C123" s="541" t="s">
        <v>1125</v>
      </c>
      <c r="D123" s="541" t="s">
        <v>498</v>
      </c>
      <c r="E123" s="542">
        <v>20180713</v>
      </c>
      <c r="F123" s="542">
        <v>99991231</v>
      </c>
      <c r="G123" s="542">
        <v>0</v>
      </c>
      <c r="H123" s="542">
        <v>0</v>
      </c>
      <c r="I123" s="542">
        <v>0</v>
      </c>
      <c r="J123" s="542">
        <v>0</v>
      </c>
      <c r="K123" s="542">
        <v>0</v>
      </c>
      <c r="L123" s="542">
        <f t="shared" si="1"/>
        <v>0</v>
      </c>
      <c r="M123" s="541" t="s">
        <v>2203</v>
      </c>
    </row>
    <row r="124" spans="1:13">
      <c r="A124" s="540" t="s">
        <v>998</v>
      </c>
      <c r="B124" s="541" t="s">
        <v>2234</v>
      </c>
      <c r="C124" s="541" t="s">
        <v>59</v>
      </c>
      <c r="D124" s="541" t="s">
        <v>498</v>
      </c>
      <c r="E124" s="542">
        <v>20180713</v>
      </c>
      <c r="F124" s="542">
        <v>99991231</v>
      </c>
      <c r="G124" s="542">
        <v>0</v>
      </c>
      <c r="H124" s="542">
        <v>0</v>
      </c>
      <c r="I124" s="542">
        <v>0</v>
      </c>
      <c r="J124" s="542">
        <v>0</v>
      </c>
      <c r="K124" s="542">
        <v>0</v>
      </c>
      <c r="L124" s="542">
        <f t="shared" si="1"/>
        <v>0</v>
      </c>
      <c r="M124" s="541" t="s">
        <v>2203</v>
      </c>
    </row>
    <row r="125" spans="1:13" ht="32">
      <c r="A125" s="540" t="s">
        <v>998</v>
      </c>
      <c r="B125" s="541" t="s">
        <v>2235</v>
      </c>
      <c r="C125" s="541" t="s">
        <v>1128</v>
      </c>
      <c r="D125" s="541" t="s">
        <v>498</v>
      </c>
      <c r="E125" s="542">
        <v>20180713</v>
      </c>
      <c r="F125" s="542">
        <v>99991231</v>
      </c>
      <c r="G125" s="542">
        <v>0</v>
      </c>
      <c r="H125" s="542">
        <v>0</v>
      </c>
      <c r="I125" s="542">
        <v>0</v>
      </c>
      <c r="J125" s="542">
        <v>0</v>
      </c>
      <c r="K125" s="542">
        <v>0</v>
      </c>
      <c r="L125" s="542">
        <f t="shared" si="1"/>
        <v>0</v>
      </c>
      <c r="M125" s="541" t="s">
        <v>2203</v>
      </c>
    </row>
    <row r="126" spans="1:13" ht="32">
      <c r="A126" s="543" t="s">
        <v>998</v>
      </c>
      <c r="B126" s="544" t="s">
        <v>1026</v>
      </c>
      <c r="C126" s="544" t="s">
        <v>923</v>
      </c>
      <c r="D126" s="544" t="s">
        <v>498</v>
      </c>
      <c r="E126" s="545">
        <v>20180906</v>
      </c>
      <c r="F126" s="545">
        <v>99991231</v>
      </c>
      <c r="G126" s="545">
        <v>13</v>
      </c>
      <c r="H126" s="545">
        <v>12</v>
      </c>
      <c r="I126" s="545">
        <v>6</v>
      </c>
      <c r="J126" s="545">
        <v>23</v>
      </c>
      <c r="K126" s="545">
        <v>8</v>
      </c>
      <c r="L126" s="542">
        <f t="shared" si="1"/>
        <v>62</v>
      </c>
      <c r="M126" s="544" t="s">
        <v>2204</v>
      </c>
    </row>
    <row r="127" spans="1:13" ht="32">
      <c r="A127" s="540" t="s">
        <v>998</v>
      </c>
      <c r="B127" s="541" t="s">
        <v>1027</v>
      </c>
      <c r="C127" s="541" t="s">
        <v>926</v>
      </c>
      <c r="D127" s="541" t="s">
        <v>498</v>
      </c>
      <c r="E127" s="542">
        <v>20180906</v>
      </c>
      <c r="F127" s="542">
        <v>99991231</v>
      </c>
      <c r="G127" s="542">
        <v>0</v>
      </c>
      <c r="H127" s="542">
        <v>0</v>
      </c>
      <c r="I127" s="542">
        <v>0</v>
      </c>
      <c r="J127" s="542">
        <v>0</v>
      </c>
      <c r="K127" s="542">
        <v>0</v>
      </c>
      <c r="L127" s="542">
        <f t="shared" si="1"/>
        <v>0</v>
      </c>
      <c r="M127" s="541" t="s">
        <v>2203</v>
      </c>
    </row>
    <row r="128" spans="1:13" ht="32">
      <c r="A128" s="543" t="s">
        <v>998</v>
      </c>
      <c r="B128" s="544" t="s">
        <v>1028</v>
      </c>
      <c r="C128" s="544" t="s">
        <v>929</v>
      </c>
      <c r="D128" s="544" t="s">
        <v>498</v>
      </c>
      <c r="E128" s="545">
        <v>20180906</v>
      </c>
      <c r="F128" s="545">
        <v>99991231</v>
      </c>
      <c r="G128" s="545">
        <v>100</v>
      </c>
      <c r="H128" s="545">
        <v>80</v>
      </c>
      <c r="I128" s="545">
        <v>82</v>
      </c>
      <c r="J128" s="545">
        <v>86</v>
      </c>
      <c r="K128" s="545">
        <v>62</v>
      </c>
      <c r="L128" s="542">
        <f t="shared" si="1"/>
        <v>410</v>
      </c>
      <c r="M128" s="544" t="s">
        <v>2204</v>
      </c>
    </row>
    <row r="129" spans="1:13">
      <c r="A129" s="543" t="s">
        <v>2265</v>
      </c>
      <c r="B129" s="544" t="s">
        <v>2086</v>
      </c>
      <c r="C129" s="544" t="s">
        <v>2237</v>
      </c>
      <c r="D129" s="544" t="s">
        <v>637</v>
      </c>
      <c r="E129" s="545">
        <v>20181012</v>
      </c>
      <c r="F129" s="545">
        <v>99991231</v>
      </c>
      <c r="G129" s="545">
        <v>2940</v>
      </c>
      <c r="H129" s="545">
        <v>2243</v>
      </c>
      <c r="I129" s="545">
        <v>2784</v>
      </c>
      <c r="J129" s="545">
        <v>2781</v>
      </c>
      <c r="K129" s="545">
        <v>2146</v>
      </c>
      <c r="L129" s="542">
        <f t="shared" si="1"/>
        <v>12894</v>
      </c>
      <c r="M129" s="544" t="s">
        <v>2204</v>
      </c>
    </row>
    <row r="130" spans="1:13" ht="32">
      <c r="A130" s="543" t="s">
        <v>2265</v>
      </c>
      <c r="B130" s="544" t="s">
        <v>2090</v>
      </c>
      <c r="C130" s="544" t="s">
        <v>1530</v>
      </c>
      <c r="D130" s="544" t="s">
        <v>314</v>
      </c>
      <c r="E130" s="545">
        <v>20181012</v>
      </c>
      <c r="F130" s="545">
        <v>99991231</v>
      </c>
      <c r="G130" s="545">
        <v>116</v>
      </c>
      <c r="H130" s="545">
        <v>97</v>
      </c>
      <c r="I130" s="545">
        <v>148</v>
      </c>
      <c r="J130" s="545">
        <v>99</v>
      </c>
      <c r="K130" s="545">
        <v>83</v>
      </c>
      <c r="L130" s="542">
        <f t="shared" si="1"/>
        <v>543</v>
      </c>
      <c r="M130" s="544" t="s">
        <v>2204</v>
      </c>
    </row>
    <row r="131" spans="1:13" ht="32">
      <c r="A131" s="543" t="s">
        <v>2265</v>
      </c>
      <c r="B131" s="544" t="s">
        <v>2091</v>
      </c>
      <c r="C131" s="544" t="s">
        <v>2238</v>
      </c>
      <c r="D131" s="544" t="s">
        <v>490</v>
      </c>
      <c r="E131" s="545">
        <v>20181012</v>
      </c>
      <c r="F131" s="545">
        <v>99991231</v>
      </c>
      <c r="G131" s="545">
        <v>9</v>
      </c>
      <c r="H131" s="545">
        <v>16</v>
      </c>
      <c r="I131" s="545">
        <v>13</v>
      </c>
      <c r="J131" s="545">
        <v>10</v>
      </c>
      <c r="K131" s="545">
        <v>2</v>
      </c>
      <c r="L131" s="542">
        <f t="shared" si="1"/>
        <v>50</v>
      </c>
      <c r="M131" s="544" t="s">
        <v>2204</v>
      </c>
    </row>
    <row r="132" spans="1:13" ht="32">
      <c r="A132" s="543" t="s">
        <v>2265</v>
      </c>
      <c r="B132" s="544" t="s">
        <v>2098</v>
      </c>
      <c r="C132" s="544" t="s">
        <v>965</v>
      </c>
      <c r="D132" s="544" t="s">
        <v>475</v>
      </c>
      <c r="E132" s="545">
        <v>20181012</v>
      </c>
      <c r="F132" s="545">
        <v>99991231</v>
      </c>
      <c r="G132" s="545">
        <v>18</v>
      </c>
      <c r="H132" s="545">
        <v>18</v>
      </c>
      <c r="I132" s="545">
        <v>24</v>
      </c>
      <c r="J132" s="545">
        <v>22</v>
      </c>
      <c r="K132" s="545">
        <v>12</v>
      </c>
      <c r="L132" s="542">
        <f t="shared" ref="L132:L154" si="2">SUM(G132:K132)</f>
        <v>94</v>
      </c>
      <c r="M132" s="544" t="s">
        <v>2204</v>
      </c>
    </row>
    <row r="133" spans="1:13">
      <c r="A133" s="543" t="s">
        <v>2265</v>
      </c>
      <c r="B133" s="544" t="s">
        <v>2124</v>
      </c>
      <c r="C133" s="544" t="s">
        <v>2266</v>
      </c>
      <c r="D133" s="544" t="s">
        <v>490</v>
      </c>
      <c r="E133" s="545">
        <v>20181012</v>
      </c>
      <c r="F133" s="545">
        <v>99991231</v>
      </c>
      <c r="G133" s="545">
        <v>233</v>
      </c>
      <c r="H133" s="545">
        <v>184</v>
      </c>
      <c r="I133" s="545">
        <v>224</v>
      </c>
      <c r="J133" s="545">
        <v>210</v>
      </c>
      <c r="K133" s="545">
        <v>138</v>
      </c>
      <c r="L133" s="542">
        <f t="shared" si="2"/>
        <v>989</v>
      </c>
      <c r="M133" s="544" t="s">
        <v>2204</v>
      </c>
    </row>
    <row r="134" spans="1:13" ht="32">
      <c r="A134" s="543" t="s">
        <v>2265</v>
      </c>
      <c r="B134" s="544" t="s">
        <v>2125</v>
      </c>
      <c r="C134" s="544" t="s">
        <v>2267</v>
      </c>
      <c r="D134" s="544" t="s">
        <v>490</v>
      </c>
      <c r="E134" s="545">
        <v>20181012</v>
      </c>
      <c r="F134" s="545">
        <v>99991231</v>
      </c>
      <c r="G134" s="545">
        <v>233</v>
      </c>
      <c r="H134" s="545">
        <v>184</v>
      </c>
      <c r="I134" s="545">
        <v>224</v>
      </c>
      <c r="J134" s="545">
        <v>210</v>
      </c>
      <c r="K134" s="545">
        <v>138</v>
      </c>
      <c r="L134" s="542">
        <f t="shared" si="2"/>
        <v>989</v>
      </c>
      <c r="M134" s="544" t="s">
        <v>2204</v>
      </c>
    </row>
    <row r="135" spans="1:13">
      <c r="A135" s="540" t="s">
        <v>998</v>
      </c>
      <c r="B135" s="541" t="s">
        <v>2240</v>
      </c>
      <c r="C135" s="541" t="s">
        <v>87</v>
      </c>
      <c r="D135" s="541" t="s">
        <v>498</v>
      </c>
      <c r="E135" s="542">
        <v>20181214</v>
      </c>
      <c r="F135" s="542">
        <v>99991231</v>
      </c>
      <c r="G135" s="542">
        <v>0</v>
      </c>
      <c r="H135" s="542">
        <v>0</v>
      </c>
      <c r="I135" s="542">
        <v>0</v>
      </c>
      <c r="J135" s="542">
        <v>0</v>
      </c>
      <c r="K135" s="542">
        <v>0</v>
      </c>
      <c r="L135" s="542">
        <f t="shared" si="2"/>
        <v>0</v>
      </c>
      <c r="M135" s="541" t="s">
        <v>2203</v>
      </c>
    </row>
    <row r="136" spans="1:13" ht="32">
      <c r="A136" s="543" t="s">
        <v>998</v>
      </c>
      <c r="B136" s="544" t="s">
        <v>1006</v>
      </c>
      <c r="C136" s="544" t="s">
        <v>2243</v>
      </c>
      <c r="D136" s="544" t="s">
        <v>2205</v>
      </c>
      <c r="E136" s="545">
        <v>20190308</v>
      </c>
      <c r="F136" s="545">
        <v>99991231</v>
      </c>
      <c r="G136" s="545">
        <v>52</v>
      </c>
      <c r="H136" s="545">
        <v>36</v>
      </c>
      <c r="I136" s="545">
        <v>41</v>
      </c>
      <c r="J136" s="545">
        <v>46</v>
      </c>
      <c r="K136" s="545">
        <v>37</v>
      </c>
      <c r="L136" s="542">
        <f t="shared" si="2"/>
        <v>212</v>
      </c>
      <c r="M136" s="544" t="s">
        <v>2204</v>
      </c>
    </row>
    <row r="137" spans="1:13" ht="32">
      <c r="A137" s="543" t="s">
        <v>998</v>
      </c>
      <c r="B137" s="544" t="s">
        <v>1834</v>
      </c>
      <c r="C137" s="544" t="s">
        <v>2247</v>
      </c>
      <c r="D137" s="544" t="s">
        <v>498</v>
      </c>
      <c r="E137" s="545">
        <v>20190404</v>
      </c>
      <c r="F137" s="545">
        <v>99991231</v>
      </c>
      <c r="G137" s="545">
        <v>264</v>
      </c>
      <c r="H137" s="545">
        <v>173</v>
      </c>
      <c r="I137" s="545">
        <v>302</v>
      </c>
      <c r="J137" s="545">
        <v>185</v>
      </c>
      <c r="K137" s="545">
        <v>120</v>
      </c>
      <c r="L137" s="542">
        <f t="shared" si="2"/>
        <v>1044</v>
      </c>
      <c r="M137" s="544" t="s">
        <v>2204</v>
      </c>
    </row>
    <row r="138" spans="1:13" ht="32">
      <c r="A138" s="543" t="s">
        <v>998</v>
      </c>
      <c r="B138" s="544" t="s">
        <v>1835</v>
      </c>
      <c r="C138" s="544" t="s">
        <v>1955</v>
      </c>
      <c r="D138" s="544" t="s">
        <v>498</v>
      </c>
      <c r="E138" s="545">
        <v>20190404</v>
      </c>
      <c r="F138" s="545">
        <v>99991231</v>
      </c>
      <c r="G138" s="545">
        <v>264</v>
      </c>
      <c r="H138" s="545">
        <v>173</v>
      </c>
      <c r="I138" s="545">
        <v>302</v>
      </c>
      <c r="J138" s="545">
        <v>185</v>
      </c>
      <c r="K138" s="545">
        <v>120</v>
      </c>
      <c r="L138" s="542">
        <f t="shared" si="2"/>
        <v>1044</v>
      </c>
      <c r="M138" s="544" t="s">
        <v>2204</v>
      </c>
    </row>
    <row r="139" spans="1:13" ht="32">
      <c r="A139" s="543" t="s">
        <v>998</v>
      </c>
      <c r="B139" s="544" t="s">
        <v>1836</v>
      </c>
      <c r="C139" s="544" t="s">
        <v>1951</v>
      </c>
      <c r="D139" s="544" t="s">
        <v>498</v>
      </c>
      <c r="E139" s="545">
        <v>20190404</v>
      </c>
      <c r="F139" s="545">
        <v>99991231</v>
      </c>
      <c r="G139" s="545">
        <v>604</v>
      </c>
      <c r="H139" s="545">
        <v>466</v>
      </c>
      <c r="I139" s="545">
        <v>586</v>
      </c>
      <c r="J139" s="545">
        <v>844</v>
      </c>
      <c r="K139" s="545">
        <v>442</v>
      </c>
      <c r="L139" s="542">
        <f t="shared" si="2"/>
        <v>2942</v>
      </c>
      <c r="M139" s="544" t="s">
        <v>2204</v>
      </c>
    </row>
    <row r="140" spans="1:13" ht="32">
      <c r="A140" s="543" t="s">
        <v>998</v>
      </c>
      <c r="B140" s="544" t="s">
        <v>1840</v>
      </c>
      <c r="C140" s="544" t="s">
        <v>2249</v>
      </c>
      <c r="D140" s="544" t="s">
        <v>2205</v>
      </c>
      <c r="E140" s="545">
        <v>20190517</v>
      </c>
      <c r="F140" s="545">
        <v>99991231</v>
      </c>
      <c r="G140" s="545">
        <v>2870</v>
      </c>
      <c r="H140" s="545">
        <v>2145</v>
      </c>
      <c r="I140" s="545">
        <v>2685</v>
      </c>
      <c r="J140" s="545">
        <v>2686</v>
      </c>
      <c r="K140" s="545">
        <v>2097</v>
      </c>
      <c r="L140" s="542">
        <f t="shared" si="2"/>
        <v>12483</v>
      </c>
      <c r="M140" s="544" t="s">
        <v>2204</v>
      </c>
    </row>
    <row r="141" spans="1:13">
      <c r="A141" s="543" t="s">
        <v>998</v>
      </c>
      <c r="B141" s="544" t="s">
        <v>1844</v>
      </c>
      <c r="C141" s="544" t="s">
        <v>1897</v>
      </c>
      <c r="D141" s="544" t="s">
        <v>498</v>
      </c>
      <c r="E141" s="545">
        <v>20190517</v>
      </c>
      <c r="F141" s="545">
        <v>99991231</v>
      </c>
      <c r="G141" s="545">
        <v>611</v>
      </c>
      <c r="H141" s="545">
        <v>476</v>
      </c>
      <c r="I141" s="545">
        <v>576</v>
      </c>
      <c r="J141" s="545">
        <v>491</v>
      </c>
      <c r="K141" s="545">
        <v>407</v>
      </c>
      <c r="L141" s="542">
        <f t="shared" si="2"/>
        <v>2561</v>
      </c>
      <c r="M141" s="544" t="s">
        <v>2204</v>
      </c>
    </row>
    <row r="142" spans="1:13">
      <c r="A142" s="543" t="s">
        <v>998</v>
      </c>
      <c r="B142" s="544" t="s">
        <v>1848</v>
      </c>
      <c r="C142" s="544" t="s">
        <v>1898</v>
      </c>
      <c r="D142" s="544" t="s">
        <v>498</v>
      </c>
      <c r="E142" s="545">
        <v>20190517</v>
      </c>
      <c r="F142" s="545">
        <v>99991231</v>
      </c>
      <c r="G142" s="545">
        <v>132</v>
      </c>
      <c r="H142" s="545">
        <v>168</v>
      </c>
      <c r="I142" s="545">
        <v>166</v>
      </c>
      <c r="J142" s="545">
        <v>122</v>
      </c>
      <c r="K142" s="545">
        <v>78</v>
      </c>
      <c r="L142" s="542">
        <f t="shared" si="2"/>
        <v>666</v>
      </c>
      <c r="M142" s="544" t="s">
        <v>2204</v>
      </c>
    </row>
    <row r="143" spans="1:13">
      <c r="A143" s="543" t="s">
        <v>998</v>
      </c>
      <c r="B143" s="544" t="s">
        <v>1851</v>
      </c>
      <c r="C143" s="544" t="s">
        <v>2003</v>
      </c>
      <c r="D143" s="544" t="s">
        <v>498</v>
      </c>
      <c r="E143" s="545">
        <v>20190517</v>
      </c>
      <c r="F143" s="545">
        <v>99991231</v>
      </c>
      <c r="G143" s="545">
        <v>40</v>
      </c>
      <c r="H143" s="545">
        <v>27</v>
      </c>
      <c r="I143" s="545">
        <v>43</v>
      </c>
      <c r="J143" s="545">
        <v>41</v>
      </c>
      <c r="K143" s="545">
        <v>31</v>
      </c>
      <c r="L143" s="542">
        <f t="shared" si="2"/>
        <v>182</v>
      </c>
      <c r="M143" s="544" t="s">
        <v>2204</v>
      </c>
    </row>
    <row r="144" spans="1:13">
      <c r="A144" s="543" t="s">
        <v>998</v>
      </c>
      <c r="B144" s="544" t="s">
        <v>1854</v>
      </c>
      <c r="C144" s="544" t="s">
        <v>2250</v>
      </c>
      <c r="D144" s="544" t="s">
        <v>498</v>
      </c>
      <c r="E144" s="545">
        <v>20190517</v>
      </c>
      <c r="F144" s="545">
        <v>99991231</v>
      </c>
      <c r="G144" s="545">
        <v>347</v>
      </c>
      <c r="H144" s="545">
        <v>246</v>
      </c>
      <c r="I144" s="545">
        <v>321</v>
      </c>
      <c r="J144" s="545">
        <v>282</v>
      </c>
      <c r="K144" s="545">
        <v>209</v>
      </c>
      <c r="L144" s="542">
        <f t="shared" si="2"/>
        <v>1405</v>
      </c>
      <c r="M144" s="544" t="s">
        <v>2204</v>
      </c>
    </row>
    <row r="145" spans="1:13">
      <c r="A145" s="540" t="s">
        <v>998</v>
      </c>
      <c r="B145" s="541" t="s">
        <v>1857</v>
      </c>
      <c r="C145" s="541" t="s">
        <v>1953</v>
      </c>
      <c r="D145" s="541" t="s">
        <v>498</v>
      </c>
      <c r="E145" s="542">
        <v>20190517</v>
      </c>
      <c r="F145" s="542">
        <v>99991231</v>
      </c>
      <c r="G145" s="542">
        <v>0</v>
      </c>
      <c r="H145" s="542">
        <v>0</v>
      </c>
      <c r="I145" s="542">
        <v>0</v>
      </c>
      <c r="J145" s="542">
        <v>0</v>
      </c>
      <c r="K145" s="542">
        <v>0</v>
      </c>
      <c r="L145" s="542">
        <f t="shared" si="2"/>
        <v>0</v>
      </c>
      <c r="M145" s="541" t="s">
        <v>2203</v>
      </c>
    </row>
    <row r="146" spans="1:13" ht="32">
      <c r="A146" s="543" t="s">
        <v>998</v>
      </c>
      <c r="B146" s="544" t="s">
        <v>1860</v>
      </c>
      <c r="C146" s="544" t="s">
        <v>2251</v>
      </c>
      <c r="D146" s="544" t="s">
        <v>498</v>
      </c>
      <c r="E146" s="545">
        <v>20190517</v>
      </c>
      <c r="F146" s="545">
        <v>99991231</v>
      </c>
      <c r="G146" s="545">
        <v>13</v>
      </c>
      <c r="H146" s="545">
        <v>6</v>
      </c>
      <c r="I146" s="545">
        <v>14</v>
      </c>
      <c r="J146" s="545">
        <v>15</v>
      </c>
      <c r="K146" s="545">
        <v>8</v>
      </c>
      <c r="L146" s="542">
        <f t="shared" si="2"/>
        <v>56</v>
      </c>
      <c r="M146" s="544" t="s">
        <v>2204</v>
      </c>
    </row>
    <row r="147" spans="1:13" ht="32">
      <c r="A147" s="543" t="s">
        <v>998</v>
      </c>
      <c r="B147" s="544" t="s">
        <v>2252</v>
      </c>
      <c r="C147" s="544" t="s">
        <v>2253</v>
      </c>
      <c r="D147" s="544" t="s">
        <v>2205</v>
      </c>
      <c r="E147" s="545">
        <v>20190517</v>
      </c>
      <c r="F147" s="545">
        <v>99991231</v>
      </c>
      <c r="G147" s="545">
        <v>3182</v>
      </c>
      <c r="H147" s="545">
        <v>2398</v>
      </c>
      <c r="I147" s="545">
        <v>3018</v>
      </c>
      <c r="J147" s="545">
        <v>2965</v>
      </c>
      <c r="K147" s="545">
        <v>2297</v>
      </c>
      <c r="L147" s="542">
        <f t="shared" si="2"/>
        <v>13860</v>
      </c>
      <c r="M147" s="544" t="s">
        <v>2204</v>
      </c>
    </row>
    <row r="148" spans="1:13" ht="32">
      <c r="A148" s="543" t="s">
        <v>998</v>
      </c>
      <c r="B148" s="544" t="s">
        <v>2254</v>
      </c>
      <c r="C148" s="544" t="s">
        <v>2255</v>
      </c>
      <c r="D148" s="544" t="s">
        <v>2205</v>
      </c>
      <c r="E148" s="545">
        <v>20190925</v>
      </c>
      <c r="F148" s="545">
        <v>99991231</v>
      </c>
      <c r="G148" s="545">
        <v>2301</v>
      </c>
      <c r="H148" s="545">
        <v>1797</v>
      </c>
      <c r="I148" s="545">
        <v>2261</v>
      </c>
      <c r="J148" s="545">
        <v>2313</v>
      </c>
      <c r="K148" s="545">
        <v>1630</v>
      </c>
      <c r="L148" s="542">
        <f t="shared" si="2"/>
        <v>10302</v>
      </c>
      <c r="M148" s="544" t="s">
        <v>2204</v>
      </c>
    </row>
    <row r="149" spans="1:13" ht="32">
      <c r="A149" s="543" t="s">
        <v>998</v>
      </c>
      <c r="B149" s="544" t="s">
        <v>2256</v>
      </c>
      <c r="C149" s="544" t="s">
        <v>2171</v>
      </c>
      <c r="D149" s="544" t="s">
        <v>498</v>
      </c>
      <c r="E149" s="545">
        <v>20191206</v>
      </c>
      <c r="F149" s="545">
        <v>99991231</v>
      </c>
      <c r="G149" s="545">
        <v>6</v>
      </c>
      <c r="H149" s="545">
        <v>5</v>
      </c>
      <c r="I149" s="545">
        <v>8</v>
      </c>
      <c r="J149" s="545">
        <v>5</v>
      </c>
      <c r="K149" s="545">
        <v>4</v>
      </c>
      <c r="L149" s="542">
        <f t="shared" si="2"/>
        <v>28</v>
      </c>
      <c r="M149" s="544" t="s">
        <v>2204</v>
      </c>
    </row>
    <row r="150" spans="1:13" ht="32">
      <c r="A150" s="543" t="s">
        <v>998</v>
      </c>
      <c r="B150" s="544" t="s">
        <v>2257</v>
      </c>
      <c r="C150" s="544" t="s">
        <v>2172</v>
      </c>
      <c r="D150" s="544" t="s">
        <v>498</v>
      </c>
      <c r="E150" s="545">
        <v>20191206</v>
      </c>
      <c r="F150" s="545">
        <v>99991231</v>
      </c>
      <c r="G150" s="545">
        <v>1</v>
      </c>
      <c r="H150" s="545">
        <v>1</v>
      </c>
      <c r="I150" s="545">
        <v>0</v>
      </c>
      <c r="J150" s="545">
        <v>0</v>
      </c>
      <c r="K150" s="545">
        <v>0</v>
      </c>
      <c r="L150" s="542">
        <f t="shared" si="2"/>
        <v>2</v>
      </c>
      <c r="M150" s="544" t="s">
        <v>2204</v>
      </c>
    </row>
    <row r="151" spans="1:13" ht="32">
      <c r="A151" s="543" t="s">
        <v>998</v>
      </c>
      <c r="B151" s="544" t="s">
        <v>2258</v>
      </c>
      <c r="C151" s="544" t="s">
        <v>2173</v>
      </c>
      <c r="D151" s="544" t="s">
        <v>498</v>
      </c>
      <c r="E151" s="545">
        <v>20191206</v>
      </c>
      <c r="F151" s="545">
        <v>99991231</v>
      </c>
      <c r="G151" s="545">
        <v>2</v>
      </c>
      <c r="H151" s="545">
        <v>0</v>
      </c>
      <c r="I151" s="545">
        <v>2</v>
      </c>
      <c r="J151" s="545">
        <v>2</v>
      </c>
      <c r="K151" s="545">
        <v>1</v>
      </c>
      <c r="L151" s="542">
        <f t="shared" si="2"/>
        <v>7</v>
      </c>
      <c r="M151" s="544" t="s">
        <v>2204</v>
      </c>
    </row>
    <row r="152" spans="1:13" ht="32">
      <c r="A152" s="543" t="s">
        <v>998</v>
      </c>
      <c r="B152" s="544" t="s">
        <v>2259</v>
      </c>
      <c r="C152" s="544" t="s">
        <v>2174</v>
      </c>
      <c r="D152" s="544" t="s">
        <v>498</v>
      </c>
      <c r="E152" s="545">
        <v>20191206</v>
      </c>
      <c r="F152" s="545">
        <v>99991231</v>
      </c>
      <c r="G152" s="545">
        <v>2</v>
      </c>
      <c r="H152" s="545">
        <v>0</v>
      </c>
      <c r="I152" s="545">
        <v>2</v>
      </c>
      <c r="J152" s="545">
        <v>2</v>
      </c>
      <c r="K152" s="545">
        <v>1</v>
      </c>
      <c r="L152" s="542">
        <f t="shared" si="2"/>
        <v>7</v>
      </c>
      <c r="M152" s="544" t="s">
        <v>2204</v>
      </c>
    </row>
    <row r="153" spans="1:13" ht="32">
      <c r="A153" s="540" t="s">
        <v>998</v>
      </c>
      <c r="B153" s="541" t="s">
        <v>2260</v>
      </c>
      <c r="C153" s="541" t="s">
        <v>2175</v>
      </c>
      <c r="D153" s="541" t="s">
        <v>498</v>
      </c>
      <c r="E153" s="542">
        <v>20191206</v>
      </c>
      <c r="F153" s="542">
        <v>99991231</v>
      </c>
      <c r="G153" s="542">
        <v>0</v>
      </c>
      <c r="H153" s="542">
        <v>0</v>
      </c>
      <c r="I153" s="542">
        <v>0</v>
      </c>
      <c r="J153" s="542">
        <v>0</v>
      </c>
      <c r="K153" s="542">
        <v>0</v>
      </c>
      <c r="L153" s="542">
        <f t="shared" si="2"/>
        <v>0</v>
      </c>
      <c r="M153" s="541" t="s">
        <v>2203</v>
      </c>
    </row>
    <row r="154" spans="1:13">
      <c r="A154" s="543" t="s">
        <v>998</v>
      </c>
      <c r="B154" s="544" t="s">
        <v>2261</v>
      </c>
      <c r="C154" s="544" t="s">
        <v>2262</v>
      </c>
      <c r="D154" s="544" t="s">
        <v>498</v>
      </c>
      <c r="E154" s="545">
        <v>20200227</v>
      </c>
      <c r="F154" s="545">
        <v>99991231</v>
      </c>
      <c r="G154" s="545">
        <v>0</v>
      </c>
      <c r="H154" s="545">
        <v>0</v>
      </c>
      <c r="I154" s="545">
        <v>0</v>
      </c>
      <c r="J154" s="545">
        <v>94</v>
      </c>
      <c r="K154" s="545">
        <v>56</v>
      </c>
      <c r="L154" s="542">
        <f t="shared" si="2"/>
        <v>150</v>
      </c>
      <c r="M154" s="544" t="s">
        <v>2204</v>
      </c>
    </row>
  </sheetData>
  <mergeCells count="9">
    <mergeCell ref="G1:K1"/>
    <mergeCell ref="M1:M2"/>
    <mergeCell ref="L1:L2"/>
    <mergeCell ref="A1:A2"/>
    <mergeCell ref="B1:B2"/>
    <mergeCell ref="C1:C2"/>
    <mergeCell ref="D1:D2"/>
    <mergeCell ref="E1:E2"/>
    <mergeCell ref="F1:F2"/>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1D6EF-C76D-426F-AE46-241D73738DAE}">
  <sheetPr>
    <tabColor rgb="FF7030A0"/>
  </sheetPr>
  <dimension ref="A2"/>
  <sheetViews>
    <sheetView workbookViewId="0">
      <selection activeCell="R32" sqref="R32"/>
    </sheetView>
  </sheetViews>
  <sheetFormatPr baseColWidth="10" defaultColWidth="8.83203125" defaultRowHeight="17"/>
  <sheetData>
    <row r="2" spans="1:1" ht="59">
      <c r="A2" s="513" t="s">
        <v>2135</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C424F-3AF4-4443-8D84-435D342557EC}">
  <sheetPr>
    <tabColor theme="1"/>
  </sheetPr>
  <dimension ref="A1:J113"/>
  <sheetViews>
    <sheetView zoomScale="85" zoomScaleNormal="85" workbookViewId="0"/>
  </sheetViews>
  <sheetFormatPr baseColWidth="10" defaultColWidth="8.83203125" defaultRowHeight="17"/>
  <cols>
    <col min="1" max="1" width="11.6640625" customWidth="1"/>
    <col min="2" max="5" width="12.6640625" customWidth="1"/>
  </cols>
  <sheetData>
    <row r="1" spans="1:10" ht="22">
      <c r="A1" s="109" t="s">
        <v>1007</v>
      </c>
      <c r="J1" s="5"/>
    </row>
    <row r="3" spans="1:10">
      <c r="A3" s="137" t="s">
        <v>214</v>
      </c>
      <c r="B3" s="137" t="s">
        <v>1008</v>
      </c>
      <c r="C3" s="137" t="s">
        <v>1009</v>
      </c>
      <c r="D3" s="137" t="s">
        <v>1010</v>
      </c>
      <c r="E3" s="137" t="s">
        <v>1011</v>
      </c>
    </row>
    <row r="4" spans="1:10">
      <c r="A4" s="137" t="s">
        <v>232</v>
      </c>
      <c r="B4" s="137" t="s">
        <v>1012</v>
      </c>
      <c r="C4" s="137" t="s">
        <v>1013</v>
      </c>
      <c r="D4" s="137" t="s">
        <v>1014</v>
      </c>
      <c r="E4" s="137" t="s">
        <v>1015</v>
      </c>
    </row>
    <row r="5" spans="1:10">
      <c r="A5" s="138" t="s">
        <v>993</v>
      </c>
      <c r="B5" s="138" t="s">
        <v>402</v>
      </c>
      <c r="C5" s="138" t="s">
        <v>371</v>
      </c>
      <c r="D5" s="138">
        <v>20161101</v>
      </c>
      <c r="E5" s="138">
        <v>99991231</v>
      </c>
      <c r="G5" s="139" t="s">
        <v>403</v>
      </c>
      <c r="H5" s="139" t="s">
        <v>372</v>
      </c>
    </row>
    <row r="6" spans="1:10">
      <c r="A6" s="138" t="s">
        <v>993</v>
      </c>
      <c r="B6" s="138" t="s">
        <v>406</v>
      </c>
      <c r="C6" s="138" t="s">
        <v>371</v>
      </c>
      <c r="D6" s="138">
        <v>20161101</v>
      </c>
      <c r="E6" s="138">
        <v>99991231</v>
      </c>
      <c r="G6" s="139" t="s">
        <v>407</v>
      </c>
      <c r="H6" s="139" t="s">
        <v>372</v>
      </c>
    </row>
    <row r="7" spans="1:10">
      <c r="A7" s="138" t="s">
        <v>993</v>
      </c>
      <c r="B7" s="138" t="s">
        <v>409</v>
      </c>
      <c r="C7" s="138" t="s">
        <v>371</v>
      </c>
      <c r="D7" s="138">
        <v>20161101</v>
      </c>
      <c r="E7" s="138">
        <v>99991231</v>
      </c>
      <c r="G7" s="139" t="s">
        <v>410</v>
      </c>
      <c r="H7" s="139" t="s">
        <v>372</v>
      </c>
    </row>
    <row r="8" spans="1:10">
      <c r="A8" s="138" t="s">
        <v>993</v>
      </c>
      <c r="B8" s="138" t="s">
        <v>389</v>
      </c>
      <c r="C8" s="138" t="s">
        <v>371</v>
      </c>
      <c r="D8" s="138">
        <v>20161101</v>
      </c>
      <c r="E8" s="138">
        <v>99991231</v>
      </c>
      <c r="G8" s="139" t="s">
        <v>390</v>
      </c>
      <c r="H8" s="139" t="s">
        <v>372</v>
      </c>
    </row>
    <row r="9" spans="1:10">
      <c r="A9" s="140" t="s">
        <v>993</v>
      </c>
      <c r="B9" s="140" t="s">
        <v>535</v>
      </c>
      <c r="C9" s="140" t="s">
        <v>569</v>
      </c>
      <c r="D9" s="140">
        <v>20161202</v>
      </c>
      <c r="E9" s="140">
        <v>20180202</v>
      </c>
      <c r="G9" s="139" t="s">
        <v>536</v>
      </c>
      <c r="H9" s="139" t="s">
        <v>570</v>
      </c>
      <c r="J9" s="139" t="s">
        <v>254</v>
      </c>
    </row>
    <row r="10" spans="1:10">
      <c r="A10" s="140" t="s">
        <v>993</v>
      </c>
      <c r="B10" s="140" t="s">
        <v>519</v>
      </c>
      <c r="C10" s="140" t="s">
        <v>569</v>
      </c>
      <c r="D10" s="140">
        <v>20161202</v>
      </c>
      <c r="E10" s="140">
        <v>20180202</v>
      </c>
      <c r="G10" s="139" t="s">
        <v>520</v>
      </c>
      <c r="H10" s="139" t="s">
        <v>570</v>
      </c>
      <c r="J10" s="139" t="s">
        <v>254</v>
      </c>
    </row>
    <row r="11" spans="1:10">
      <c r="A11" s="140" t="s">
        <v>993</v>
      </c>
      <c r="B11" s="140" t="s">
        <v>525</v>
      </c>
      <c r="C11" s="140" t="s">
        <v>569</v>
      </c>
      <c r="D11" s="140">
        <v>20161202</v>
      </c>
      <c r="E11" s="140">
        <v>20180202</v>
      </c>
      <c r="G11" s="139" t="s">
        <v>526</v>
      </c>
      <c r="H11" s="139" t="s">
        <v>570</v>
      </c>
      <c r="J11" s="139" t="s">
        <v>254</v>
      </c>
    </row>
    <row r="12" spans="1:10">
      <c r="A12" s="140" t="s">
        <v>993</v>
      </c>
      <c r="B12" s="140" t="s">
        <v>538</v>
      </c>
      <c r="C12" s="140" t="s">
        <v>569</v>
      </c>
      <c r="D12" s="140">
        <v>20161202</v>
      </c>
      <c r="E12" s="140">
        <v>20180202</v>
      </c>
      <c r="G12" s="139" t="s">
        <v>539</v>
      </c>
      <c r="H12" s="139" t="s">
        <v>570</v>
      </c>
      <c r="J12" s="139" t="s">
        <v>254</v>
      </c>
    </row>
    <row r="13" spans="1:10">
      <c r="A13" s="140" t="s">
        <v>993</v>
      </c>
      <c r="B13" s="140" t="s">
        <v>522</v>
      </c>
      <c r="C13" s="140" t="s">
        <v>569</v>
      </c>
      <c r="D13" s="140">
        <v>20161202</v>
      </c>
      <c r="E13" s="140">
        <v>20180202</v>
      </c>
      <c r="G13" s="139" t="s">
        <v>523</v>
      </c>
      <c r="H13" s="139" t="s">
        <v>570</v>
      </c>
      <c r="J13" s="139" t="s">
        <v>254</v>
      </c>
    </row>
    <row r="14" spans="1:10">
      <c r="A14" s="140" t="s">
        <v>993</v>
      </c>
      <c r="B14" s="140" t="s">
        <v>528</v>
      </c>
      <c r="C14" s="140" t="s">
        <v>569</v>
      </c>
      <c r="D14" s="140">
        <v>20161202</v>
      </c>
      <c r="E14" s="140">
        <v>20180202</v>
      </c>
      <c r="G14" s="139" t="s">
        <v>531</v>
      </c>
      <c r="H14" s="139" t="s">
        <v>570</v>
      </c>
      <c r="J14" s="139" t="s">
        <v>254</v>
      </c>
    </row>
    <row r="15" spans="1:10">
      <c r="A15" s="140" t="s">
        <v>993</v>
      </c>
      <c r="B15" s="140" t="s">
        <v>532</v>
      </c>
      <c r="C15" s="140" t="s">
        <v>569</v>
      </c>
      <c r="D15" s="140">
        <v>20161202</v>
      </c>
      <c r="E15" s="140">
        <v>20180202</v>
      </c>
      <c r="G15" s="139" t="s">
        <v>533</v>
      </c>
      <c r="H15" s="139" t="s">
        <v>570</v>
      </c>
      <c r="J15" s="139" t="s">
        <v>254</v>
      </c>
    </row>
    <row r="16" spans="1:10">
      <c r="A16" s="140" t="s">
        <v>993</v>
      </c>
      <c r="B16" s="140" t="s">
        <v>519</v>
      </c>
      <c r="C16" s="140" t="s">
        <v>440</v>
      </c>
      <c r="D16" s="140">
        <v>20161202</v>
      </c>
      <c r="E16" s="140">
        <v>20180202</v>
      </c>
      <c r="G16" s="139" t="s">
        <v>520</v>
      </c>
      <c r="H16" s="139" t="s">
        <v>441</v>
      </c>
      <c r="J16" s="139" t="s">
        <v>254</v>
      </c>
    </row>
    <row r="17" spans="1:10">
      <c r="A17" s="140" t="s">
        <v>993</v>
      </c>
      <c r="B17" s="140" t="s">
        <v>525</v>
      </c>
      <c r="C17" s="140" t="s">
        <v>440</v>
      </c>
      <c r="D17" s="140">
        <v>20161202</v>
      </c>
      <c r="E17" s="140">
        <v>20180202</v>
      </c>
      <c r="G17" s="139" t="s">
        <v>526</v>
      </c>
      <c r="H17" s="139" t="s">
        <v>441</v>
      </c>
      <c r="J17" s="139" t="s">
        <v>254</v>
      </c>
    </row>
    <row r="18" spans="1:10">
      <c r="A18" s="140" t="s">
        <v>993</v>
      </c>
      <c r="B18" s="140" t="s">
        <v>538</v>
      </c>
      <c r="C18" s="140" t="s">
        <v>440</v>
      </c>
      <c r="D18" s="140">
        <v>20161202</v>
      </c>
      <c r="E18" s="140">
        <v>20180202</v>
      </c>
      <c r="G18" s="139" t="s">
        <v>539</v>
      </c>
      <c r="H18" s="139" t="s">
        <v>441</v>
      </c>
      <c r="J18" s="139" t="s">
        <v>254</v>
      </c>
    </row>
    <row r="19" spans="1:10">
      <c r="A19" s="140" t="s">
        <v>993</v>
      </c>
      <c r="B19" s="140" t="s">
        <v>522</v>
      </c>
      <c r="C19" s="140" t="s">
        <v>440</v>
      </c>
      <c r="D19" s="140">
        <v>20161202</v>
      </c>
      <c r="E19" s="140">
        <v>20180202</v>
      </c>
      <c r="G19" s="139" t="s">
        <v>523</v>
      </c>
      <c r="H19" s="139" t="s">
        <v>441</v>
      </c>
      <c r="J19" s="139" t="s">
        <v>254</v>
      </c>
    </row>
    <row r="20" spans="1:10">
      <c r="A20" s="140" t="s">
        <v>993</v>
      </c>
      <c r="B20" s="140" t="s">
        <v>528</v>
      </c>
      <c r="C20" s="140" t="s">
        <v>440</v>
      </c>
      <c r="D20" s="140">
        <v>20161202</v>
      </c>
      <c r="E20" s="140">
        <v>20180202</v>
      </c>
      <c r="G20" s="139" t="s">
        <v>531</v>
      </c>
      <c r="H20" s="139" t="s">
        <v>441</v>
      </c>
      <c r="J20" s="139" t="s">
        <v>254</v>
      </c>
    </row>
    <row r="21" spans="1:10">
      <c r="A21" s="140" t="s">
        <v>993</v>
      </c>
      <c r="B21" s="140" t="s">
        <v>516</v>
      </c>
      <c r="C21" s="140" t="s">
        <v>440</v>
      </c>
      <c r="D21" s="140">
        <v>20161202</v>
      </c>
      <c r="E21" s="140">
        <v>20180202</v>
      </c>
      <c r="G21" s="139" t="s">
        <v>517</v>
      </c>
      <c r="H21" s="139" t="s">
        <v>441</v>
      </c>
      <c r="J21" s="139" t="s">
        <v>254</v>
      </c>
    </row>
    <row r="22" spans="1:10">
      <c r="A22" s="140" t="s">
        <v>993</v>
      </c>
      <c r="B22" s="140" t="s">
        <v>532</v>
      </c>
      <c r="C22" s="140" t="s">
        <v>440</v>
      </c>
      <c r="D22" s="140">
        <v>20161202</v>
      </c>
      <c r="E22" s="140">
        <v>20180202</v>
      </c>
      <c r="G22" s="139" t="s">
        <v>533</v>
      </c>
      <c r="H22" s="139" t="s">
        <v>441</v>
      </c>
      <c r="J22" s="139" t="s">
        <v>254</v>
      </c>
    </row>
    <row r="23" spans="1:10">
      <c r="A23" s="138" t="s">
        <v>255</v>
      </c>
      <c r="B23" s="138" t="s">
        <v>739</v>
      </c>
      <c r="C23" s="138" t="s">
        <v>578</v>
      </c>
      <c r="D23" s="138">
        <v>20180202</v>
      </c>
      <c r="E23" s="138">
        <v>99991231</v>
      </c>
      <c r="F23" s="6"/>
      <c r="G23" s="139" t="s">
        <v>740</v>
      </c>
      <c r="H23" s="139" t="s">
        <v>55</v>
      </c>
    </row>
    <row r="24" spans="1:10">
      <c r="A24" s="138" t="s">
        <v>255</v>
      </c>
      <c r="B24" s="138" t="s">
        <v>743</v>
      </c>
      <c r="C24" s="138" t="s">
        <v>578</v>
      </c>
      <c r="D24" s="138">
        <v>20180202</v>
      </c>
      <c r="E24" s="138">
        <v>99991231</v>
      </c>
      <c r="F24" s="6"/>
      <c r="G24" s="139" t="s">
        <v>744</v>
      </c>
      <c r="H24" s="139" t="s">
        <v>55</v>
      </c>
    </row>
    <row r="25" spans="1:10">
      <c r="A25" s="138" t="s">
        <v>255</v>
      </c>
      <c r="B25" s="138" t="s">
        <v>739</v>
      </c>
      <c r="C25" s="138" t="s">
        <v>589</v>
      </c>
      <c r="D25" s="138">
        <v>20180202</v>
      </c>
      <c r="E25" s="138">
        <v>99991231</v>
      </c>
      <c r="F25" s="6"/>
      <c r="G25" s="139" t="s">
        <v>740</v>
      </c>
      <c r="H25" s="139" t="s">
        <v>590</v>
      </c>
    </row>
    <row r="26" spans="1:10">
      <c r="A26" s="138" t="s">
        <v>255</v>
      </c>
      <c r="B26" s="138" t="s">
        <v>743</v>
      </c>
      <c r="C26" s="138" t="s">
        <v>589</v>
      </c>
      <c r="D26" s="138">
        <v>20180202</v>
      </c>
      <c r="E26" s="138">
        <v>99991231</v>
      </c>
      <c r="G26" s="139" t="s">
        <v>744</v>
      </c>
      <c r="H26" s="139" t="s">
        <v>590</v>
      </c>
    </row>
    <row r="27" spans="1:10">
      <c r="A27" s="138" t="s">
        <v>255</v>
      </c>
      <c r="B27" s="138" t="s">
        <v>775</v>
      </c>
      <c r="C27" s="138" t="s">
        <v>578</v>
      </c>
      <c r="D27" s="138">
        <v>20180308</v>
      </c>
      <c r="E27" s="138">
        <v>99991231</v>
      </c>
      <c r="G27" s="139" t="s">
        <v>777</v>
      </c>
      <c r="H27" s="139" t="s">
        <v>29</v>
      </c>
      <c r="J27" s="139"/>
    </row>
    <row r="28" spans="1:10">
      <c r="A28" s="138" t="s">
        <v>255</v>
      </c>
      <c r="B28" s="138" t="s">
        <v>775</v>
      </c>
      <c r="C28" s="138" t="s">
        <v>589</v>
      </c>
      <c r="D28" s="138">
        <v>20180308</v>
      </c>
      <c r="E28" s="138">
        <v>99991231</v>
      </c>
      <c r="G28" s="139" t="s">
        <v>777</v>
      </c>
      <c r="H28" s="139" t="s">
        <v>592</v>
      </c>
      <c r="J28" s="139"/>
    </row>
    <row r="29" spans="1:10">
      <c r="A29" s="138" t="s">
        <v>255</v>
      </c>
      <c r="B29" s="138" t="s">
        <v>751</v>
      </c>
      <c r="C29" s="138" t="s">
        <v>466</v>
      </c>
      <c r="D29" s="138">
        <v>20180308</v>
      </c>
      <c r="E29" s="138">
        <v>99991231</v>
      </c>
      <c r="G29" s="139" t="s">
        <v>752</v>
      </c>
      <c r="H29" s="139" t="s">
        <v>467</v>
      </c>
      <c r="J29" s="139"/>
    </row>
    <row r="30" spans="1:10">
      <c r="A30" s="138" t="s">
        <v>255</v>
      </c>
      <c r="B30" s="138" t="s">
        <v>513</v>
      </c>
      <c r="C30" s="138" t="s">
        <v>466</v>
      </c>
      <c r="D30" s="138">
        <v>20180308</v>
      </c>
      <c r="E30" s="138">
        <v>99991231</v>
      </c>
      <c r="G30" s="139" t="s">
        <v>1016</v>
      </c>
      <c r="H30" s="139" t="s">
        <v>467</v>
      </c>
      <c r="J30" s="139"/>
    </row>
    <row r="31" spans="1:10">
      <c r="A31" s="138" t="s">
        <v>255</v>
      </c>
      <c r="B31" s="138" t="s">
        <v>516</v>
      </c>
      <c r="C31" s="138" t="s">
        <v>466</v>
      </c>
      <c r="D31" s="138">
        <v>20180308</v>
      </c>
      <c r="E31" s="138">
        <v>99991231</v>
      </c>
      <c r="G31" s="139" t="s">
        <v>1017</v>
      </c>
      <c r="H31" s="139" t="s">
        <v>467</v>
      </c>
      <c r="J31" s="139"/>
    </row>
    <row r="32" spans="1:10">
      <c r="A32" s="138" t="s">
        <v>255</v>
      </c>
      <c r="B32" s="138" t="s">
        <v>714</v>
      </c>
      <c r="C32" s="138" t="s">
        <v>466</v>
      </c>
      <c r="D32" s="138">
        <v>20180308</v>
      </c>
      <c r="E32" s="138">
        <v>99991231</v>
      </c>
      <c r="G32" s="139" t="s">
        <v>1018</v>
      </c>
      <c r="H32" s="139" t="s">
        <v>467</v>
      </c>
      <c r="J32" s="139"/>
    </row>
    <row r="33" spans="1:10">
      <c r="A33" s="138" t="s">
        <v>255</v>
      </c>
      <c r="B33" s="138" t="s">
        <v>718</v>
      </c>
      <c r="C33" s="138" t="s">
        <v>466</v>
      </c>
      <c r="D33" s="138">
        <v>20180308</v>
      </c>
      <c r="E33" s="138">
        <v>99991231</v>
      </c>
      <c r="G33" s="139" t="s">
        <v>1019</v>
      </c>
      <c r="H33" s="139" t="s">
        <v>467</v>
      </c>
      <c r="J33" s="139"/>
    </row>
    <row r="34" spans="1:10">
      <c r="A34" s="138" t="s">
        <v>255</v>
      </c>
      <c r="B34" s="138" t="s">
        <v>721</v>
      </c>
      <c r="C34" s="138" t="s">
        <v>466</v>
      </c>
      <c r="D34" s="138">
        <v>20180308</v>
      </c>
      <c r="E34" s="138">
        <v>99991231</v>
      </c>
      <c r="G34" s="139" t="s">
        <v>1020</v>
      </c>
      <c r="H34" s="139" t="s">
        <v>467</v>
      </c>
      <c r="J34" s="139"/>
    </row>
    <row r="35" spans="1:10">
      <c r="A35" s="138" t="s">
        <v>255</v>
      </c>
      <c r="B35" s="138" t="s">
        <v>725</v>
      </c>
      <c r="C35" s="138" t="s">
        <v>466</v>
      </c>
      <c r="D35" s="138">
        <v>20180308</v>
      </c>
      <c r="E35" s="138">
        <v>99991231</v>
      </c>
      <c r="G35" s="139" t="s">
        <v>726</v>
      </c>
      <c r="H35" s="139" t="s">
        <v>467</v>
      </c>
      <c r="J35" s="139"/>
    </row>
    <row r="36" spans="1:10">
      <c r="A36" s="138" t="s">
        <v>255</v>
      </c>
      <c r="B36" s="138" t="s">
        <v>525</v>
      </c>
      <c r="C36" s="138" t="s">
        <v>466</v>
      </c>
      <c r="D36" s="138">
        <v>20180308</v>
      </c>
      <c r="E36" s="138">
        <v>99991231</v>
      </c>
      <c r="G36" s="139" t="s">
        <v>1021</v>
      </c>
      <c r="H36" s="139" t="s">
        <v>467</v>
      </c>
      <c r="J36" s="139"/>
    </row>
    <row r="37" spans="1:10">
      <c r="A37" s="138" t="s">
        <v>255</v>
      </c>
      <c r="B37" s="138" t="s">
        <v>528</v>
      </c>
      <c r="C37" s="138" t="s">
        <v>466</v>
      </c>
      <c r="D37" s="138">
        <v>20180308</v>
      </c>
      <c r="E37" s="138">
        <v>99991231</v>
      </c>
      <c r="G37" s="139" t="s">
        <v>529</v>
      </c>
      <c r="H37" s="139" t="s">
        <v>467</v>
      </c>
      <c r="J37" s="139"/>
    </row>
    <row r="38" spans="1:10">
      <c r="A38" s="138" t="s">
        <v>255</v>
      </c>
      <c r="B38" s="138" t="s">
        <v>730</v>
      </c>
      <c r="C38" s="138" t="s">
        <v>466</v>
      </c>
      <c r="D38" s="138">
        <v>20180308</v>
      </c>
      <c r="E38" s="138">
        <v>99991231</v>
      </c>
      <c r="G38" s="139" t="s">
        <v>1022</v>
      </c>
      <c r="H38" s="139" t="s">
        <v>467</v>
      </c>
      <c r="J38" s="139"/>
    </row>
    <row r="39" spans="1:10">
      <c r="A39" s="138" t="s">
        <v>255</v>
      </c>
      <c r="B39" s="138" t="s">
        <v>734</v>
      </c>
      <c r="C39" s="138" t="s">
        <v>466</v>
      </c>
      <c r="D39" s="138">
        <v>20180308</v>
      </c>
      <c r="E39" s="138">
        <v>99991231</v>
      </c>
      <c r="G39" s="139" t="s">
        <v>735</v>
      </c>
      <c r="H39" s="139" t="s">
        <v>467</v>
      </c>
      <c r="J39" s="139"/>
    </row>
    <row r="40" spans="1:10">
      <c r="A40" s="138" t="s">
        <v>255</v>
      </c>
      <c r="B40" s="138" t="s">
        <v>739</v>
      </c>
      <c r="C40" s="138" t="s">
        <v>466</v>
      </c>
      <c r="D40" s="138">
        <v>20180308</v>
      </c>
      <c r="E40" s="138">
        <v>99991231</v>
      </c>
      <c r="G40" s="139" t="s">
        <v>740</v>
      </c>
      <c r="H40" s="139" t="s">
        <v>467</v>
      </c>
      <c r="J40" s="139"/>
    </row>
    <row r="41" spans="1:10">
      <c r="A41" s="138" t="s">
        <v>255</v>
      </c>
      <c r="B41" s="138" t="s">
        <v>743</v>
      </c>
      <c r="C41" s="138" t="s">
        <v>466</v>
      </c>
      <c r="D41" s="138">
        <v>20180308</v>
      </c>
      <c r="E41" s="138">
        <v>99991231</v>
      </c>
      <c r="G41" s="139" t="s">
        <v>744</v>
      </c>
      <c r="H41" s="139" t="s">
        <v>467</v>
      </c>
      <c r="J41" s="139"/>
    </row>
    <row r="42" spans="1:10">
      <c r="A42" s="138" t="s">
        <v>255</v>
      </c>
      <c r="B42" s="138" t="s">
        <v>747</v>
      </c>
      <c r="C42" s="138" t="s">
        <v>466</v>
      </c>
      <c r="D42" s="138">
        <v>20180308</v>
      </c>
      <c r="E42" s="138">
        <v>99991231</v>
      </c>
      <c r="G42" s="139" t="s">
        <v>1023</v>
      </c>
      <c r="H42" s="139" t="s">
        <v>467</v>
      </c>
      <c r="J42" s="139"/>
    </row>
    <row r="43" spans="1:10">
      <c r="A43" s="138" t="s">
        <v>255</v>
      </c>
      <c r="B43" s="138" t="s">
        <v>1024</v>
      </c>
      <c r="C43" s="138" t="s">
        <v>1025</v>
      </c>
      <c r="D43" s="138">
        <v>20180413</v>
      </c>
      <c r="E43" s="138">
        <v>99991231</v>
      </c>
      <c r="G43" s="139" t="s">
        <v>603</v>
      </c>
      <c r="H43" s="139" t="s">
        <v>676</v>
      </c>
      <c r="J43" s="139"/>
    </row>
    <row r="44" spans="1:10">
      <c r="A44" s="138" t="s">
        <v>255</v>
      </c>
      <c r="B44" s="138" t="s">
        <v>1026</v>
      </c>
      <c r="C44" s="138" t="s">
        <v>578</v>
      </c>
      <c r="D44" s="138">
        <v>20180906</v>
      </c>
      <c r="E44" s="138">
        <v>99991231</v>
      </c>
      <c r="G44" s="139" t="s">
        <v>923</v>
      </c>
      <c r="H44" s="139" t="s">
        <v>55</v>
      </c>
      <c r="I44" s="11"/>
      <c r="J44" s="3"/>
    </row>
    <row r="45" spans="1:10">
      <c r="A45" s="138" t="s">
        <v>255</v>
      </c>
      <c r="B45" s="138" t="s">
        <v>1027</v>
      </c>
      <c r="C45" s="138" t="s">
        <v>578</v>
      </c>
      <c r="D45" s="138">
        <v>20180906</v>
      </c>
      <c r="E45" s="138">
        <v>99991231</v>
      </c>
      <c r="G45" s="139" t="s">
        <v>926</v>
      </c>
      <c r="H45" s="139" t="s">
        <v>55</v>
      </c>
      <c r="I45" s="11"/>
      <c r="J45" s="3"/>
    </row>
    <row r="46" spans="1:10">
      <c r="A46" s="138" t="s">
        <v>255</v>
      </c>
      <c r="B46" s="138" t="s">
        <v>1028</v>
      </c>
      <c r="C46" s="138" t="s">
        <v>578</v>
      </c>
      <c r="D46" s="138">
        <v>20180906</v>
      </c>
      <c r="E46" s="138">
        <v>99991231</v>
      </c>
      <c r="G46" s="139" t="s">
        <v>929</v>
      </c>
      <c r="H46" s="139" t="s">
        <v>55</v>
      </c>
      <c r="I46" s="11"/>
      <c r="J46" s="3"/>
    </row>
    <row r="47" spans="1:10">
      <c r="A47" s="138" t="s">
        <v>255</v>
      </c>
      <c r="B47" s="138" t="s">
        <v>1026</v>
      </c>
      <c r="C47" s="138" t="s">
        <v>589</v>
      </c>
      <c r="D47" s="138">
        <v>20180906</v>
      </c>
      <c r="E47" s="138">
        <v>99991231</v>
      </c>
      <c r="G47" s="139" t="s">
        <v>923</v>
      </c>
      <c r="H47" s="139" t="s">
        <v>590</v>
      </c>
      <c r="I47" s="11"/>
      <c r="J47" s="3"/>
    </row>
    <row r="48" spans="1:10">
      <c r="A48" s="138" t="s">
        <v>255</v>
      </c>
      <c r="B48" s="138" t="s">
        <v>1027</v>
      </c>
      <c r="C48" s="138" t="s">
        <v>589</v>
      </c>
      <c r="D48" s="138">
        <v>20180906</v>
      </c>
      <c r="E48" s="138">
        <v>99991231</v>
      </c>
      <c r="G48" s="139" t="s">
        <v>926</v>
      </c>
      <c r="H48" s="139" t="s">
        <v>590</v>
      </c>
      <c r="I48" s="11"/>
      <c r="J48" s="3"/>
    </row>
    <row r="49" spans="1:10">
      <c r="A49" s="138" t="s">
        <v>255</v>
      </c>
      <c r="B49" s="138" t="s">
        <v>1028</v>
      </c>
      <c r="C49" s="138" t="s">
        <v>589</v>
      </c>
      <c r="D49" s="138">
        <v>20180906</v>
      </c>
      <c r="E49" s="138">
        <v>99991231</v>
      </c>
      <c r="G49" s="139" t="s">
        <v>929</v>
      </c>
      <c r="H49" s="139" t="s">
        <v>590</v>
      </c>
      <c r="I49" s="11"/>
      <c r="J49" s="3"/>
    </row>
    <row r="50" spans="1:10">
      <c r="A50" s="138" t="s">
        <v>255</v>
      </c>
      <c r="B50" s="138" t="s">
        <v>908</v>
      </c>
      <c r="C50" s="138" t="s">
        <v>578</v>
      </c>
      <c r="D50" s="138">
        <v>20181214</v>
      </c>
      <c r="E50" s="138">
        <v>99991231</v>
      </c>
      <c r="G50" s="3" t="s">
        <v>12</v>
      </c>
      <c r="H50" s="3" t="s">
        <v>55</v>
      </c>
      <c r="I50" s="11"/>
      <c r="J50" s="3" t="s">
        <v>1001</v>
      </c>
    </row>
    <row r="51" spans="1:10">
      <c r="A51" s="138" t="s">
        <v>255</v>
      </c>
      <c r="B51" s="138" t="s">
        <v>985</v>
      </c>
      <c r="C51" s="138" t="s">
        <v>578</v>
      </c>
      <c r="D51" s="138">
        <v>20181214</v>
      </c>
      <c r="E51" s="138">
        <v>99991231</v>
      </c>
      <c r="G51" s="3" t="s">
        <v>66</v>
      </c>
      <c r="H51" s="3" t="s">
        <v>55</v>
      </c>
      <c r="I51" s="11"/>
      <c r="J51" s="3" t="s">
        <v>1001</v>
      </c>
    </row>
    <row r="52" spans="1:10">
      <c r="A52" s="138" t="s">
        <v>255</v>
      </c>
      <c r="B52" s="138" t="s">
        <v>908</v>
      </c>
      <c r="C52" s="138" t="s">
        <v>589</v>
      </c>
      <c r="D52" s="138">
        <v>20181214</v>
      </c>
      <c r="E52" s="138">
        <v>99991231</v>
      </c>
      <c r="G52" s="3" t="s">
        <v>12</v>
      </c>
      <c r="H52" s="3" t="s">
        <v>590</v>
      </c>
      <c r="I52" s="11"/>
      <c r="J52" s="3" t="s">
        <v>1001</v>
      </c>
    </row>
    <row r="53" spans="1:10">
      <c r="A53" s="138" t="s">
        <v>255</v>
      </c>
      <c r="B53" s="138" t="s">
        <v>985</v>
      </c>
      <c r="C53" s="138" t="s">
        <v>589</v>
      </c>
      <c r="D53" s="138">
        <v>20181214</v>
      </c>
      <c r="E53" s="138">
        <v>99991231</v>
      </c>
      <c r="G53" s="3" t="s">
        <v>66</v>
      </c>
      <c r="H53" s="3" t="s">
        <v>590</v>
      </c>
      <c r="I53" s="11"/>
      <c r="J53" s="3" t="s">
        <v>1001</v>
      </c>
    </row>
    <row r="54" spans="1:10">
      <c r="A54" s="138" t="s">
        <v>316</v>
      </c>
      <c r="B54" s="138" t="s">
        <v>739</v>
      </c>
      <c r="C54" s="138" t="s">
        <v>578</v>
      </c>
      <c r="D54" s="138">
        <v>20180308</v>
      </c>
      <c r="E54" s="138">
        <v>99991231</v>
      </c>
      <c r="G54" s="139" t="s">
        <v>740</v>
      </c>
      <c r="H54" s="139" t="s">
        <v>55</v>
      </c>
      <c r="J54" s="139"/>
    </row>
    <row r="55" spans="1:10">
      <c r="A55" s="138" t="s">
        <v>316</v>
      </c>
      <c r="B55" s="138" t="s">
        <v>743</v>
      </c>
      <c r="C55" s="138" t="s">
        <v>578</v>
      </c>
      <c r="D55" s="138">
        <v>20180308</v>
      </c>
      <c r="E55" s="138">
        <v>99991231</v>
      </c>
      <c r="G55" s="139" t="s">
        <v>744</v>
      </c>
      <c r="H55" s="139" t="s">
        <v>55</v>
      </c>
      <c r="J55" s="139"/>
    </row>
    <row r="56" spans="1:10">
      <c r="A56" s="138" t="s">
        <v>316</v>
      </c>
      <c r="B56" s="138" t="s">
        <v>739</v>
      </c>
      <c r="C56" s="138" t="s">
        <v>589</v>
      </c>
      <c r="D56" s="138">
        <v>20180308</v>
      </c>
      <c r="E56" s="138">
        <v>99991231</v>
      </c>
      <c r="G56" s="139" t="s">
        <v>740</v>
      </c>
      <c r="H56" s="139" t="s">
        <v>590</v>
      </c>
      <c r="J56" s="139"/>
    </row>
    <row r="57" spans="1:10">
      <c r="A57" s="138" t="s">
        <v>316</v>
      </c>
      <c r="B57" s="138" t="s">
        <v>743</v>
      </c>
      <c r="C57" s="138" t="s">
        <v>589</v>
      </c>
      <c r="D57" s="138">
        <v>20180308</v>
      </c>
      <c r="E57" s="138">
        <v>99991231</v>
      </c>
      <c r="G57" s="139" t="s">
        <v>744</v>
      </c>
      <c r="H57" s="139" t="s">
        <v>590</v>
      </c>
      <c r="J57" s="139"/>
    </row>
    <row r="58" spans="1:10">
      <c r="A58" s="138" t="s">
        <v>316</v>
      </c>
      <c r="B58" s="138" t="s">
        <v>775</v>
      </c>
      <c r="C58" s="138" t="s">
        <v>578</v>
      </c>
      <c r="D58" s="138">
        <v>20180308</v>
      </c>
      <c r="E58" s="138">
        <v>99991231</v>
      </c>
      <c r="G58" s="139" t="s">
        <v>777</v>
      </c>
      <c r="H58" s="139" t="s">
        <v>29</v>
      </c>
      <c r="J58" s="139"/>
    </row>
    <row r="59" spans="1:10">
      <c r="A59" s="138" t="s">
        <v>316</v>
      </c>
      <c r="B59" s="138" t="s">
        <v>775</v>
      </c>
      <c r="C59" s="138" t="s">
        <v>589</v>
      </c>
      <c r="D59" s="138">
        <v>20180308</v>
      </c>
      <c r="E59" s="138">
        <v>99991231</v>
      </c>
      <c r="G59" s="139" t="s">
        <v>777</v>
      </c>
      <c r="H59" s="139" t="s">
        <v>592</v>
      </c>
      <c r="J59" s="139"/>
    </row>
    <row r="60" spans="1:10">
      <c r="A60" s="138" t="s">
        <v>316</v>
      </c>
      <c r="B60" s="138" t="s">
        <v>751</v>
      </c>
      <c r="C60" s="138" t="s">
        <v>466</v>
      </c>
      <c r="D60" s="138">
        <v>20180308</v>
      </c>
      <c r="E60" s="138">
        <v>99991231</v>
      </c>
      <c r="G60" s="139" t="s">
        <v>752</v>
      </c>
      <c r="H60" s="139" t="s">
        <v>467</v>
      </c>
      <c r="J60" s="139"/>
    </row>
    <row r="61" spans="1:10">
      <c r="A61" s="138" t="s">
        <v>316</v>
      </c>
      <c r="B61" s="138" t="s">
        <v>513</v>
      </c>
      <c r="C61" s="138" t="s">
        <v>466</v>
      </c>
      <c r="D61" s="138">
        <v>20180308</v>
      </c>
      <c r="E61" s="138">
        <v>99991231</v>
      </c>
      <c r="G61" s="139" t="s">
        <v>1016</v>
      </c>
      <c r="H61" s="139" t="s">
        <v>467</v>
      </c>
      <c r="J61" s="139"/>
    </row>
    <row r="62" spans="1:10">
      <c r="A62" s="138" t="s">
        <v>316</v>
      </c>
      <c r="B62" s="138" t="s">
        <v>516</v>
      </c>
      <c r="C62" s="138" t="s">
        <v>466</v>
      </c>
      <c r="D62" s="138">
        <v>20180308</v>
      </c>
      <c r="E62" s="138">
        <v>99991231</v>
      </c>
      <c r="G62" s="139" t="s">
        <v>1017</v>
      </c>
      <c r="H62" s="139" t="s">
        <v>467</v>
      </c>
      <c r="J62" s="139"/>
    </row>
    <row r="63" spans="1:10">
      <c r="A63" s="138" t="s">
        <v>316</v>
      </c>
      <c r="B63" s="138" t="s">
        <v>714</v>
      </c>
      <c r="C63" s="138" t="s">
        <v>466</v>
      </c>
      <c r="D63" s="138">
        <v>20180308</v>
      </c>
      <c r="E63" s="138">
        <v>99991231</v>
      </c>
      <c r="G63" s="139" t="s">
        <v>1018</v>
      </c>
      <c r="H63" s="139" t="s">
        <v>467</v>
      </c>
      <c r="J63" s="139"/>
    </row>
    <row r="64" spans="1:10">
      <c r="A64" s="138" t="s">
        <v>316</v>
      </c>
      <c r="B64" s="138" t="s">
        <v>718</v>
      </c>
      <c r="C64" s="138" t="s">
        <v>466</v>
      </c>
      <c r="D64" s="138">
        <v>20180308</v>
      </c>
      <c r="E64" s="138">
        <v>99991231</v>
      </c>
      <c r="G64" s="139" t="s">
        <v>1019</v>
      </c>
      <c r="H64" s="139" t="s">
        <v>467</v>
      </c>
      <c r="J64" s="139"/>
    </row>
    <row r="65" spans="1:10">
      <c r="A65" s="138" t="s">
        <v>316</v>
      </c>
      <c r="B65" s="138" t="s">
        <v>721</v>
      </c>
      <c r="C65" s="138" t="s">
        <v>466</v>
      </c>
      <c r="D65" s="138">
        <v>20180308</v>
      </c>
      <c r="E65" s="138">
        <v>99991231</v>
      </c>
      <c r="G65" s="139" t="s">
        <v>1020</v>
      </c>
      <c r="H65" s="139" t="s">
        <v>467</v>
      </c>
      <c r="J65" s="139"/>
    </row>
    <row r="66" spans="1:10">
      <c r="A66" s="138" t="s">
        <v>316</v>
      </c>
      <c r="B66" s="138" t="s">
        <v>725</v>
      </c>
      <c r="C66" s="138" t="s">
        <v>466</v>
      </c>
      <c r="D66" s="138">
        <v>20180308</v>
      </c>
      <c r="E66" s="138">
        <v>99991231</v>
      </c>
      <c r="G66" s="139" t="s">
        <v>726</v>
      </c>
      <c r="H66" s="139" t="s">
        <v>467</v>
      </c>
      <c r="J66" s="139"/>
    </row>
    <row r="67" spans="1:10">
      <c r="A67" s="138" t="s">
        <v>316</v>
      </c>
      <c r="B67" s="138" t="s">
        <v>525</v>
      </c>
      <c r="C67" s="138" t="s">
        <v>466</v>
      </c>
      <c r="D67" s="138">
        <v>20180308</v>
      </c>
      <c r="E67" s="138">
        <v>99991231</v>
      </c>
      <c r="G67" s="139" t="s">
        <v>1021</v>
      </c>
      <c r="H67" s="139" t="s">
        <v>467</v>
      </c>
      <c r="J67" s="139"/>
    </row>
    <row r="68" spans="1:10">
      <c r="A68" s="138" t="s">
        <v>316</v>
      </c>
      <c r="B68" s="138" t="s">
        <v>528</v>
      </c>
      <c r="C68" s="138" t="s">
        <v>466</v>
      </c>
      <c r="D68" s="138">
        <v>20180308</v>
      </c>
      <c r="E68" s="138">
        <v>99991231</v>
      </c>
      <c r="G68" s="139" t="s">
        <v>529</v>
      </c>
      <c r="H68" s="139" t="s">
        <v>467</v>
      </c>
      <c r="J68" s="139"/>
    </row>
    <row r="69" spans="1:10">
      <c r="A69" s="138" t="s">
        <v>316</v>
      </c>
      <c r="B69" s="138" t="s">
        <v>730</v>
      </c>
      <c r="C69" s="138" t="s">
        <v>466</v>
      </c>
      <c r="D69" s="138">
        <v>20180308</v>
      </c>
      <c r="E69" s="138">
        <v>99991231</v>
      </c>
      <c r="G69" s="139" t="s">
        <v>1022</v>
      </c>
      <c r="H69" s="139" t="s">
        <v>467</v>
      </c>
      <c r="J69" s="139"/>
    </row>
    <row r="70" spans="1:10">
      <c r="A70" s="138" t="s">
        <v>316</v>
      </c>
      <c r="B70" s="138" t="s">
        <v>734</v>
      </c>
      <c r="C70" s="138" t="s">
        <v>466</v>
      </c>
      <c r="D70" s="138">
        <v>20180308</v>
      </c>
      <c r="E70" s="138">
        <v>99991231</v>
      </c>
      <c r="G70" s="139" t="s">
        <v>735</v>
      </c>
      <c r="H70" s="139" t="s">
        <v>467</v>
      </c>
      <c r="J70" s="139"/>
    </row>
    <row r="71" spans="1:10">
      <c r="A71" s="138" t="s">
        <v>316</v>
      </c>
      <c r="B71" s="138" t="s">
        <v>739</v>
      </c>
      <c r="C71" s="138" t="s">
        <v>466</v>
      </c>
      <c r="D71" s="138">
        <v>20180308</v>
      </c>
      <c r="E71" s="138">
        <v>99991231</v>
      </c>
      <c r="G71" s="139" t="s">
        <v>740</v>
      </c>
      <c r="H71" s="139" t="s">
        <v>467</v>
      </c>
      <c r="J71" s="139"/>
    </row>
    <row r="72" spans="1:10">
      <c r="A72" s="138" t="s">
        <v>316</v>
      </c>
      <c r="B72" s="138" t="s">
        <v>743</v>
      </c>
      <c r="C72" s="138" t="s">
        <v>466</v>
      </c>
      <c r="D72" s="138">
        <v>20180308</v>
      </c>
      <c r="E72" s="138">
        <v>99991231</v>
      </c>
      <c r="G72" s="139" t="s">
        <v>744</v>
      </c>
      <c r="H72" s="139" t="s">
        <v>467</v>
      </c>
      <c r="J72" s="139"/>
    </row>
    <row r="73" spans="1:10">
      <c r="A73" s="138" t="s">
        <v>316</v>
      </c>
      <c r="B73" s="138" t="s">
        <v>747</v>
      </c>
      <c r="C73" s="138" t="s">
        <v>466</v>
      </c>
      <c r="D73" s="138">
        <v>20180308</v>
      </c>
      <c r="E73" s="138">
        <v>99991231</v>
      </c>
      <c r="G73" s="139" t="s">
        <v>1023</v>
      </c>
      <c r="H73" s="139" t="s">
        <v>467</v>
      </c>
      <c r="J73" s="139"/>
    </row>
    <row r="74" spans="1:10">
      <c r="A74" s="138" t="s">
        <v>316</v>
      </c>
      <c r="B74" s="138" t="s">
        <v>1029</v>
      </c>
      <c r="C74" s="138" t="s">
        <v>563</v>
      </c>
      <c r="D74" s="138">
        <v>20180308</v>
      </c>
      <c r="E74" s="138">
        <v>99991231</v>
      </c>
      <c r="G74" s="139" t="s">
        <v>798</v>
      </c>
      <c r="H74" s="139" t="s">
        <v>1030</v>
      </c>
      <c r="J74" s="139"/>
    </row>
    <row r="75" spans="1:10">
      <c r="A75" s="138" t="s">
        <v>316</v>
      </c>
      <c r="B75" s="138" t="s">
        <v>602</v>
      </c>
      <c r="C75" s="138" t="s">
        <v>563</v>
      </c>
      <c r="D75" s="138">
        <v>20180308</v>
      </c>
      <c r="E75" s="138">
        <v>99991231</v>
      </c>
      <c r="G75" s="139" t="s">
        <v>603</v>
      </c>
      <c r="H75" s="139" t="s">
        <v>1030</v>
      </c>
      <c r="J75" s="139"/>
    </row>
    <row r="76" spans="1:10">
      <c r="A76" s="138" t="s">
        <v>316</v>
      </c>
      <c r="B76" s="138" t="s">
        <v>751</v>
      </c>
      <c r="C76" s="138" t="s">
        <v>563</v>
      </c>
      <c r="D76" s="138">
        <v>20180328</v>
      </c>
      <c r="E76" s="138">
        <v>99991231</v>
      </c>
      <c r="G76" s="139" t="s">
        <v>752</v>
      </c>
      <c r="H76" s="139" t="s">
        <v>1030</v>
      </c>
      <c r="J76" s="139"/>
    </row>
    <row r="77" spans="1:10">
      <c r="A77" s="138" t="s">
        <v>316</v>
      </c>
      <c r="B77" s="138" t="s">
        <v>513</v>
      </c>
      <c r="C77" s="138" t="s">
        <v>563</v>
      </c>
      <c r="D77" s="138">
        <v>20180328</v>
      </c>
      <c r="E77" s="138">
        <v>99991231</v>
      </c>
      <c r="G77" s="139" t="s">
        <v>1016</v>
      </c>
      <c r="H77" s="139" t="s">
        <v>1030</v>
      </c>
      <c r="J77" s="139"/>
    </row>
    <row r="78" spans="1:10">
      <c r="A78" s="138" t="s">
        <v>316</v>
      </c>
      <c r="B78" s="138" t="s">
        <v>516</v>
      </c>
      <c r="C78" s="138" t="s">
        <v>563</v>
      </c>
      <c r="D78" s="138">
        <v>20180328</v>
      </c>
      <c r="E78" s="138">
        <v>99991231</v>
      </c>
      <c r="G78" s="139" t="s">
        <v>1017</v>
      </c>
      <c r="H78" s="139" t="s">
        <v>1030</v>
      </c>
      <c r="J78" s="139"/>
    </row>
    <row r="79" spans="1:10">
      <c r="A79" s="138" t="s">
        <v>316</v>
      </c>
      <c r="B79" s="138" t="s">
        <v>714</v>
      </c>
      <c r="C79" s="138" t="s">
        <v>563</v>
      </c>
      <c r="D79" s="138">
        <v>20180328</v>
      </c>
      <c r="E79" s="138">
        <v>99991231</v>
      </c>
      <c r="G79" s="139" t="s">
        <v>1018</v>
      </c>
      <c r="H79" s="139" t="s">
        <v>1030</v>
      </c>
      <c r="J79" s="139"/>
    </row>
    <row r="80" spans="1:10">
      <c r="A80" s="138" t="s">
        <v>316</v>
      </c>
      <c r="B80" s="138" t="s">
        <v>718</v>
      </c>
      <c r="C80" s="138" t="s">
        <v>563</v>
      </c>
      <c r="D80" s="138">
        <v>20180328</v>
      </c>
      <c r="E80" s="138">
        <v>99991231</v>
      </c>
      <c r="G80" s="139" t="s">
        <v>1019</v>
      </c>
      <c r="H80" s="139" t="s">
        <v>1030</v>
      </c>
      <c r="J80" s="139"/>
    </row>
    <row r="81" spans="1:10">
      <c r="A81" s="138" t="s">
        <v>316</v>
      </c>
      <c r="B81" s="138" t="s">
        <v>721</v>
      </c>
      <c r="C81" s="138" t="s">
        <v>563</v>
      </c>
      <c r="D81" s="138">
        <v>20180328</v>
      </c>
      <c r="E81" s="138">
        <v>99991231</v>
      </c>
      <c r="G81" s="139" t="s">
        <v>1020</v>
      </c>
      <c r="H81" s="139" t="s">
        <v>1030</v>
      </c>
      <c r="J81" s="139"/>
    </row>
    <row r="82" spans="1:10">
      <c r="A82" s="138" t="s">
        <v>316</v>
      </c>
      <c r="B82" s="138" t="s">
        <v>725</v>
      </c>
      <c r="C82" s="138" t="s">
        <v>563</v>
      </c>
      <c r="D82" s="138">
        <v>20180328</v>
      </c>
      <c r="E82" s="138">
        <v>99991231</v>
      </c>
      <c r="G82" s="139" t="s">
        <v>726</v>
      </c>
      <c r="H82" s="139" t="s">
        <v>1030</v>
      </c>
      <c r="J82" s="139"/>
    </row>
    <row r="83" spans="1:10">
      <c r="A83" s="138" t="s">
        <v>316</v>
      </c>
      <c r="B83" s="138" t="s">
        <v>525</v>
      </c>
      <c r="C83" s="138" t="s">
        <v>563</v>
      </c>
      <c r="D83" s="138">
        <v>20180328</v>
      </c>
      <c r="E83" s="138">
        <v>99991231</v>
      </c>
      <c r="G83" s="139" t="s">
        <v>1021</v>
      </c>
      <c r="H83" s="139" t="s">
        <v>1030</v>
      </c>
      <c r="J83" s="139"/>
    </row>
    <row r="84" spans="1:10">
      <c r="A84" s="138" t="s">
        <v>316</v>
      </c>
      <c r="B84" s="138" t="s">
        <v>528</v>
      </c>
      <c r="C84" s="138" t="s">
        <v>563</v>
      </c>
      <c r="D84" s="138">
        <v>20180328</v>
      </c>
      <c r="E84" s="138">
        <v>99991231</v>
      </c>
      <c r="G84" s="139" t="s">
        <v>529</v>
      </c>
      <c r="H84" s="139" t="s">
        <v>1030</v>
      </c>
      <c r="J84" s="139"/>
    </row>
    <row r="85" spans="1:10">
      <c r="A85" s="138" t="s">
        <v>316</v>
      </c>
      <c r="B85" s="138" t="s">
        <v>730</v>
      </c>
      <c r="C85" s="138" t="s">
        <v>563</v>
      </c>
      <c r="D85" s="138">
        <v>20180328</v>
      </c>
      <c r="E85" s="138">
        <v>99991231</v>
      </c>
      <c r="G85" s="139" t="s">
        <v>1022</v>
      </c>
      <c r="H85" s="139" t="s">
        <v>1030</v>
      </c>
      <c r="J85" s="139"/>
    </row>
    <row r="86" spans="1:10">
      <c r="A86" s="138" t="s">
        <v>316</v>
      </c>
      <c r="B86" s="138" t="s">
        <v>734</v>
      </c>
      <c r="C86" s="138" t="s">
        <v>563</v>
      </c>
      <c r="D86" s="138">
        <v>20180328</v>
      </c>
      <c r="E86" s="138">
        <v>99991231</v>
      </c>
      <c r="G86" s="139" t="s">
        <v>735</v>
      </c>
      <c r="H86" s="139" t="s">
        <v>1030</v>
      </c>
      <c r="J86" s="139"/>
    </row>
    <row r="87" spans="1:10">
      <c r="A87" s="138" t="s">
        <v>316</v>
      </c>
      <c r="B87" s="138" t="s">
        <v>739</v>
      </c>
      <c r="C87" s="138" t="s">
        <v>563</v>
      </c>
      <c r="D87" s="138">
        <v>20180328</v>
      </c>
      <c r="E87" s="138">
        <v>99991231</v>
      </c>
      <c r="G87" s="139" t="s">
        <v>740</v>
      </c>
      <c r="H87" s="139" t="s">
        <v>1030</v>
      </c>
      <c r="J87" s="139"/>
    </row>
    <row r="88" spans="1:10">
      <c r="A88" s="138" t="s">
        <v>316</v>
      </c>
      <c r="B88" s="138" t="s">
        <v>743</v>
      </c>
      <c r="C88" s="138" t="s">
        <v>563</v>
      </c>
      <c r="D88" s="138">
        <v>20180328</v>
      </c>
      <c r="E88" s="138">
        <v>99991231</v>
      </c>
      <c r="G88" s="139" t="s">
        <v>744</v>
      </c>
      <c r="H88" s="139" t="s">
        <v>1030</v>
      </c>
      <c r="J88" s="139"/>
    </row>
    <row r="89" spans="1:10">
      <c r="A89" s="138" t="s">
        <v>316</v>
      </c>
      <c r="B89" s="138" t="s">
        <v>747</v>
      </c>
      <c r="C89" s="138" t="s">
        <v>563</v>
      </c>
      <c r="D89" s="138">
        <v>20180328</v>
      </c>
      <c r="E89" s="138">
        <v>99991231</v>
      </c>
      <c r="G89" s="139" t="s">
        <v>1023</v>
      </c>
      <c r="H89" s="139" t="s">
        <v>1030</v>
      </c>
      <c r="J89" s="139"/>
    </row>
    <row r="90" spans="1:10">
      <c r="A90" s="138" t="s">
        <v>316</v>
      </c>
      <c r="B90" s="138" t="s">
        <v>667</v>
      </c>
      <c r="C90" s="138" t="s">
        <v>563</v>
      </c>
      <c r="D90" s="138">
        <v>20180328</v>
      </c>
      <c r="E90" s="138">
        <v>99991231</v>
      </c>
      <c r="G90" s="139" t="s">
        <v>670</v>
      </c>
      <c r="H90" s="139" t="s">
        <v>1030</v>
      </c>
      <c r="J90" s="139"/>
    </row>
    <row r="91" spans="1:10">
      <c r="A91" s="138" t="s">
        <v>316</v>
      </c>
      <c r="B91" s="138" t="s">
        <v>671</v>
      </c>
      <c r="C91" s="138" t="s">
        <v>563</v>
      </c>
      <c r="D91" s="138">
        <v>20180328</v>
      </c>
      <c r="E91" s="138">
        <v>99991231</v>
      </c>
      <c r="G91" s="139" t="s">
        <v>674</v>
      </c>
      <c r="H91" s="139" t="s">
        <v>1030</v>
      </c>
      <c r="J91" s="139"/>
    </row>
    <row r="92" spans="1:10">
      <c r="A92" s="138" t="s">
        <v>316</v>
      </c>
      <c r="B92" s="138" t="s">
        <v>1026</v>
      </c>
      <c r="C92" s="138" t="s">
        <v>578</v>
      </c>
      <c r="D92" s="138">
        <v>20180906</v>
      </c>
      <c r="E92" s="138">
        <v>99991231</v>
      </c>
      <c r="G92" s="139" t="s">
        <v>923</v>
      </c>
      <c r="H92" s="139" t="s">
        <v>55</v>
      </c>
      <c r="I92" s="11"/>
      <c r="J92" s="3"/>
    </row>
    <row r="93" spans="1:10">
      <c r="A93" s="138" t="s">
        <v>316</v>
      </c>
      <c r="B93" s="138" t="s">
        <v>1027</v>
      </c>
      <c r="C93" s="138" t="s">
        <v>578</v>
      </c>
      <c r="D93" s="138">
        <v>20180906</v>
      </c>
      <c r="E93" s="138">
        <v>99991231</v>
      </c>
      <c r="G93" s="139" t="s">
        <v>926</v>
      </c>
      <c r="H93" s="139" t="s">
        <v>55</v>
      </c>
      <c r="I93" s="11"/>
      <c r="J93" s="3"/>
    </row>
    <row r="94" spans="1:10">
      <c r="A94" s="138" t="s">
        <v>316</v>
      </c>
      <c r="B94" s="138" t="s">
        <v>1028</v>
      </c>
      <c r="C94" s="138" t="s">
        <v>578</v>
      </c>
      <c r="D94" s="138">
        <v>20180906</v>
      </c>
      <c r="E94" s="138">
        <v>99991231</v>
      </c>
      <c r="G94" s="139" t="s">
        <v>929</v>
      </c>
      <c r="H94" s="139" t="s">
        <v>55</v>
      </c>
      <c r="I94" s="11"/>
      <c r="J94" s="3"/>
    </row>
    <row r="95" spans="1:10">
      <c r="A95" s="138" t="s">
        <v>316</v>
      </c>
      <c r="B95" s="138" t="s">
        <v>1026</v>
      </c>
      <c r="C95" s="138" t="s">
        <v>589</v>
      </c>
      <c r="D95" s="138">
        <v>20180906</v>
      </c>
      <c r="E95" s="138">
        <v>99991231</v>
      </c>
      <c r="G95" s="139" t="s">
        <v>923</v>
      </c>
      <c r="H95" s="139" t="s">
        <v>590</v>
      </c>
      <c r="I95" s="11"/>
      <c r="J95" s="3"/>
    </row>
    <row r="96" spans="1:10">
      <c r="A96" s="138" t="s">
        <v>316</v>
      </c>
      <c r="B96" s="138" t="s">
        <v>1027</v>
      </c>
      <c r="C96" s="138" t="s">
        <v>589</v>
      </c>
      <c r="D96" s="138">
        <v>20180906</v>
      </c>
      <c r="E96" s="138">
        <v>99991231</v>
      </c>
      <c r="G96" s="139" t="s">
        <v>926</v>
      </c>
      <c r="H96" s="139" t="s">
        <v>590</v>
      </c>
      <c r="I96" s="11"/>
      <c r="J96" s="3"/>
    </row>
    <row r="97" spans="1:10">
      <c r="A97" s="138" t="s">
        <v>316</v>
      </c>
      <c r="B97" s="138" t="s">
        <v>1028</v>
      </c>
      <c r="C97" s="138" t="s">
        <v>589</v>
      </c>
      <c r="D97" s="138">
        <v>20180906</v>
      </c>
      <c r="E97" s="138">
        <v>99991231</v>
      </c>
      <c r="G97" s="139" t="s">
        <v>929</v>
      </c>
      <c r="H97" s="139" t="s">
        <v>590</v>
      </c>
      <c r="I97" s="11"/>
      <c r="J97" s="3"/>
    </row>
    <row r="98" spans="1:10">
      <c r="A98" s="138" t="s">
        <v>316</v>
      </c>
      <c r="B98" s="138" t="s">
        <v>908</v>
      </c>
      <c r="C98" s="138" t="s">
        <v>578</v>
      </c>
      <c r="D98" s="138">
        <v>20181214</v>
      </c>
      <c r="E98" s="138">
        <v>99991231</v>
      </c>
      <c r="G98" s="3" t="s">
        <v>12</v>
      </c>
      <c r="H98" s="3" t="s">
        <v>55</v>
      </c>
      <c r="I98" s="11"/>
      <c r="J98" s="3" t="s">
        <v>1001</v>
      </c>
    </row>
    <row r="99" spans="1:10">
      <c r="A99" s="138" t="s">
        <v>316</v>
      </c>
      <c r="B99" s="138" t="s">
        <v>985</v>
      </c>
      <c r="C99" s="138" t="s">
        <v>578</v>
      </c>
      <c r="D99" s="138">
        <v>20181214</v>
      </c>
      <c r="E99" s="138">
        <v>99991231</v>
      </c>
      <c r="G99" s="3" t="s">
        <v>66</v>
      </c>
      <c r="H99" s="3" t="s">
        <v>55</v>
      </c>
      <c r="I99" s="11"/>
      <c r="J99" s="3" t="s">
        <v>1001</v>
      </c>
    </row>
    <row r="100" spans="1:10">
      <c r="A100" s="138" t="s">
        <v>316</v>
      </c>
      <c r="B100" s="138" t="s">
        <v>908</v>
      </c>
      <c r="C100" s="138" t="s">
        <v>589</v>
      </c>
      <c r="D100" s="138">
        <v>20181214</v>
      </c>
      <c r="E100" s="138">
        <v>99991231</v>
      </c>
      <c r="G100" s="3" t="s">
        <v>12</v>
      </c>
      <c r="H100" s="3" t="s">
        <v>590</v>
      </c>
      <c r="I100" s="11"/>
      <c r="J100" s="3" t="s">
        <v>1001</v>
      </c>
    </row>
    <row r="101" spans="1:10">
      <c r="A101" s="138" t="s">
        <v>316</v>
      </c>
      <c r="B101" s="138" t="s">
        <v>985</v>
      </c>
      <c r="C101" s="138" t="s">
        <v>589</v>
      </c>
      <c r="D101" s="138">
        <v>20181214</v>
      </c>
      <c r="E101" s="138">
        <v>99991231</v>
      </c>
      <c r="G101" s="3" t="s">
        <v>66</v>
      </c>
      <c r="H101" s="3" t="s">
        <v>590</v>
      </c>
      <c r="I101" s="11"/>
      <c r="J101" s="3" t="s">
        <v>1001</v>
      </c>
    </row>
    <row r="102" spans="1:10">
      <c r="A102" s="138" t="s">
        <v>324</v>
      </c>
      <c r="B102" s="138" t="s">
        <v>739</v>
      </c>
      <c r="C102" s="138" t="s">
        <v>578</v>
      </c>
      <c r="D102" s="138">
        <v>20180328</v>
      </c>
      <c r="E102" s="138">
        <v>99991231</v>
      </c>
      <c r="G102" s="139" t="s">
        <v>740</v>
      </c>
      <c r="H102" s="139" t="s">
        <v>55</v>
      </c>
      <c r="J102" s="139"/>
    </row>
    <row r="103" spans="1:10">
      <c r="A103" s="138" t="s">
        <v>324</v>
      </c>
      <c r="B103" s="138" t="s">
        <v>743</v>
      </c>
      <c r="C103" s="138" t="s">
        <v>578</v>
      </c>
      <c r="D103" s="138">
        <v>20180328</v>
      </c>
      <c r="E103" s="138">
        <v>99991231</v>
      </c>
      <c r="G103" s="139" t="s">
        <v>744</v>
      </c>
      <c r="H103" s="139" t="s">
        <v>55</v>
      </c>
      <c r="J103" s="139"/>
    </row>
    <row r="104" spans="1:10">
      <c r="A104" s="138" t="s">
        <v>324</v>
      </c>
      <c r="B104" s="138" t="s">
        <v>739</v>
      </c>
      <c r="C104" s="138" t="s">
        <v>589</v>
      </c>
      <c r="D104" s="138">
        <v>20180328</v>
      </c>
      <c r="E104" s="138">
        <v>99991231</v>
      </c>
      <c r="G104" s="139" t="s">
        <v>740</v>
      </c>
      <c r="H104" s="139" t="s">
        <v>590</v>
      </c>
      <c r="J104" s="139"/>
    </row>
    <row r="105" spans="1:10">
      <c r="A105" s="138" t="s">
        <v>324</v>
      </c>
      <c r="B105" s="138" t="s">
        <v>743</v>
      </c>
      <c r="C105" s="138" t="s">
        <v>589</v>
      </c>
      <c r="D105" s="138">
        <v>20180328</v>
      </c>
      <c r="E105" s="138">
        <v>99991231</v>
      </c>
      <c r="G105" s="139" t="s">
        <v>744</v>
      </c>
      <c r="H105" s="139" t="s">
        <v>590</v>
      </c>
      <c r="J105" s="139"/>
    </row>
    <row r="106" spans="1:10">
      <c r="A106" s="138" t="s">
        <v>324</v>
      </c>
      <c r="B106" s="138" t="s">
        <v>775</v>
      </c>
      <c r="C106" s="138" t="s">
        <v>578</v>
      </c>
      <c r="D106" s="138">
        <v>20180328</v>
      </c>
      <c r="E106" s="138">
        <v>99991231</v>
      </c>
      <c r="G106" s="139" t="s">
        <v>777</v>
      </c>
      <c r="H106" s="139" t="s">
        <v>29</v>
      </c>
      <c r="J106" s="139"/>
    </row>
    <row r="107" spans="1:10">
      <c r="A107" s="138" t="s">
        <v>324</v>
      </c>
      <c r="B107" s="138" t="s">
        <v>775</v>
      </c>
      <c r="C107" s="138" t="s">
        <v>589</v>
      </c>
      <c r="D107" s="138">
        <v>20180328</v>
      </c>
      <c r="E107" s="138">
        <v>99991231</v>
      </c>
      <c r="G107" s="139" t="s">
        <v>777</v>
      </c>
      <c r="H107" s="139" t="s">
        <v>592</v>
      </c>
      <c r="J107" s="139"/>
    </row>
    <row r="108" spans="1:10">
      <c r="A108" s="138" t="s">
        <v>324</v>
      </c>
      <c r="B108" s="138" t="s">
        <v>1026</v>
      </c>
      <c r="C108" s="138" t="s">
        <v>578</v>
      </c>
      <c r="D108" s="138">
        <v>20180906</v>
      </c>
      <c r="E108" s="138">
        <v>99991231</v>
      </c>
      <c r="G108" s="139" t="s">
        <v>923</v>
      </c>
      <c r="H108" s="139" t="s">
        <v>55</v>
      </c>
      <c r="I108" s="11"/>
      <c r="J108" s="3"/>
    </row>
    <row r="109" spans="1:10">
      <c r="A109" s="138" t="s">
        <v>324</v>
      </c>
      <c r="B109" s="138" t="s">
        <v>1027</v>
      </c>
      <c r="C109" s="138" t="s">
        <v>578</v>
      </c>
      <c r="D109" s="138">
        <v>20180906</v>
      </c>
      <c r="E109" s="138">
        <v>99991231</v>
      </c>
      <c r="G109" s="139" t="s">
        <v>926</v>
      </c>
      <c r="H109" s="139" t="s">
        <v>55</v>
      </c>
      <c r="I109" s="11"/>
      <c r="J109" s="3"/>
    </row>
    <row r="110" spans="1:10">
      <c r="A110" s="138" t="s">
        <v>324</v>
      </c>
      <c r="B110" s="138" t="s">
        <v>1028</v>
      </c>
      <c r="C110" s="138" t="s">
        <v>578</v>
      </c>
      <c r="D110" s="138">
        <v>20180906</v>
      </c>
      <c r="E110" s="138">
        <v>99991231</v>
      </c>
      <c r="G110" s="139" t="s">
        <v>929</v>
      </c>
      <c r="H110" s="139" t="s">
        <v>55</v>
      </c>
      <c r="I110" s="11"/>
      <c r="J110" s="3"/>
    </row>
    <row r="111" spans="1:10">
      <c r="A111" s="138" t="s">
        <v>324</v>
      </c>
      <c r="B111" s="138" t="s">
        <v>1026</v>
      </c>
      <c r="C111" s="138" t="s">
        <v>589</v>
      </c>
      <c r="D111" s="138">
        <v>20180906</v>
      </c>
      <c r="E111" s="138">
        <v>99991231</v>
      </c>
      <c r="G111" s="139" t="s">
        <v>923</v>
      </c>
      <c r="H111" s="139" t="s">
        <v>590</v>
      </c>
      <c r="I111" s="11"/>
      <c r="J111" s="3"/>
    </row>
    <row r="112" spans="1:10">
      <c r="A112" s="138" t="s">
        <v>324</v>
      </c>
      <c r="B112" s="138" t="s">
        <v>1027</v>
      </c>
      <c r="C112" s="138" t="s">
        <v>589</v>
      </c>
      <c r="D112" s="138">
        <v>20180906</v>
      </c>
      <c r="E112" s="138">
        <v>99991231</v>
      </c>
      <c r="G112" s="139" t="s">
        <v>926</v>
      </c>
      <c r="H112" s="139" t="s">
        <v>590</v>
      </c>
      <c r="I112" s="11"/>
      <c r="J112" s="3"/>
    </row>
    <row r="113" spans="1:10">
      <c r="A113" s="138" t="s">
        <v>324</v>
      </c>
      <c r="B113" s="138" t="s">
        <v>1028</v>
      </c>
      <c r="C113" s="138" t="s">
        <v>589</v>
      </c>
      <c r="D113" s="138">
        <v>20180906</v>
      </c>
      <c r="E113" s="138">
        <v>99991231</v>
      </c>
      <c r="G113" s="139" t="s">
        <v>929</v>
      </c>
      <c r="H113" s="139" t="s">
        <v>590</v>
      </c>
      <c r="I113" s="11"/>
      <c r="J113" s="3"/>
    </row>
  </sheetData>
  <phoneticPr fontId="1" type="noConversion"/>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F4B2-D9AB-4C98-B606-F6BEF019236B}">
  <dimension ref="A1:M14"/>
  <sheetViews>
    <sheetView workbookViewId="0">
      <selection activeCell="D4" sqref="D4"/>
    </sheetView>
  </sheetViews>
  <sheetFormatPr baseColWidth="10" defaultColWidth="8.83203125" defaultRowHeight="17"/>
  <cols>
    <col min="4" max="4" width="19.6640625" customWidth="1"/>
    <col min="6" max="6" width="42.1640625" bestFit="1" customWidth="1"/>
    <col min="13" max="13" width="17.83203125" customWidth="1"/>
  </cols>
  <sheetData>
    <row r="1" spans="1:13" ht="30">
      <c r="A1" s="141" t="s">
        <v>19</v>
      </c>
      <c r="B1" s="141" t="s">
        <v>1031</v>
      </c>
      <c r="C1" s="141" t="s">
        <v>1032</v>
      </c>
      <c r="D1" s="141" t="s">
        <v>1033</v>
      </c>
      <c r="E1" s="141" t="s">
        <v>1034</v>
      </c>
      <c r="F1" s="141" t="s">
        <v>1035</v>
      </c>
      <c r="G1" s="141" t="s">
        <v>1036</v>
      </c>
      <c r="H1" s="141" t="s">
        <v>1037</v>
      </c>
      <c r="I1" s="141" t="s">
        <v>1038</v>
      </c>
      <c r="J1" s="141" t="s">
        <v>1039</v>
      </c>
      <c r="K1" s="141" t="s">
        <v>1040</v>
      </c>
      <c r="L1" s="142" t="s">
        <v>1041</v>
      </c>
      <c r="M1" s="141" t="s">
        <v>1042</v>
      </c>
    </row>
    <row r="2" spans="1:13" ht="30">
      <c r="A2" s="717" t="s">
        <v>1043</v>
      </c>
      <c r="B2" s="143" t="s">
        <v>676</v>
      </c>
      <c r="C2" s="722" t="s">
        <v>1044</v>
      </c>
      <c r="D2" s="722" t="s">
        <v>1045</v>
      </c>
      <c r="E2" s="717" t="s">
        <v>1046</v>
      </c>
      <c r="F2" s="722" t="s">
        <v>1047</v>
      </c>
      <c r="G2" s="717" t="s">
        <v>1048</v>
      </c>
      <c r="H2" s="717"/>
      <c r="I2" s="717" t="s">
        <v>1049</v>
      </c>
      <c r="J2" s="717" t="s">
        <v>1050</v>
      </c>
      <c r="K2" s="717"/>
      <c r="L2" s="717" t="s">
        <v>1051</v>
      </c>
      <c r="M2" s="720">
        <v>2149637</v>
      </c>
    </row>
    <row r="3" spans="1:13" ht="30">
      <c r="A3" s="718"/>
      <c r="B3" s="143" t="s">
        <v>613</v>
      </c>
      <c r="C3" s="723"/>
      <c r="D3" s="723"/>
      <c r="E3" s="719"/>
      <c r="F3" s="723"/>
      <c r="G3" s="719"/>
      <c r="H3" s="719"/>
      <c r="I3" s="719"/>
      <c r="J3" s="719"/>
      <c r="K3" s="719"/>
      <c r="L3" s="719"/>
      <c r="M3" s="721"/>
    </row>
    <row r="4" spans="1:13" ht="93" customHeight="1">
      <c r="A4" s="719"/>
      <c r="B4" s="144" t="s">
        <v>1052</v>
      </c>
      <c r="C4" s="145" t="s">
        <v>1053</v>
      </c>
      <c r="D4" s="145" t="s">
        <v>1054</v>
      </c>
      <c r="E4" s="146" t="s">
        <v>1046</v>
      </c>
      <c r="F4" s="145" t="s">
        <v>1055</v>
      </c>
      <c r="G4" s="146" t="s">
        <v>1056</v>
      </c>
      <c r="H4" s="146" t="s">
        <v>1057</v>
      </c>
      <c r="I4" s="146" t="s">
        <v>1058</v>
      </c>
      <c r="J4" s="146" t="s">
        <v>1050</v>
      </c>
      <c r="K4" s="146"/>
      <c r="L4" s="146" t="s">
        <v>1059</v>
      </c>
      <c r="M4" s="147" t="s">
        <v>1060</v>
      </c>
    </row>
    <row r="5" spans="1:13" ht="45">
      <c r="A5" s="714" t="s">
        <v>1061</v>
      </c>
      <c r="B5" s="148" t="s">
        <v>305</v>
      </c>
      <c r="C5" s="148" t="s">
        <v>1062</v>
      </c>
      <c r="D5" s="148"/>
      <c r="E5" s="149" t="s">
        <v>1046</v>
      </c>
      <c r="F5" s="150" t="s">
        <v>1063</v>
      </c>
      <c r="G5" s="151" t="s">
        <v>1056</v>
      </c>
      <c r="H5" s="152" t="s">
        <v>1064</v>
      </c>
      <c r="I5" s="152" t="s">
        <v>1058</v>
      </c>
      <c r="J5" s="151" t="s">
        <v>1050</v>
      </c>
      <c r="K5" s="153" t="s">
        <v>1065</v>
      </c>
      <c r="L5" s="151" t="s">
        <v>1059</v>
      </c>
      <c r="M5" s="154">
        <v>14703921</v>
      </c>
    </row>
    <row r="6" spans="1:13" ht="75">
      <c r="A6" s="715"/>
      <c r="B6" s="143" t="s">
        <v>1066</v>
      </c>
      <c r="C6" s="143" t="s">
        <v>1067</v>
      </c>
      <c r="D6" s="143" t="s">
        <v>1068</v>
      </c>
      <c r="E6" s="149" t="s">
        <v>1046</v>
      </c>
      <c r="F6" s="150" t="s">
        <v>1069</v>
      </c>
      <c r="G6" s="155" t="s">
        <v>1056</v>
      </c>
      <c r="H6" s="149"/>
      <c r="I6" s="155" t="s">
        <v>1070</v>
      </c>
      <c r="J6" s="155" t="s">
        <v>1050</v>
      </c>
      <c r="K6" s="156"/>
      <c r="L6" s="155" t="s">
        <v>1059</v>
      </c>
      <c r="M6" s="157">
        <v>13242866</v>
      </c>
    </row>
    <row r="7" spans="1:13" ht="45">
      <c r="A7" s="715"/>
      <c r="B7" s="143" t="s">
        <v>1071</v>
      </c>
      <c r="C7" s="143" t="s">
        <v>1071</v>
      </c>
      <c r="D7" s="143" t="s">
        <v>1072</v>
      </c>
      <c r="E7" s="149" t="s">
        <v>1046</v>
      </c>
      <c r="F7" s="150" t="s">
        <v>1073</v>
      </c>
      <c r="G7" s="155" t="s">
        <v>1056</v>
      </c>
      <c r="H7" s="149"/>
      <c r="I7" s="155" t="s">
        <v>1070</v>
      </c>
      <c r="J7" s="155" t="s">
        <v>1050</v>
      </c>
      <c r="K7" s="156"/>
      <c r="L7" s="158" t="s">
        <v>1059</v>
      </c>
      <c r="M7" s="157">
        <v>10943491</v>
      </c>
    </row>
    <row r="8" spans="1:13" ht="30">
      <c r="A8" s="715"/>
      <c r="B8" s="143" t="s">
        <v>1074</v>
      </c>
      <c r="C8" s="143" t="s">
        <v>1074</v>
      </c>
      <c r="D8" s="143" t="s">
        <v>1075</v>
      </c>
      <c r="E8" s="149" t="s">
        <v>1046</v>
      </c>
      <c r="F8" s="150" t="s">
        <v>1076</v>
      </c>
      <c r="G8" s="155" t="s">
        <v>1056</v>
      </c>
      <c r="H8" s="149"/>
      <c r="I8" s="155" t="s">
        <v>1070</v>
      </c>
      <c r="J8" s="155" t="s">
        <v>1050</v>
      </c>
      <c r="K8" s="156"/>
      <c r="L8" s="155" t="s">
        <v>1059</v>
      </c>
      <c r="M8" s="157">
        <v>12177882</v>
      </c>
    </row>
    <row r="9" spans="1:13" ht="30">
      <c r="A9" s="715"/>
      <c r="B9" s="143" t="s">
        <v>1077</v>
      </c>
      <c r="C9" s="143" t="s">
        <v>1077</v>
      </c>
      <c r="D9" s="143" t="s">
        <v>1078</v>
      </c>
      <c r="E9" s="149" t="s">
        <v>1046</v>
      </c>
      <c r="F9" s="150" t="s">
        <v>1079</v>
      </c>
      <c r="G9" s="155" t="s">
        <v>1056</v>
      </c>
      <c r="H9" s="149"/>
      <c r="I9" s="155" t="s">
        <v>1070</v>
      </c>
      <c r="J9" s="155" t="s">
        <v>1050</v>
      </c>
      <c r="K9" s="156"/>
      <c r="L9" s="155" t="s">
        <v>1059</v>
      </c>
      <c r="M9" s="157">
        <v>13742205</v>
      </c>
    </row>
    <row r="10" spans="1:13" ht="45">
      <c r="A10" s="715"/>
      <c r="B10" s="143" t="s">
        <v>1080</v>
      </c>
      <c r="C10" s="143" t="s">
        <v>1080</v>
      </c>
      <c r="D10" s="143" t="s">
        <v>1081</v>
      </c>
      <c r="E10" s="149" t="s">
        <v>1046</v>
      </c>
      <c r="F10" s="150" t="s">
        <v>1082</v>
      </c>
      <c r="G10" s="155" t="s">
        <v>1056</v>
      </c>
      <c r="H10" s="149"/>
      <c r="I10" s="155" t="s">
        <v>1070</v>
      </c>
      <c r="J10" s="155" t="s">
        <v>1050</v>
      </c>
      <c r="K10" s="156"/>
      <c r="L10" s="155" t="s">
        <v>1059</v>
      </c>
      <c r="M10" s="157">
        <v>11682324</v>
      </c>
    </row>
    <row r="11" spans="1:13" ht="30">
      <c r="A11" s="716"/>
      <c r="B11" s="143" t="s">
        <v>1083</v>
      </c>
      <c r="C11" s="143" t="s">
        <v>1083</v>
      </c>
      <c r="D11" s="143" t="s">
        <v>1084</v>
      </c>
      <c r="E11" s="149" t="s">
        <v>1046</v>
      </c>
      <c r="F11" s="150" t="s">
        <v>1085</v>
      </c>
      <c r="G11" s="155" t="s">
        <v>1056</v>
      </c>
      <c r="H11" s="149"/>
      <c r="I11" s="155" t="s">
        <v>1070</v>
      </c>
      <c r="J11" s="155" t="s">
        <v>1050</v>
      </c>
      <c r="K11" s="156"/>
      <c r="L11" s="155" t="s">
        <v>1059</v>
      </c>
      <c r="M11" s="157">
        <v>12596166</v>
      </c>
    </row>
    <row r="12" spans="1:13" ht="30">
      <c r="A12" s="717" t="s">
        <v>1086</v>
      </c>
      <c r="B12" s="143" t="s">
        <v>1087</v>
      </c>
      <c r="C12" s="143" t="s">
        <v>1088</v>
      </c>
      <c r="D12" s="143" t="s">
        <v>1088</v>
      </c>
      <c r="E12" s="149" t="s">
        <v>1089</v>
      </c>
      <c r="F12" s="143"/>
      <c r="G12" s="155"/>
      <c r="H12" s="149"/>
      <c r="I12" s="155" t="s">
        <v>1049</v>
      </c>
      <c r="J12" s="155"/>
      <c r="K12" s="156"/>
      <c r="L12" s="155" t="s">
        <v>1059</v>
      </c>
      <c r="M12" s="157">
        <v>1490731</v>
      </c>
    </row>
    <row r="13" spans="1:13" ht="30">
      <c r="A13" s="718"/>
      <c r="B13" s="143" t="s">
        <v>1090</v>
      </c>
      <c r="C13" s="143" t="s">
        <v>1091</v>
      </c>
      <c r="D13" s="143" t="s">
        <v>1092</v>
      </c>
      <c r="E13" s="149" t="s">
        <v>1089</v>
      </c>
      <c r="F13" s="143"/>
      <c r="G13" s="155"/>
      <c r="H13" s="149"/>
      <c r="I13" s="155" t="s">
        <v>1049</v>
      </c>
      <c r="J13" s="155"/>
      <c r="K13" s="156"/>
      <c r="L13" s="155" t="s">
        <v>1059</v>
      </c>
      <c r="M13" s="157">
        <v>1381918</v>
      </c>
    </row>
    <row r="14" spans="1:13" ht="30">
      <c r="A14" s="719"/>
      <c r="B14" s="143" t="s">
        <v>1093</v>
      </c>
      <c r="C14" s="143" t="s">
        <v>1094</v>
      </c>
      <c r="D14" s="143" t="s">
        <v>1095</v>
      </c>
      <c r="E14" s="149" t="s">
        <v>1089</v>
      </c>
      <c r="F14" s="143"/>
      <c r="G14" s="155"/>
      <c r="H14" s="149"/>
      <c r="I14" s="155" t="s">
        <v>1049</v>
      </c>
      <c r="J14" s="155"/>
      <c r="K14" s="156"/>
      <c r="L14" s="155" t="s">
        <v>1059</v>
      </c>
      <c r="M14" s="157">
        <v>7690198</v>
      </c>
    </row>
  </sheetData>
  <mergeCells count="14">
    <mergeCell ref="K2:K3"/>
    <mergeCell ref="L2:L3"/>
    <mergeCell ref="M2:M3"/>
    <mergeCell ref="A2:A4"/>
    <mergeCell ref="C2:C3"/>
    <mergeCell ref="D2:D3"/>
    <mergeCell ref="E2:E3"/>
    <mergeCell ref="F2:F3"/>
    <mergeCell ref="G2:G3"/>
    <mergeCell ref="A5:A11"/>
    <mergeCell ref="A12:A14"/>
    <mergeCell ref="H2:H3"/>
    <mergeCell ref="I2:I3"/>
    <mergeCell ref="J2:J3"/>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D4832-D861-49C0-990F-7B0BA81809AF}">
  <sheetPr>
    <tabColor rgb="FF0070C0"/>
  </sheetPr>
  <dimension ref="A1:AX61"/>
  <sheetViews>
    <sheetView zoomScaleNormal="100" workbookViewId="0">
      <pane xSplit="3" ySplit="3" topLeftCell="D4" activePane="bottomRight" state="frozen"/>
      <selection pane="topRight" activeCell="E1" sqref="E1"/>
      <selection pane="bottomLeft" activeCell="A4" sqref="A4"/>
      <selection pane="bottomRight" activeCell="E4" sqref="E4:E42"/>
    </sheetView>
  </sheetViews>
  <sheetFormatPr baseColWidth="10" defaultColWidth="9" defaultRowHeight="14"/>
  <cols>
    <col min="1" max="1" width="6.5" style="2" customWidth="1"/>
    <col min="2" max="2" width="11.6640625" style="2" bestFit="1" customWidth="1"/>
    <col min="3" max="3" width="22.6640625" style="2" customWidth="1"/>
    <col min="4" max="4" width="16.6640625" style="2" customWidth="1"/>
    <col min="5" max="5" width="84.83203125" style="2" customWidth="1"/>
    <col min="6" max="6" width="18.33203125" style="2" customWidth="1"/>
    <col min="7" max="7" width="22.33203125" style="2" customWidth="1"/>
    <col min="8" max="10" width="15.6640625" style="2" customWidth="1"/>
    <col min="11" max="50" width="12.6640625" style="1" customWidth="1"/>
    <col min="51" max="16384" width="9" style="2"/>
  </cols>
  <sheetData>
    <row r="1" spans="1:23" ht="22">
      <c r="A1" s="4" t="s">
        <v>1800</v>
      </c>
      <c r="B1" s="1"/>
      <c r="C1" s="1"/>
      <c r="D1" s="1"/>
      <c r="E1" s="1"/>
      <c r="G1" s="5"/>
      <c r="H1" s="5"/>
      <c r="I1" s="5"/>
      <c r="J1" s="5"/>
    </row>
    <row r="2" spans="1:23" ht="17.25" customHeight="1">
      <c r="A2" s="159"/>
      <c r="B2" s="1"/>
      <c r="C2" s="1"/>
      <c r="D2" s="1"/>
      <c r="E2" s="1"/>
    </row>
    <row r="3" spans="1:23" ht="25" customHeight="1">
      <c r="A3" s="160" t="s">
        <v>1096</v>
      </c>
      <c r="B3" s="160" t="s">
        <v>1098</v>
      </c>
      <c r="C3" s="160" t="s">
        <v>216</v>
      </c>
      <c r="D3" s="160" t="s">
        <v>1099</v>
      </c>
      <c r="E3" s="160" t="s">
        <v>1100</v>
      </c>
      <c r="F3" s="160" t="s">
        <v>1101</v>
      </c>
      <c r="G3" s="160" t="s">
        <v>1102</v>
      </c>
      <c r="H3" s="161" t="s">
        <v>1103</v>
      </c>
      <c r="I3" s="161" t="s">
        <v>1104</v>
      </c>
      <c r="J3" s="160" t="s">
        <v>1105</v>
      </c>
      <c r="K3" s="162" t="s">
        <v>1106</v>
      </c>
      <c r="L3" s="163" t="s">
        <v>1107</v>
      </c>
      <c r="M3" s="163" t="s">
        <v>1108</v>
      </c>
      <c r="N3" s="163" t="s">
        <v>1109</v>
      </c>
      <c r="O3" s="163" t="s">
        <v>1110</v>
      </c>
      <c r="P3" s="163" t="s">
        <v>1111</v>
      </c>
      <c r="Q3" s="163" t="s">
        <v>1112</v>
      </c>
      <c r="R3" s="163" t="s">
        <v>1113</v>
      </c>
      <c r="S3" s="163" t="s">
        <v>1114</v>
      </c>
      <c r="T3" s="163" t="s">
        <v>1115</v>
      </c>
      <c r="U3" s="163" t="s">
        <v>1116</v>
      </c>
      <c r="V3" s="163" t="s">
        <v>1117</v>
      </c>
      <c r="W3" s="163" t="s">
        <v>1118</v>
      </c>
    </row>
    <row r="4" spans="1:23" ht="26" customHeight="1">
      <c r="A4" s="164">
        <v>1</v>
      </c>
      <c r="B4" s="642" t="s">
        <v>494</v>
      </c>
      <c r="C4" s="165" t="s">
        <v>6</v>
      </c>
      <c r="D4" s="165" t="s">
        <v>1119</v>
      </c>
      <c r="E4" s="724" t="s">
        <v>1120</v>
      </c>
      <c r="F4" s="728" t="s">
        <v>1121</v>
      </c>
      <c r="G4" s="166"/>
      <c r="H4" s="167"/>
      <c r="I4" s="168"/>
      <c r="J4" s="169"/>
      <c r="K4" s="170" t="s">
        <v>1122</v>
      </c>
      <c r="L4" s="170"/>
      <c r="M4" s="170"/>
      <c r="N4" s="170"/>
      <c r="O4" s="170"/>
      <c r="P4" s="170"/>
      <c r="Q4" s="170"/>
      <c r="R4" s="170"/>
      <c r="S4" s="170"/>
      <c r="T4" s="170"/>
      <c r="U4" s="170"/>
      <c r="V4" s="170"/>
      <c r="W4" s="170"/>
    </row>
    <row r="5" spans="1:23" ht="26" customHeight="1">
      <c r="A5" s="164">
        <v>2</v>
      </c>
      <c r="B5" s="640"/>
      <c r="C5" s="165" t="s">
        <v>11</v>
      </c>
      <c r="D5" s="165" t="s">
        <v>1119</v>
      </c>
      <c r="E5" s="725"/>
      <c r="F5" s="640"/>
      <c r="G5" s="166"/>
      <c r="H5" s="167"/>
      <c r="I5" s="168"/>
      <c r="J5" s="169"/>
      <c r="K5" s="170" t="s">
        <v>1123</v>
      </c>
      <c r="L5" s="170"/>
      <c r="M5" s="170"/>
      <c r="N5" s="170"/>
      <c r="O5" s="170"/>
      <c r="P5" s="170"/>
      <c r="Q5" s="170"/>
      <c r="R5" s="170"/>
      <c r="S5" s="170"/>
      <c r="T5" s="170"/>
      <c r="U5" s="170"/>
      <c r="V5" s="170"/>
      <c r="W5" s="170"/>
    </row>
    <row r="6" spans="1:23" ht="26" customHeight="1">
      <c r="A6" s="164">
        <v>3</v>
      </c>
      <c r="B6" s="640"/>
      <c r="C6" s="171" t="s">
        <v>66</v>
      </c>
      <c r="D6" s="165" t="s">
        <v>1119</v>
      </c>
      <c r="E6" s="725"/>
      <c r="F6" s="640"/>
      <c r="G6" s="166"/>
      <c r="H6" s="172" t="s">
        <v>1001</v>
      </c>
      <c r="I6" s="173">
        <v>181214</v>
      </c>
      <c r="J6" s="169"/>
      <c r="K6" s="170" t="s">
        <v>1124</v>
      </c>
      <c r="L6" s="170"/>
      <c r="M6" s="170"/>
      <c r="N6" s="170"/>
      <c r="O6" s="170"/>
      <c r="P6" s="170"/>
      <c r="Q6" s="170"/>
      <c r="R6" s="170"/>
      <c r="S6" s="170"/>
      <c r="T6" s="170"/>
      <c r="U6" s="170"/>
      <c r="V6" s="170"/>
      <c r="W6" s="170"/>
    </row>
    <row r="7" spans="1:23" ht="26" customHeight="1">
      <c r="A7" s="164">
        <v>4</v>
      </c>
      <c r="B7" s="640"/>
      <c r="C7" s="165" t="s">
        <v>1125</v>
      </c>
      <c r="D7" s="165" t="s">
        <v>1119</v>
      </c>
      <c r="E7" s="725"/>
      <c r="F7" s="640"/>
      <c r="G7" s="166"/>
      <c r="H7" s="167"/>
      <c r="I7" s="168"/>
      <c r="J7" s="169"/>
      <c r="K7" s="170" t="s">
        <v>1126</v>
      </c>
      <c r="L7" s="170"/>
      <c r="M7" s="170"/>
      <c r="N7" s="170"/>
      <c r="O7" s="170"/>
      <c r="P7" s="170"/>
      <c r="Q7" s="170"/>
      <c r="R7" s="170"/>
      <c r="S7" s="170"/>
      <c r="T7" s="170"/>
      <c r="U7" s="170"/>
      <c r="V7" s="170"/>
      <c r="W7" s="170"/>
    </row>
    <row r="8" spans="1:23" ht="26" customHeight="1">
      <c r="A8" s="164">
        <v>5</v>
      </c>
      <c r="B8" s="640"/>
      <c r="C8" s="165" t="s">
        <v>59</v>
      </c>
      <c r="D8" s="165" t="s">
        <v>1119</v>
      </c>
      <c r="E8" s="725"/>
      <c r="F8" s="640"/>
      <c r="G8" s="166"/>
      <c r="H8" s="167"/>
      <c r="I8" s="168"/>
      <c r="J8" s="169"/>
      <c r="K8" s="170" t="s">
        <v>1127</v>
      </c>
      <c r="L8" s="170"/>
      <c r="M8" s="170"/>
      <c r="N8" s="170"/>
      <c r="O8" s="170"/>
      <c r="P8" s="170"/>
      <c r="Q8" s="170"/>
      <c r="R8" s="170"/>
      <c r="S8" s="170"/>
      <c r="T8" s="170"/>
      <c r="U8" s="170"/>
      <c r="V8" s="170"/>
      <c r="W8" s="170"/>
    </row>
    <row r="9" spans="1:23" ht="26" customHeight="1">
      <c r="A9" s="164">
        <v>6</v>
      </c>
      <c r="B9" s="640"/>
      <c r="C9" s="165" t="s">
        <v>1128</v>
      </c>
      <c r="D9" s="165" t="s">
        <v>1119</v>
      </c>
      <c r="E9" s="725"/>
      <c r="F9" s="640"/>
      <c r="G9" s="166"/>
      <c r="H9" s="167"/>
      <c r="I9" s="168"/>
      <c r="J9" s="169"/>
      <c r="K9" s="170" t="s">
        <v>1129</v>
      </c>
      <c r="L9" s="170"/>
      <c r="M9" s="170"/>
      <c r="N9" s="170"/>
      <c r="O9" s="170"/>
      <c r="P9" s="170"/>
      <c r="Q9" s="170"/>
      <c r="R9" s="170"/>
      <c r="S9" s="170"/>
      <c r="T9" s="170"/>
      <c r="U9" s="170"/>
      <c r="V9" s="170"/>
      <c r="W9" s="170"/>
    </row>
    <row r="10" spans="1:23" ht="26" customHeight="1">
      <c r="A10" s="164">
        <v>7</v>
      </c>
      <c r="B10" s="640"/>
      <c r="C10" s="165" t="s">
        <v>1130</v>
      </c>
      <c r="D10" s="165" t="s">
        <v>1119</v>
      </c>
      <c r="E10" s="725"/>
      <c r="F10" s="640"/>
      <c r="G10" s="169"/>
      <c r="H10" s="169"/>
      <c r="I10" s="169"/>
      <c r="J10" s="169"/>
      <c r="K10" s="170" t="s">
        <v>1131</v>
      </c>
      <c r="L10" s="170"/>
      <c r="M10" s="170"/>
      <c r="N10" s="170"/>
      <c r="O10" s="170"/>
      <c r="P10" s="170"/>
      <c r="Q10" s="170"/>
      <c r="R10" s="170"/>
      <c r="S10" s="170"/>
      <c r="T10" s="170"/>
      <c r="U10" s="170"/>
      <c r="V10" s="170"/>
      <c r="W10" s="170"/>
    </row>
    <row r="11" spans="1:23" ht="26" customHeight="1">
      <c r="A11" s="164">
        <v>8</v>
      </c>
      <c r="B11" s="640"/>
      <c r="C11" s="165" t="s">
        <v>1132</v>
      </c>
      <c r="D11" s="165" t="s">
        <v>1119</v>
      </c>
      <c r="E11" s="725"/>
      <c r="F11" s="640"/>
      <c r="G11" s="169"/>
      <c r="H11" s="169"/>
      <c r="I11" s="169"/>
      <c r="J11" s="169"/>
      <c r="K11" s="170" t="s">
        <v>1133</v>
      </c>
      <c r="L11" s="170"/>
      <c r="M11" s="170"/>
      <c r="N11" s="170"/>
      <c r="O11" s="170"/>
      <c r="P11" s="170"/>
      <c r="Q11" s="170"/>
      <c r="R11" s="170"/>
      <c r="S11" s="170"/>
      <c r="T11" s="170"/>
      <c r="U11" s="170"/>
      <c r="V11" s="170"/>
      <c r="W11" s="170"/>
    </row>
    <row r="12" spans="1:23" ht="26" customHeight="1">
      <c r="A12" s="164">
        <v>9</v>
      </c>
      <c r="B12" s="640"/>
      <c r="C12" s="165" t="s">
        <v>1134</v>
      </c>
      <c r="D12" s="165" t="s">
        <v>1119</v>
      </c>
      <c r="E12" s="725"/>
      <c r="F12" s="640"/>
      <c r="G12" s="169"/>
      <c r="H12" s="169"/>
      <c r="I12" s="169"/>
      <c r="J12" s="169"/>
      <c r="K12" s="170" t="s">
        <v>1135</v>
      </c>
      <c r="L12" s="170"/>
      <c r="M12" s="170"/>
      <c r="N12" s="170"/>
      <c r="O12" s="170"/>
      <c r="P12" s="170"/>
      <c r="Q12" s="170"/>
      <c r="R12" s="170"/>
      <c r="S12" s="170"/>
      <c r="T12" s="170"/>
      <c r="U12" s="170"/>
      <c r="V12" s="170"/>
      <c r="W12" s="170"/>
    </row>
    <row r="13" spans="1:23" ht="26" customHeight="1">
      <c r="A13" s="164">
        <v>10</v>
      </c>
      <c r="B13" s="640"/>
      <c r="C13" s="165" t="s">
        <v>658</v>
      </c>
      <c r="D13" s="165" t="s">
        <v>1119</v>
      </c>
      <c r="E13" s="725"/>
      <c r="F13" s="640"/>
      <c r="G13" s="174"/>
      <c r="H13" s="175"/>
      <c r="I13" s="176"/>
      <c r="J13" s="177"/>
      <c r="K13" s="170" t="s">
        <v>1136</v>
      </c>
      <c r="L13" s="170" t="s">
        <v>1137</v>
      </c>
      <c r="M13" s="170"/>
      <c r="N13" s="170"/>
      <c r="O13" s="170"/>
      <c r="P13" s="170"/>
      <c r="Q13" s="170"/>
      <c r="R13" s="170"/>
      <c r="S13" s="170"/>
      <c r="T13" s="170"/>
      <c r="U13" s="170"/>
      <c r="V13" s="170"/>
      <c r="W13" s="170"/>
    </row>
    <row r="14" spans="1:23" ht="26" customHeight="1">
      <c r="A14" s="164">
        <v>11</v>
      </c>
      <c r="B14" s="640"/>
      <c r="C14" s="178" t="s">
        <v>1018</v>
      </c>
      <c r="D14" s="165" t="s">
        <v>1119</v>
      </c>
      <c r="E14" s="725"/>
      <c r="F14" s="640"/>
      <c r="G14" s="174"/>
      <c r="H14" s="175"/>
      <c r="I14" s="176"/>
      <c r="J14" s="177"/>
      <c r="K14" s="170" t="s">
        <v>1138</v>
      </c>
      <c r="L14" s="170" t="s">
        <v>1139</v>
      </c>
      <c r="M14" s="170"/>
      <c r="N14" s="170"/>
      <c r="O14" s="170"/>
      <c r="P14" s="170"/>
      <c r="Q14" s="170"/>
      <c r="R14" s="170"/>
      <c r="S14" s="170"/>
      <c r="T14" s="170"/>
      <c r="U14" s="170"/>
      <c r="V14" s="170"/>
      <c r="W14" s="170"/>
    </row>
    <row r="15" spans="1:23" ht="26" customHeight="1">
      <c r="A15" s="164">
        <v>12</v>
      </c>
      <c r="B15" s="640"/>
      <c r="C15" s="165" t="s">
        <v>1020</v>
      </c>
      <c r="D15" s="165" t="s">
        <v>1119</v>
      </c>
      <c r="E15" s="725"/>
      <c r="F15" s="640"/>
      <c r="G15" s="174"/>
      <c r="H15" s="175"/>
      <c r="I15" s="176"/>
      <c r="J15" s="177"/>
      <c r="K15" s="170" t="s">
        <v>1140</v>
      </c>
      <c r="L15" s="170" t="s">
        <v>1141</v>
      </c>
      <c r="M15" s="170"/>
      <c r="N15" s="170"/>
      <c r="O15" s="170"/>
      <c r="P15" s="170"/>
      <c r="Q15" s="170"/>
      <c r="R15" s="170"/>
      <c r="S15" s="170"/>
      <c r="T15" s="170"/>
      <c r="U15" s="170"/>
      <c r="V15" s="170"/>
      <c r="W15" s="170"/>
    </row>
    <row r="16" spans="1:23" ht="26" customHeight="1">
      <c r="A16" s="164">
        <v>13</v>
      </c>
      <c r="B16" s="640"/>
      <c r="C16" s="178" t="s">
        <v>1021</v>
      </c>
      <c r="D16" s="165" t="s">
        <v>1119</v>
      </c>
      <c r="E16" s="725"/>
      <c r="F16" s="640"/>
      <c r="G16" s="174"/>
      <c r="H16" s="175"/>
      <c r="I16" s="176"/>
      <c r="J16" s="177"/>
      <c r="K16" s="170" t="s">
        <v>1142</v>
      </c>
      <c r="L16" s="170" t="s">
        <v>1143</v>
      </c>
      <c r="M16" s="170"/>
      <c r="N16" s="170"/>
      <c r="O16" s="170"/>
      <c r="P16" s="170"/>
      <c r="Q16" s="170"/>
      <c r="R16" s="170"/>
      <c r="S16" s="170"/>
      <c r="T16" s="170"/>
      <c r="U16" s="170"/>
      <c r="V16" s="170"/>
      <c r="W16" s="170"/>
    </row>
    <row r="17" spans="1:23" ht="26" customHeight="1">
      <c r="A17" s="164">
        <v>14</v>
      </c>
      <c r="B17" s="640"/>
      <c r="C17" s="165" t="s">
        <v>1022</v>
      </c>
      <c r="D17" s="165" t="s">
        <v>1119</v>
      </c>
      <c r="E17" s="725"/>
      <c r="F17" s="640"/>
      <c r="G17" s="174"/>
      <c r="H17" s="175"/>
      <c r="I17" s="176"/>
      <c r="J17" s="177"/>
      <c r="K17" s="170" t="s">
        <v>1144</v>
      </c>
      <c r="L17" s="170" t="s">
        <v>1145</v>
      </c>
      <c r="M17" s="170"/>
      <c r="N17" s="170"/>
      <c r="O17" s="170"/>
      <c r="P17" s="170"/>
      <c r="Q17" s="170"/>
      <c r="R17" s="170"/>
      <c r="S17" s="170"/>
      <c r="T17" s="170"/>
      <c r="U17" s="170"/>
      <c r="V17" s="170"/>
      <c r="W17" s="170"/>
    </row>
    <row r="18" spans="1:23" ht="26" customHeight="1">
      <c r="A18" s="164">
        <v>15</v>
      </c>
      <c r="B18" s="640"/>
      <c r="C18" s="165" t="s">
        <v>1146</v>
      </c>
      <c r="D18" s="165" t="s">
        <v>1119</v>
      </c>
      <c r="E18" s="725"/>
      <c r="F18" s="640"/>
      <c r="G18" s="174"/>
      <c r="H18" s="175"/>
      <c r="I18" s="176"/>
      <c r="J18" s="177"/>
      <c r="K18" s="170" t="s">
        <v>1147</v>
      </c>
      <c r="L18" s="170"/>
      <c r="M18" s="170"/>
      <c r="N18" s="170"/>
      <c r="O18" s="170"/>
      <c r="P18" s="170"/>
      <c r="Q18" s="170"/>
      <c r="R18" s="170"/>
      <c r="S18" s="170"/>
      <c r="T18" s="170"/>
      <c r="U18" s="170"/>
      <c r="V18" s="170"/>
      <c r="W18" s="170"/>
    </row>
    <row r="19" spans="1:23" ht="26" customHeight="1">
      <c r="A19" s="164">
        <v>16</v>
      </c>
      <c r="B19" s="640"/>
      <c r="C19" s="165" t="s">
        <v>744</v>
      </c>
      <c r="D19" s="165" t="s">
        <v>1119</v>
      </c>
      <c r="E19" s="725"/>
      <c r="F19" s="640"/>
      <c r="G19" s="174"/>
      <c r="H19" s="175"/>
      <c r="I19" s="176"/>
      <c r="J19" s="177"/>
      <c r="K19" s="170" t="s">
        <v>1148</v>
      </c>
      <c r="L19" s="170"/>
      <c r="M19" s="170"/>
      <c r="N19" s="170"/>
      <c r="O19" s="170"/>
      <c r="P19" s="170"/>
      <c r="Q19" s="170"/>
      <c r="R19" s="170"/>
      <c r="S19" s="170"/>
      <c r="T19" s="170"/>
      <c r="U19" s="170"/>
      <c r="V19" s="170"/>
      <c r="W19" s="170"/>
    </row>
    <row r="20" spans="1:23" ht="26" customHeight="1">
      <c r="A20" s="164">
        <v>17</v>
      </c>
      <c r="B20" s="640"/>
      <c r="C20" s="165" t="s">
        <v>748</v>
      </c>
      <c r="D20" s="165" t="s">
        <v>1119</v>
      </c>
      <c r="E20" s="725"/>
      <c r="F20" s="640"/>
      <c r="G20" s="174"/>
      <c r="H20" s="175"/>
      <c r="I20" s="176"/>
      <c r="J20" s="177"/>
      <c r="K20" s="170" t="s">
        <v>1149</v>
      </c>
      <c r="L20" s="170"/>
      <c r="M20" s="170"/>
      <c r="N20" s="170"/>
      <c r="O20" s="170"/>
      <c r="P20" s="170"/>
      <c r="Q20" s="170"/>
      <c r="R20" s="170"/>
      <c r="S20" s="170"/>
      <c r="T20" s="170"/>
      <c r="U20" s="170"/>
      <c r="V20" s="170"/>
      <c r="W20" s="170"/>
    </row>
    <row r="21" spans="1:23" ht="26" customHeight="1">
      <c r="A21" s="164">
        <v>18</v>
      </c>
      <c r="B21" s="640"/>
      <c r="C21" s="178" t="s">
        <v>752</v>
      </c>
      <c r="D21" s="165" t="s">
        <v>1119</v>
      </c>
      <c r="E21" s="725"/>
      <c r="F21" s="640"/>
      <c r="G21" s="179"/>
      <c r="H21" s="175"/>
      <c r="I21" s="175"/>
      <c r="J21" s="177"/>
      <c r="K21" s="170" t="s">
        <v>1150</v>
      </c>
      <c r="L21" s="170"/>
      <c r="M21" s="170"/>
      <c r="N21" s="170"/>
      <c r="O21" s="170"/>
      <c r="P21" s="170"/>
      <c r="Q21" s="170"/>
      <c r="R21" s="170"/>
      <c r="S21" s="170"/>
      <c r="T21" s="170"/>
      <c r="U21" s="170"/>
      <c r="V21" s="170"/>
      <c r="W21" s="170"/>
    </row>
    <row r="22" spans="1:23" ht="26" customHeight="1">
      <c r="A22" s="164">
        <v>19</v>
      </c>
      <c r="B22" s="640"/>
      <c r="C22" s="165" t="s">
        <v>1151</v>
      </c>
      <c r="D22" s="165" t="s">
        <v>1119</v>
      </c>
      <c r="E22" s="725"/>
      <c r="F22" s="640"/>
      <c r="G22" s="174"/>
      <c r="H22" s="180"/>
      <c r="I22" s="180"/>
      <c r="J22" s="181"/>
      <c r="K22" s="170" t="s">
        <v>1152</v>
      </c>
      <c r="L22" s="170"/>
      <c r="M22" s="170"/>
      <c r="N22" s="170"/>
      <c r="O22" s="170"/>
      <c r="P22" s="170"/>
      <c r="Q22" s="170"/>
      <c r="R22" s="170"/>
      <c r="S22" s="170"/>
      <c r="T22" s="170"/>
      <c r="U22" s="170"/>
      <c r="V22" s="170"/>
      <c r="W22" s="170"/>
    </row>
    <row r="23" spans="1:23" ht="26" customHeight="1">
      <c r="A23" s="164">
        <v>20</v>
      </c>
      <c r="B23" s="640"/>
      <c r="C23" s="165" t="s">
        <v>808</v>
      </c>
      <c r="D23" s="165" t="s">
        <v>1119</v>
      </c>
      <c r="E23" s="725"/>
      <c r="F23" s="640"/>
      <c r="G23" s="174"/>
      <c r="H23" s="180"/>
      <c r="I23" s="180"/>
      <c r="J23" s="181"/>
      <c r="K23" s="170" t="s">
        <v>1147</v>
      </c>
      <c r="L23" s="170"/>
      <c r="M23" s="170"/>
      <c r="N23" s="170"/>
      <c r="O23" s="170"/>
      <c r="P23" s="170"/>
      <c r="Q23" s="170"/>
      <c r="R23" s="170"/>
      <c r="S23" s="170"/>
      <c r="T23" s="170"/>
      <c r="U23" s="170"/>
      <c r="V23" s="170"/>
      <c r="W23" s="170"/>
    </row>
    <row r="24" spans="1:23" ht="26" customHeight="1">
      <c r="A24" s="164">
        <v>21</v>
      </c>
      <c r="B24" s="640"/>
      <c r="C24" s="165" t="s">
        <v>1153</v>
      </c>
      <c r="D24" s="165" t="s">
        <v>1119</v>
      </c>
      <c r="E24" s="725"/>
      <c r="F24" s="640"/>
      <c r="G24" s="174"/>
      <c r="H24" s="180"/>
      <c r="I24" s="180"/>
      <c r="J24" s="181"/>
      <c r="K24" s="170" t="s">
        <v>1154</v>
      </c>
      <c r="L24" s="170"/>
      <c r="M24" s="170"/>
      <c r="N24" s="170"/>
      <c r="O24" s="170"/>
      <c r="P24" s="170"/>
      <c r="Q24" s="170"/>
      <c r="R24" s="170"/>
      <c r="S24" s="170"/>
      <c r="T24" s="170"/>
      <c r="U24" s="170"/>
      <c r="V24" s="170"/>
      <c r="W24" s="170"/>
    </row>
    <row r="25" spans="1:23" ht="26" customHeight="1">
      <c r="A25" s="164">
        <v>22</v>
      </c>
      <c r="B25" s="640"/>
      <c r="C25" s="165" t="s">
        <v>1155</v>
      </c>
      <c r="D25" s="165" t="s">
        <v>1119</v>
      </c>
      <c r="E25" s="725"/>
      <c r="F25" s="640"/>
      <c r="G25" s="174"/>
      <c r="H25" s="180"/>
      <c r="I25" s="180"/>
      <c r="J25" s="181"/>
      <c r="K25" s="170" t="s">
        <v>1156</v>
      </c>
      <c r="L25" s="170"/>
      <c r="M25" s="170"/>
      <c r="N25" s="170"/>
      <c r="O25" s="170"/>
      <c r="P25" s="170"/>
      <c r="Q25" s="170"/>
      <c r="R25" s="170"/>
      <c r="S25" s="170"/>
      <c r="T25" s="170"/>
      <c r="U25" s="170"/>
      <c r="V25" s="170"/>
      <c r="W25" s="170"/>
    </row>
    <row r="26" spans="1:23" ht="26" customHeight="1">
      <c r="A26" s="164">
        <v>23</v>
      </c>
      <c r="B26" s="640"/>
      <c r="C26" s="165" t="s">
        <v>1157</v>
      </c>
      <c r="D26" s="165" t="s">
        <v>1119</v>
      </c>
      <c r="E26" s="725"/>
      <c r="F26" s="640"/>
      <c r="G26" s="174"/>
      <c r="H26" s="180"/>
      <c r="I26" s="180"/>
      <c r="J26" s="181"/>
      <c r="K26" s="170" t="s">
        <v>1158</v>
      </c>
      <c r="L26" s="170"/>
      <c r="M26" s="170"/>
      <c r="N26" s="170"/>
      <c r="O26" s="170"/>
      <c r="P26" s="170"/>
      <c r="Q26" s="170"/>
      <c r="R26" s="170"/>
      <c r="S26" s="170"/>
      <c r="T26" s="170"/>
      <c r="U26" s="170"/>
      <c r="V26" s="170"/>
      <c r="W26" s="170"/>
    </row>
    <row r="27" spans="1:23" ht="26" customHeight="1">
      <c r="A27" s="164">
        <v>24</v>
      </c>
      <c r="B27" s="640"/>
      <c r="C27" s="165" t="s">
        <v>1159</v>
      </c>
      <c r="D27" s="165" t="s">
        <v>1119</v>
      </c>
      <c r="E27" s="725"/>
      <c r="F27" s="640"/>
      <c r="G27" s="174"/>
      <c r="H27" s="180"/>
      <c r="I27" s="180"/>
      <c r="J27" s="181"/>
      <c r="K27" s="170" t="s">
        <v>1160</v>
      </c>
      <c r="L27" s="170"/>
      <c r="M27" s="170"/>
      <c r="N27" s="170"/>
      <c r="O27" s="170"/>
      <c r="P27" s="170"/>
      <c r="Q27" s="170"/>
      <c r="R27" s="170"/>
      <c r="S27" s="170"/>
      <c r="T27" s="170"/>
      <c r="U27" s="170"/>
      <c r="V27" s="170"/>
      <c r="W27" s="170"/>
    </row>
    <row r="28" spans="1:23" ht="26" customHeight="1">
      <c r="A28" s="164">
        <v>25</v>
      </c>
      <c r="B28" s="640"/>
      <c r="C28" s="165" t="s">
        <v>1161</v>
      </c>
      <c r="D28" s="165" t="s">
        <v>1119</v>
      </c>
      <c r="E28" s="725"/>
      <c r="F28" s="640"/>
      <c r="G28" s="174"/>
      <c r="H28" s="180"/>
      <c r="I28" s="180"/>
      <c r="J28" s="181"/>
      <c r="K28" s="170" t="s">
        <v>1162</v>
      </c>
      <c r="L28" s="170"/>
      <c r="M28" s="170"/>
      <c r="N28" s="170"/>
      <c r="O28" s="170"/>
      <c r="P28" s="170"/>
      <c r="Q28" s="170"/>
      <c r="R28" s="170"/>
      <c r="S28" s="170"/>
      <c r="T28" s="170"/>
      <c r="U28" s="170"/>
      <c r="V28" s="170"/>
      <c r="W28" s="170"/>
    </row>
    <row r="29" spans="1:23" ht="26" customHeight="1">
      <c r="A29" s="164">
        <v>26</v>
      </c>
      <c r="B29" s="640"/>
      <c r="C29" s="165" t="s">
        <v>1163</v>
      </c>
      <c r="D29" s="165" t="s">
        <v>1119</v>
      </c>
      <c r="E29" s="725"/>
      <c r="F29" s="640"/>
      <c r="G29" s="174"/>
      <c r="H29" s="180"/>
      <c r="I29" s="180"/>
      <c r="J29" s="182"/>
      <c r="K29" s="170" t="s">
        <v>1164</v>
      </c>
      <c r="L29" s="170"/>
      <c r="M29" s="170"/>
      <c r="N29" s="170"/>
      <c r="O29" s="170"/>
      <c r="P29" s="170"/>
      <c r="Q29" s="170"/>
      <c r="R29" s="170"/>
      <c r="S29" s="170"/>
      <c r="T29" s="170"/>
      <c r="U29" s="170"/>
      <c r="V29" s="170"/>
      <c r="W29" s="170"/>
    </row>
    <row r="30" spans="1:23" ht="26" customHeight="1">
      <c r="A30" s="164">
        <v>27</v>
      </c>
      <c r="B30" s="640"/>
      <c r="C30" s="165" t="s">
        <v>814</v>
      </c>
      <c r="D30" s="165" t="s">
        <v>1119</v>
      </c>
      <c r="E30" s="725"/>
      <c r="F30" s="640"/>
      <c r="G30" s="174"/>
      <c r="H30" s="174"/>
      <c r="I30" s="174"/>
      <c r="J30" s="183"/>
      <c r="K30" s="170" t="s">
        <v>1165</v>
      </c>
      <c r="L30" s="170"/>
      <c r="M30" s="170"/>
      <c r="N30" s="170"/>
      <c r="O30" s="170"/>
      <c r="P30" s="170"/>
      <c r="Q30" s="170"/>
      <c r="R30" s="170"/>
      <c r="S30" s="170"/>
      <c r="T30" s="170"/>
      <c r="U30" s="170"/>
      <c r="V30" s="170"/>
      <c r="W30" s="170"/>
    </row>
    <row r="31" spans="1:23" ht="26" customHeight="1">
      <c r="A31" s="164">
        <v>28</v>
      </c>
      <c r="B31" s="640"/>
      <c r="C31" s="165" t="s">
        <v>1166</v>
      </c>
      <c r="D31" s="165" t="s">
        <v>1119</v>
      </c>
      <c r="E31" s="725"/>
      <c r="F31" s="640"/>
      <c r="G31" s="174"/>
      <c r="H31" s="174"/>
      <c r="I31" s="174"/>
      <c r="J31" s="184"/>
      <c r="K31" s="170" t="s">
        <v>1167</v>
      </c>
      <c r="L31" s="170"/>
      <c r="M31" s="170"/>
      <c r="N31" s="170"/>
      <c r="O31" s="170"/>
      <c r="P31" s="170"/>
      <c r="Q31" s="170"/>
      <c r="R31" s="170"/>
      <c r="S31" s="170"/>
      <c r="T31" s="170"/>
      <c r="U31" s="170"/>
      <c r="V31" s="170"/>
      <c r="W31" s="170"/>
    </row>
    <row r="32" spans="1:23" ht="26" customHeight="1">
      <c r="A32" s="164">
        <v>29</v>
      </c>
      <c r="B32" s="640"/>
      <c r="C32" s="165" t="s">
        <v>1168</v>
      </c>
      <c r="D32" s="165" t="s">
        <v>1119</v>
      </c>
      <c r="E32" s="725"/>
      <c r="F32" s="640"/>
      <c r="G32" s="174"/>
      <c r="H32" s="185"/>
      <c r="I32" s="186"/>
      <c r="J32" s="187"/>
      <c r="K32" s="170" t="s">
        <v>1169</v>
      </c>
      <c r="L32" s="170"/>
      <c r="M32" s="170"/>
      <c r="N32" s="170"/>
      <c r="O32" s="170"/>
      <c r="P32" s="170"/>
      <c r="Q32" s="170"/>
      <c r="R32" s="170"/>
      <c r="S32" s="170"/>
      <c r="T32" s="170"/>
      <c r="U32" s="170"/>
      <c r="V32" s="170"/>
      <c r="W32" s="170"/>
    </row>
    <row r="33" spans="1:23" ht="26" hidden="1" customHeight="1">
      <c r="A33" s="164" t="s">
        <v>1170</v>
      </c>
      <c r="B33" s="640"/>
      <c r="C33" s="178" t="s">
        <v>1171</v>
      </c>
      <c r="D33" s="165" t="s">
        <v>1119</v>
      </c>
      <c r="E33" s="725"/>
      <c r="F33" s="640"/>
      <c r="G33" s="166"/>
      <c r="H33" s="167"/>
      <c r="I33" s="168"/>
      <c r="J33" s="188"/>
      <c r="K33" s="170" t="s">
        <v>1172</v>
      </c>
      <c r="L33" s="170"/>
      <c r="M33" s="170"/>
      <c r="N33" s="170"/>
      <c r="O33" s="170"/>
      <c r="P33" s="170"/>
      <c r="Q33" s="170"/>
      <c r="R33" s="170"/>
      <c r="S33" s="170"/>
      <c r="T33" s="170"/>
      <c r="U33" s="170"/>
      <c r="V33" s="170"/>
      <c r="W33" s="170"/>
    </row>
    <row r="34" spans="1:23" ht="26" hidden="1" customHeight="1">
      <c r="A34" s="164" t="s">
        <v>1170</v>
      </c>
      <c r="B34" s="640"/>
      <c r="C34" s="178" t="s">
        <v>1173</v>
      </c>
      <c r="D34" s="165" t="s">
        <v>1119</v>
      </c>
      <c r="E34" s="725"/>
      <c r="F34" s="640"/>
      <c r="G34" s="174"/>
      <c r="H34" s="175"/>
      <c r="I34" s="176"/>
      <c r="J34" s="189"/>
      <c r="K34" s="170" t="s">
        <v>1174</v>
      </c>
      <c r="L34" s="170"/>
      <c r="M34" s="170"/>
      <c r="N34" s="170"/>
      <c r="O34" s="170"/>
      <c r="P34" s="170"/>
      <c r="Q34" s="170"/>
      <c r="R34" s="170"/>
      <c r="S34" s="170"/>
      <c r="T34" s="170"/>
      <c r="U34" s="170"/>
      <c r="V34" s="170"/>
      <c r="W34" s="170"/>
    </row>
    <row r="35" spans="1:23" ht="26" hidden="1" customHeight="1">
      <c r="A35" s="164" t="s">
        <v>1170</v>
      </c>
      <c r="B35" s="640"/>
      <c r="C35" s="178" t="s">
        <v>1175</v>
      </c>
      <c r="D35" s="165" t="s">
        <v>1119</v>
      </c>
      <c r="E35" s="725"/>
      <c r="F35" s="640"/>
      <c r="G35" s="174"/>
      <c r="H35" s="175"/>
      <c r="I35" s="176"/>
      <c r="J35" s="189"/>
      <c r="K35" s="170" t="s">
        <v>1176</v>
      </c>
      <c r="L35" s="170"/>
      <c r="M35" s="170"/>
      <c r="N35" s="170"/>
      <c r="O35" s="170"/>
      <c r="P35" s="170"/>
      <c r="Q35" s="170"/>
      <c r="R35" s="170"/>
      <c r="S35" s="170"/>
      <c r="T35" s="170"/>
      <c r="U35" s="170"/>
      <c r="V35" s="170"/>
      <c r="W35" s="170"/>
    </row>
    <row r="36" spans="1:23" ht="26" hidden="1" customHeight="1">
      <c r="A36" s="164" t="s">
        <v>1170</v>
      </c>
      <c r="B36" s="640"/>
      <c r="C36" s="178" t="s">
        <v>1177</v>
      </c>
      <c r="D36" s="165" t="s">
        <v>1119</v>
      </c>
      <c r="E36" s="725"/>
      <c r="F36" s="640"/>
      <c r="G36" s="174" t="s">
        <v>1178</v>
      </c>
      <c r="H36" s="175"/>
      <c r="I36" s="176"/>
      <c r="J36" s="189"/>
      <c r="K36" s="170" t="s">
        <v>1179</v>
      </c>
      <c r="L36" s="170" t="s">
        <v>1180</v>
      </c>
      <c r="M36" s="170"/>
      <c r="N36" s="170"/>
      <c r="O36" s="170"/>
      <c r="P36" s="170"/>
      <c r="Q36" s="170"/>
      <c r="R36" s="170"/>
      <c r="S36" s="170"/>
      <c r="T36" s="170"/>
      <c r="U36" s="170"/>
      <c r="V36" s="170"/>
      <c r="W36" s="170"/>
    </row>
    <row r="37" spans="1:23" ht="26" hidden="1" customHeight="1">
      <c r="A37" s="164" t="s">
        <v>1170</v>
      </c>
      <c r="B37" s="640"/>
      <c r="C37" s="178" t="s">
        <v>1181</v>
      </c>
      <c r="D37" s="165" t="s">
        <v>1119</v>
      </c>
      <c r="E37" s="725"/>
      <c r="F37" s="640"/>
      <c r="G37" s="174"/>
      <c r="H37" s="175"/>
      <c r="I37" s="176"/>
      <c r="J37" s="189"/>
      <c r="K37" s="170" t="s">
        <v>1182</v>
      </c>
      <c r="L37" s="170" t="s">
        <v>1183</v>
      </c>
      <c r="M37" s="170"/>
      <c r="N37" s="170"/>
      <c r="O37" s="170"/>
      <c r="P37" s="170"/>
      <c r="Q37" s="170"/>
      <c r="R37" s="170"/>
      <c r="S37" s="170"/>
      <c r="T37" s="170"/>
      <c r="U37" s="170"/>
      <c r="V37" s="170"/>
      <c r="W37" s="170"/>
    </row>
    <row r="38" spans="1:23" ht="26" hidden="1" customHeight="1">
      <c r="A38" s="164" t="s">
        <v>1170</v>
      </c>
      <c r="B38" s="640"/>
      <c r="C38" s="178" t="s">
        <v>1184</v>
      </c>
      <c r="D38" s="165" t="s">
        <v>1119</v>
      </c>
      <c r="E38" s="725"/>
      <c r="F38" s="640"/>
      <c r="G38" s="174"/>
      <c r="H38" s="175"/>
      <c r="I38" s="176"/>
      <c r="J38" s="189"/>
      <c r="K38" s="170" t="s">
        <v>1185</v>
      </c>
      <c r="L38" s="170" t="s">
        <v>1186</v>
      </c>
      <c r="M38" s="170"/>
      <c r="N38" s="170"/>
      <c r="O38" s="170"/>
      <c r="P38" s="170"/>
      <c r="Q38" s="170"/>
      <c r="R38" s="170"/>
      <c r="S38" s="170"/>
      <c r="T38" s="170"/>
      <c r="U38" s="170"/>
      <c r="V38" s="170"/>
      <c r="W38" s="170"/>
    </row>
    <row r="39" spans="1:23" ht="26" hidden="1" customHeight="1">
      <c r="A39" s="164" t="s">
        <v>1170</v>
      </c>
      <c r="B39" s="640"/>
      <c r="C39" s="178" t="s">
        <v>1187</v>
      </c>
      <c r="D39" s="165" t="s">
        <v>1119</v>
      </c>
      <c r="E39" s="725"/>
      <c r="F39" s="640"/>
      <c r="G39" s="174"/>
      <c r="H39" s="175"/>
      <c r="I39" s="176"/>
      <c r="J39" s="189"/>
      <c r="K39" s="170" t="s">
        <v>1188</v>
      </c>
      <c r="L39" s="170" t="s">
        <v>1189</v>
      </c>
      <c r="M39" s="170"/>
      <c r="N39" s="170"/>
      <c r="O39" s="170"/>
      <c r="P39" s="170"/>
      <c r="Q39" s="170"/>
      <c r="R39" s="170"/>
      <c r="S39" s="170"/>
      <c r="T39" s="170"/>
      <c r="U39" s="170"/>
      <c r="V39" s="170"/>
      <c r="W39" s="170"/>
    </row>
    <row r="40" spans="1:23" ht="26" hidden="1" customHeight="1">
      <c r="A40" s="164" t="s">
        <v>1170</v>
      </c>
      <c r="B40" s="641"/>
      <c r="C40" s="178" t="s">
        <v>1190</v>
      </c>
      <c r="D40" s="165" t="s">
        <v>1119</v>
      </c>
      <c r="E40" s="725"/>
      <c r="F40" s="641"/>
      <c r="G40" s="174"/>
      <c r="H40" s="175"/>
      <c r="I40" s="176"/>
      <c r="J40" s="189"/>
      <c r="K40" s="170" t="s">
        <v>1191</v>
      </c>
      <c r="L40" s="170"/>
      <c r="M40" s="170"/>
      <c r="N40" s="170"/>
      <c r="O40" s="170"/>
      <c r="P40" s="170"/>
      <c r="Q40" s="170"/>
      <c r="R40" s="170"/>
      <c r="S40" s="170"/>
      <c r="T40" s="170"/>
      <c r="U40" s="170"/>
      <c r="V40" s="170"/>
      <c r="W40" s="170"/>
    </row>
    <row r="41" spans="1:23" ht="26" customHeight="1">
      <c r="A41" s="164">
        <v>30</v>
      </c>
      <c r="B41" s="729" t="s">
        <v>774</v>
      </c>
      <c r="C41" s="165" t="s">
        <v>55</v>
      </c>
      <c r="D41" s="165" t="s">
        <v>1119</v>
      </c>
      <c r="E41" s="726"/>
      <c r="F41" s="737" t="s">
        <v>1192</v>
      </c>
      <c r="G41" s="191"/>
      <c r="H41" s="192"/>
      <c r="I41" s="192"/>
      <c r="J41" s="731" t="s">
        <v>1193</v>
      </c>
      <c r="K41" s="170" t="s">
        <v>1194</v>
      </c>
      <c r="L41" s="170" t="s">
        <v>1195</v>
      </c>
      <c r="M41" s="170" t="s">
        <v>1196</v>
      </c>
      <c r="N41" s="170" t="s">
        <v>1197</v>
      </c>
      <c r="O41" s="170" t="s">
        <v>1198</v>
      </c>
      <c r="P41" s="170" t="s">
        <v>1199</v>
      </c>
      <c r="Q41" s="170"/>
      <c r="R41" s="170"/>
      <c r="S41" s="170"/>
      <c r="T41" s="170"/>
      <c r="U41" s="170"/>
      <c r="V41" s="170"/>
      <c r="W41" s="170"/>
    </row>
    <row r="42" spans="1:23" ht="26" customHeight="1">
      <c r="A42" s="164">
        <v>31</v>
      </c>
      <c r="B42" s="729"/>
      <c r="C42" s="165" t="s">
        <v>590</v>
      </c>
      <c r="D42" s="165" t="s">
        <v>1119</v>
      </c>
      <c r="E42" s="727"/>
      <c r="F42" s="676"/>
      <c r="G42" s="166"/>
      <c r="H42" s="192"/>
      <c r="I42" s="192"/>
      <c r="J42" s="732"/>
      <c r="K42" s="170" t="s">
        <v>1195</v>
      </c>
      <c r="L42" s="170" t="s">
        <v>1194</v>
      </c>
      <c r="M42" s="170" t="s">
        <v>1196</v>
      </c>
      <c r="N42" s="170" t="s">
        <v>1197</v>
      </c>
      <c r="O42" s="170" t="s">
        <v>1198</v>
      </c>
      <c r="P42" s="170" t="s">
        <v>1199</v>
      </c>
      <c r="Q42" s="170"/>
      <c r="R42" s="170"/>
      <c r="S42" s="170"/>
      <c r="T42" s="170"/>
      <c r="U42" s="170"/>
      <c r="V42" s="170"/>
      <c r="W42" s="170"/>
    </row>
    <row r="43" spans="1:23" ht="26" customHeight="1">
      <c r="A43" s="164">
        <v>32</v>
      </c>
      <c r="B43" s="729" t="s">
        <v>596</v>
      </c>
      <c r="C43" s="165" t="s">
        <v>343</v>
      </c>
      <c r="D43" s="165" t="s">
        <v>1200</v>
      </c>
      <c r="E43" s="193" t="s">
        <v>1201</v>
      </c>
      <c r="F43" s="165" t="s">
        <v>1192</v>
      </c>
      <c r="G43" s="178"/>
      <c r="H43" s="167"/>
      <c r="I43" s="168"/>
      <c r="J43" s="184">
        <v>1</v>
      </c>
      <c r="K43" s="170" t="s">
        <v>1202</v>
      </c>
      <c r="L43" s="170" t="s">
        <v>1203</v>
      </c>
      <c r="M43" s="170" t="s">
        <v>1204</v>
      </c>
      <c r="N43" s="170" t="s">
        <v>1205</v>
      </c>
      <c r="O43" s="170" t="s">
        <v>1206</v>
      </c>
      <c r="P43" s="170" t="s">
        <v>1207</v>
      </c>
      <c r="Q43" s="170" t="s">
        <v>1208</v>
      </c>
      <c r="R43" s="170" t="s">
        <v>1209</v>
      </c>
      <c r="S43" s="170" t="s">
        <v>1210</v>
      </c>
      <c r="T43" s="170" t="s">
        <v>1211</v>
      </c>
      <c r="U43" s="170" t="s">
        <v>1212</v>
      </c>
      <c r="V43" s="170" t="s">
        <v>1213</v>
      </c>
      <c r="W43" s="170" t="s">
        <v>1214</v>
      </c>
    </row>
    <row r="44" spans="1:23" ht="26" customHeight="1">
      <c r="A44" s="164">
        <v>33</v>
      </c>
      <c r="B44" s="676"/>
      <c r="C44" s="165" t="s">
        <v>890</v>
      </c>
      <c r="D44" s="165" t="s">
        <v>1200</v>
      </c>
      <c r="E44" s="733" t="s">
        <v>1215</v>
      </c>
      <c r="F44" s="165" t="s">
        <v>1192</v>
      </c>
      <c r="G44" s="194"/>
      <c r="H44" s="194"/>
      <c r="I44" s="194"/>
      <c r="J44" s="184">
        <v>1</v>
      </c>
      <c r="K44" s="170" t="s">
        <v>1216</v>
      </c>
      <c r="L44" s="170" t="s">
        <v>1217</v>
      </c>
      <c r="M44" s="170"/>
      <c r="N44" s="170"/>
      <c r="O44" s="170"/>
      <c r="P44" s="170"/>
      <c r="Q44" s="170"/>
      <c r="R44" s="170"/>
      <c r="S44" s="170"/>
      <c r="T44" s="170"/>
      <c r="U44" s="170"/>
      <c r="V44" s="170"/>
      <c r="W44" s="170"/>
    </row>
    <row r="45" spans="1:23" ht="26" customHeight="1">
      <c r="A45" s="164">
        <v>34</v>
      </c>
      <c r="B45" s="676"/>
      <c r="C45" s="165" t="s">
        <v>879</v>
      </c>
      <c r="D45" s="165" t="s">
        <v>1200</v>
      </c>
      <c r="E45" s="734"/>
      <c r="F45" s="165" t="s">
        <v>1192</v>
      </c>
      <c r="G45" s="194"/>
      <c r="H45" s="194"/>
      <c r="I45" s="194"/>
      <c r="J45" s="184">
        <v>1</v>
      </c>
      <c r="K45" s="170" t="s">
        <v>1218</v>
      </c>
      <c r="L45" s="170" t="s">
        <v>1219</v>
      </c>
      <c r="M45" s="170" t="s">
        <v>1220</v>
      </c>
      <c r="N45" s="170"/>
      <c r="O45" s="170"/>
      <c r="P45" s="170"/>
      <c r="Q45" s="170"/>
      <c r="R45" s="170"/>
      <c r="S45" s="170"/>
      <c r="T45" s="170"/>
      <c r="U45" s="170"/>
      <c r="V45" s="170"/>
      <c r="W45" s="170"/>
    </row>
    <row r="46" spans="1:23" ht="26" customHeight="1">
      <c r="A46" s="164">
        <v>35</v>
      </c>
      <c r="B46" s="676"/>
      <c r="C46" s="165" t="s">
        <v>900</v>
      </c>
      <c r="D46" s="165" t="s">
        <v>1200</v>
      </c>
      <c r="E46" s="193" t="s">
        <v>1221</v>
      </c>
      <c r="F46" s="165" t="s">
        <v>1192</v>
      </c>
      <c r="G46" s="194"/>
      <c r="H46" s="194"/>
      <c r="I46" s="194"/>
      <c r="J46" s="184">
        <v>1</v>
      </c>
      <c r="K46" s="170" t="s">
        <v>1222</v>
      </c>
      <c r="L46" s="170" t="s">
        <v>1223</v>
      </c>
      <c r="M46" s="170"/>
      <c r="N46" s="170"/>
      <c r="O46" s="170"/>
      <c r="P46" s="170"/>
      <c r="Q46" s="170"/>
      <c r="R46" s="170"/>
      <c r="S46" s="170"/>
      <c r="T46" s="170"/>
      <c r="U46" s="170"/>
      <c r="V46" s="170"/>
      <c r="W46" s="170"/>
    </row>
    <row r="47" spans="1:23" ht="26" customHeight="1">
      <c r="A47" s="164">
        <v>36</v>
      </c>
      <c r="B47" s="729" t="s">
        <v>1224</v>
      </c>
      <c r="C47" s="165" t="s">
        <v>467</v>
      </c>
      <c r="D47" s="165" t="s">
        <v>1119</v>
      </c>
      <c r="E47" s="195" t="s">
        <v>1225</v>
      </c>
      <c r="F47" s="165" t="s">
        <v>1192</v>
      </c>
      <c r="G47" s="194"/>
      <c r="H47" s="194"/>
      <c r="I47" s="194"/>
      <c r="J47" s="184">
        <v>1</v>
      </c>
      <c r="K47" s="170" t="s">
        <v>1226</v>
      </c>
      <c r="L47" s="170"/>
      <c r="M47" s="170"/>
      <c r="N47" s="170"/>
      <c r="O47" s="170"/>
      <c r="P47" s="170"/>
      <c r="Q47" s="170"/>
      <c r="R47" s="170"/>
      <c r="S47" s="170"/>
      <c r="T47" s="170"/>
      <c r="U47" s="170"/>
      <c r="V47" s="170"/>
      <c r="W47" s="170"/>
    </row>
    <row r="48" spans="1:23" ht="45" customHeight="1">
      <c r="A48" s="164">
        <v>37</v>
      </c>
      <c r="B48" s="730"/>
      <c r="C48" s="165" t="s">
        <v>701</v>
      </c>
      <c r="D48" s="165" t="s">
        <v>1119</v>
      </c>
      <c r="E48" s="196" t="s">
        <v>1227</v>
      </c>
      <c r="F48" s="165" t="s">
        <v>1228</v>
      </c>
      <c r="G48" s="197" t="s">
        <v>1229</v>
      </c>
      <c r="H48" s="197"/>
      <c r="I48" s="197"/>
      <c r="J48" s="184">
        <v>1</v>
      </c>
      <c r="K48" s="170" t="s">
        <v>1230</v>
      </c>
      <c r="L48" s="170" t="s">
        <v>1231</v>
      </c>
      <c r="M48" s="170" t="s">
        <v>1232</v>
      </c>
      <c r="N48" s="170"/>
      <c r="O48" s="170"/>
      <c r="P48" s="170"/>
      <c r="Q48" s="170"/>
      <c r="R48" s="170"/>
      <c r="S48" s="170"/>
      <c r="T48" s="170"/>
      <c r="U48" s="170"/>
      <c r="V48" s="170"/>
      <c r="W48" s="170"/>
    </row>
    <row r="49" spans="1:50" ht="42.75" customHeight="1">
      <c r="A49" s="164">
        <v>38</v>
      </c>
      <c r="B49" s="642" t="s">
        <v>1233</v>
      </c>
      <c r="C49" s="164" t="s">
        <v>1794</v>
      </c>
      <c r="D49" s="164" t="s">
        <v>1119</v>
      </c>
      <c r="E49" s="198" t="s">
        <v>1795</v>
      </c>
      <c r="F49" s="164" t="s">
        <v>1228</v>
      </c>
      <c r="G49" s="198"/>
      <c r="H49" s="198"/>
      <c r="I49" s="198"/>
      <c r="J49" s="184">
        <v>1</v>
      </c>
      <c r="K49" s="170" t="s">
        <v>1234</v>
      </c>
      <c r="L49" s="170"/>
      <c r="M49" s="170"/>
      <c r="N49" s="170"/>
      <c r="O49" s="170"/>
      <c r="P49" s="170"/>
      <c r="Q49" s="170"/>
      <c r="R49" s="170"/>
      <c r="S49" s="170"/>
      <c r="T49" s="170"/>
      <c r="U49" s="170"/>
      <c r="V49" s="170"/>
      <c r="W49" s="170"/>
    </row>
    <row r="50" spans="1:50" ht="45" customHeight="1">
      <c r="A50" s="164"/>
      <c r="B50" s="643"/>
      <c r="C50" s="164" t="s">
        <v>1796</v>
      </c>
      <c r="D50" s="164" t="s">
        <v>1119</v>
      </c>
      <c r="E50" s="198" t="s">
        <v>1797</v>
      </c>
      <c r="F50" s="190" t="s">
        <v>1228</v>
      </c>
      <c r="G50" s="198"/>
      <c r="H50" s="198"/>
      <c r="I50" s="198"/>
      <c r="J50" s="184"/>
      <c r="K50" s="170"/>
      <c r="L50" s="170"/>
      <c r="M50" s="170"/>
      <c r="N50" s="170"/>
      <c r="O50" s="170"/>
      <c r="P50" s="170"/>
      <c r="Q50" s="170"/>
      <c r="R50" s="170"/>
      <c r="S50" s="170"/>
      <c r="T50" s="170"/>
      <c r="U50" s="170"/>
      <c r="V50" s="170"/>
      <c r="W50" s="170"/>
    </row>
    <row r="51" spans="1:50" ht="45" customHeight="1">
      <c r="A51" s="164">
        <v>39</v>
      </c>
      <c r="B51" s="640"/>
      <c r="C51" s="164" t="s">
        <v>1235</v>
      </c>
      <c r="D51" s="164" t="s">
        <v>1119</v>
      </c>
      <c r="E51" s="198" t="s">
        <v>1236</v>
      </c>
      <c r="F51" s="190" t="s">
        <v>1228</v>
      </c>
      <c r="G51" s="198"/>
      <c r="H51" s="198"/>
      <c r="I51" s="198"/>
      <c r="J51" s="184">
        <v>1</v>
      </c>
      <c r="K51" s="170" t="s">
        <v>1237</v>
      </c>
      <c r="L51" s="170"/>
      <c r="M51" s="170"/>
      <c r="N51" s="170"/>
      <c r="O51" s="170"/>
      <c r="P51" s="170"/>
      <c r="Q51" s="170"/>
      <c r="R51" s="170"/>
      <c r="S51" s="170"/>
      <c r="T51" s="170"/>
      <c r="U51" s="170"/>
      <c r="V51" s="170"/>
      <c r="W51" s="170"/>
    </row>
    <row r="52" spans="1:50" ht="63" customHeight="1">
      <c r="A52" s="164">
        <v>40</v>
      </c>
      <c r="B52" s="641"/>
      <c r="C52" s="164" t="s">
        <v>1238</v>
      </c>
      <c r="D52" s="164" t="s">
        <v>1200</v>
      </c>
      <c r="E52" s="198" t="s">
        <v>1798</v>
      </c>
      <c r="F52" s="164" t="s">
        <v>1239</v>
      </c>
      <c r="G52" s="194"/>
      <c r="H52" s="194"/>
      <c r="I52" s="194"/>
      <c r="J52" s="199" t="s">
        <v>1240</v>
      </c>
      <c r="K52" s="170" t="s">
        <v>1241</v>
      </c>
      <c r="L52" s="170"/>
      <c r="M52" s="170"/>
      <c r="N52" s="170"/>
      <c r="O52" s="170"/>
      <c r="P52" s="170"/>
      <c r="Q52" s="170"/>
      <c r="R52" s="170"/>
      <c r="S52" s="170"/>
      <c r="T52" s="170"/>
      <c r="U52" s="170"/>
      <c r="V52" s="170"/>
      <c r="W52" s="170"/>
    </row>
    <row r="53" spans="1:50" ht="26" customHeight="1">
      <c r="A53" s="164">
        <v>41</v>
      </c>
      <c r="B53" s="647" t="s">
        <v>1242</v>
      </c>
      <c r="C53" s="164" t="s">
        <v>798</v>
      </c>
      <c r="D53" s="164" t="s">
        <v>1243</v>
      </c>
      <c r="E53" s="648" t="s">
        <v>1799</v>
      </c>
      <c r="F53" s="637" t="s">
        <v>1228</v>
      </c>
      <c r="G53" s="200"/>
      <c r="H53" s="200"/>
      <c r="I53" s="200"/>
      <c r="J53" s="184">
        <v>5</v>
      </c>
      <c r="K53" s="170" t="s">
        <v>1244</v>
      </c>
      <c r="L53" s="170" t="s">
        <v>1245</v>
      </c>
      <c r="M53" s="170"/>
      <c r="N53" s="170"/>
      <c r="O53" s="170"/>
      <c r="P53" s="170"/>
      <c r="Q53" s="170"/>
      <c r="R53" s="170"/>
      <c r="S53" s="170"/>
      <c r="T53" s="170"/>
      <c r="U53" s="170"/>
      <c r="V53" s="170"/>
      <c r="W53" s="170"/>
    </row>
    <row r="54" spans="1:50" ht="26" customHeight="1">
      <c r="A54" s="164">
        <v>42</v>
      </c>
      <c r="B54" s="646"/>
      <c r="C54" s="164" t="s">
        <v>603</v>
      </c>
      <c r="D54" s="164" t="s">
        <v>1243</v>
      </c>
      <c r="E54" s="649"/>
      <c r="F54" s="638"/>
      <c r="G54" s="200"/>
      <c r="H54" s="200"/>
      <c r="I54" s="200"/>
      <c r="J54" s="184"/>
      <c r="K54" s="170"/>
      <c r="L54" s="170"/>
      <c r="M54" s="170"/>
      <c r="N54" s="170"/>
      <c r="O54" s="170"/>
      <c r="P54" s="170"/>
      <c r="Q54" s="170"/>
      <c r="R54" s="170"/>
      <c r="S54" s="170"/>
      <c r="T54" s="170"/>
      <c r="U54" s="170"/>
      <c r="V54" s="170"/>
      <c r="W54" s="170"/>
    </row>
    <row r="55" spans="1:50" ht="26" customHeight="1">
      <c r="A55" s="164">
        <v>43</v>
      </c>
      <c r="B55" s="641"/>
      <c r="C55" s="164" t="s">
        <v>676</v>
      </c>
      <c r="D55" s="164" t="s">
        <v>1243</v>
      </c>
      <c r="E55" s="650"/>
      <c r="F55" s="639"/>
      <c r="G55" s="201"/>
      <c r="H55" s="201"/>
      <c r="I55" s="201"/>
      <c r="J55" s="254">
        <v>3</v>
      </c>
      <c r="K55" s="170" t="s">
        <v>1246</v>
      </c>
      <c r="L55" s="170" t="s">
        <v>1247</v>
      </c>
      <c r="M55" s="170" t="s">
        <v>1248</v>
      </c>
      <c r="N55" s="170" t="s">
        <v>1249</v>
      </c>
      <c r="O55" s="170" t="s">
        <v>1250</v>
      </c>
      <c r="P55" s="170"/>
      <c r="Q55" s="170"/>
      <c r="R55" s="170"/>
      <c r="S55" s="170"/>
      <c r="T55" s="170"/>
      <c r="U55" s="170"/>
      <c r="V55" s="170"/>
      <c r="W55" s="170"/>
    </row>
    <row r="56" spans="1:50" ht="26" customHeight="1">
      <c r="A56" s="164">
        <v>44</v>
      </c>
      <c r="B56" s="202" t="s">
        <v>307</v>
      </c>
      <c r="C56" s="164" t="s">
        <v>305</v>
      </c>
      <c r="D56" s="164" t="s">
        <v>1243</v>
      </c>
      <c r="E56" s="198" t="s">
        <v>1251</v>
      </c>
      <c r="F56" s="735" t="s">
        <v>1228</v>
      </c>
      <c r="G56" s="203"/>
      <c r="H56" s="203"/>
      <c r="I56" s="203"/>
      <c r="J56" s="204">
        <v>1</v>
      </c>
      <c r="K56" s="170" t="s">
        <v>1252</v>
      </c>
      <c r="L56" s="170" t="s">
        <v>1253</v>
      </c>
      <c r="M56" s="170" t="s">
        <v>1254</v>
      </c>
      <c r="N56" s="170" t="s">
        <v>1255</v>
      </c>
      <c r="O56" s="170" t="s">
        <v>1256</v>
      </c>
      <c r="P56" s="170" t="s">
        <v>1257</v>
      </c>
      <c r="Q56" s="170" t="s">
        <v>1258</v>
      </c>
      <c r="R56" s="170" t="s">
        <v>1259</v>
      </c>
      <c r="S56" s="170" t="s">
        <v>1260</v>
      </c>
      <c r="T56" s="170"/>
      <c r="U56" s="170"/>
      <c r="V56" s="170"/>
      <c r="W56" s="170"/>
    </row>
    <row r="57" spans="1:50" ht="26" customHeight="1">
      <c r="A57" s="164">
        <v>45</v>
      </c>
      <c r="B57" s="729" t="s">
        <v>647</v>
      </c>
      <c r="C57" s="164" t="s">
        <v>694</v>
      </c>
      <c r="D57" s="164" t="s">
        <v>1243</v>
      </c>
      <c r="E57" s="198" t="s">
        <v>1251</v>
      </c>
      <c r="F57" s="736"/>
      <c r="G57" s="203"/>
      <c r="H57" s="203"/>
      <c r="I57" s="203"/>
      <c r="J57" s="204">
        <v>1</v>
      </c>
      <c r="K57" s="170" t="s">
        <v>1261</v>
      </c>
      <c r="L57" s="170" t="s">
        <v>1262</v>
      </c>
      <c r="M57" s="170" t="s">
        <v>1263</v>
      </c>
      <c r="N57" s="170" t="s">
        <v>1264</v>
      </c>
      <c r="O57" s="170" t="s">
        <v>1265</v>
      </c>
      <c r="P57" s="170" t="s">
        <v>1266</v>
      </c>
      <c r="Q57" s="170" t="s">
        <v>1267</v>
      </c>
      <c r="R57" s="170" t="s">
        <v>1268</v>
      </c>
      <c r="S57" s="170" t="s">
        <v>1269</v>
      </c>
      <c r="T57" s="170" t="s">
        <v>1270</v>
      </c>
      <c r="U57" s="170" t="s">
        <v>1271</v>
      </c>
      <c r="V57" s="170" t="s">
        <v>1272</v>
      </c>
      <c r="W57" s="170" t="s">
        <v>1273</v>
      </c>
      <c r="X57" s="1" t="s">
        <v>1274</v>
      </c>
      <c r="Y57" s="1" t="s">
        <v>1275</v>
      </c>
      <c r="Z57" s="1" t="s">
        <v>1276</v>
      </c>
      <c r="AA57" s="1" t="s">
        <v>1277</v>
      </c>
      <c r="AB57" s="1" t="s">
        <v>1278</v>
      </c>
      <c r="AC57" s="1" t="s">
        <v>1279</v>
      </c>
      <c r="AD57" s="1" t="s">
        <v>1280</v>
      </c>
      <c r="AE57" s="1" t="s">
        <v>1281</v>
      </c>
      <c r="AF57" s="1" t="s">
        <v>1282</v>
      </c>
      <c r="AG57" s="1" t="s">
        <v>1283</v>
      </c>
      <c r="AH57" s="1" t="s">
        <v>1284</v>
      </c>
      <c r="AI57" s="1" t="s">
        <v>1285</v>
      </c>
      <c r="AJ57" s="1" t="s">
        <v>1286</v>
      </c>
      <c r="AK57" s="1" t="s">
        <v>1287</v>
      </c>
      <c r="AL57" s="1" t="s">
        <v>1288</v>
      </c>
      <c r="AM57" s="1" t="s">
        <v>1289</v>
      </c>
      <c r="AN57" s="1" t="s">
        <v>1290</v>
      </c>
      <c r="AO57" s="1" t="s">
        <v>1291</v>
      </c>
      <c r="AP57" s="1" t="s">
        <v>1292</v>
      </c>
      <c r="AQ57" s="1" t="s">
        <v>1293</v>
      </c>
      <c r="AR57" s="1" t="s">
        <v>1294</v>
      </c>
      <c r="AS57" s="1" t="s">
        <v>1295</v>
      </c>
      <c r="AT57" s="1" t="s">
        <v>1296</v>
      </c>
      <c r="AU57" s="1" t="s">
        <v>1297</v>
      </c>
      <c r="AV57" s="1" t="s">
        <v>1298</v>
      </c>
      <c r="AW57" s="1" t="s">
        <v>1299</v>
      </c>
      <c r="AX57" s="1" t="s">
        <v>1300</v>
      </c>
    </row>
    <row r="58" spans="1:50" ht="26" customHeight="1">
      <c r="A58" s="164">
        <v>46</v>
      </c>
      <c r="B58" s="730"/>
      <c r="C58" s="205" t="s">
        <v>781</v>
      </c>
      <c r="D58" s="205" t="s">
        <v>1243</v>
      </c>
      <c r="E58" s="206" t="s">
        <v>1301</v>
      </c>
      <c r="F58" s="736"/>
      <c r="G58" s="162"/>
      <c r="H58" s="207" t="s">
        <v>1302</v>
      </c>
      <c r="I58" s="207">
        <v>181130</v>
      </c>
      <c r="J58" s="208">
        <v>1</v>
      </c>
      <c r="K58" s="209" t="s">
        <v>1303</v>
      </c>
      <c r="L58" s="209"/>
      <c r="M58" s="209"/>
      <c r="N58" s="209"/>
      <c r="O58" s="209"/>
      <c r="P58" s="209"/>
      <c r="Q58" s="209"/>
      <c r="R58" s="209"/>
      <c r="S58" s="209"/>
      <c r="T58" s="209"/>
      <c r="U58" s="209"/>
      <c r="V58" s="209"/>
      <c r="W58" s="209"/>
    </row>
    <row r="59" spans="1:50" ht="45" customHeight="1">
      <c r="A59" s="164">
        <v>47</v>
      </c>
      <c r="B59" s="210" t="s">
        <v>647</v>
      </c>
      <c r="C59" s="164" t="s">
        <v>1304</v>
      </c>
      <c r="D59" s="211" t="s">
        <v>1119</v>
      </c>
      <c r="E59" s="212" t="s">
        <v>1305</v>
      </c>
      <c r="F59" s="170" t="s">
        <v>1170</v>
      </c>
      <c r="G59" s="213"/>
      <c r="H59" s="213"/>
      <c r="I59" s="213"/>
      <c r="J59" s="214" t="s">
        <v>1170</v>
      </c>
      <c r="K59" s="170"/>
      <c r="L59" s="170"/>
      <c r="M59" s="170"/>
      <c r="N59" s="170"/>
      <c r="O59" s="170"/>
      <c r="P59" s="170"/>
      <c r="Q59" s="170"/>
      <c r="R59" s="170"/>
      <c r="S59" s="170"/>
      <c r="T59" s="170"/>
      <c r="U59" s="170"/>
      <c r="V59" s="170"/>
      <c r="W59" s="170"/>
    </row>
    <row r="60" spans="1:50" ht="30" customHeight="1">
      <c r="A60" s="164">
        <v>48</v>
      </c>
      <c r="B60" s="210" t="s">
        <v>647</v>
      </c>
      <c r="C60" s="211" t="s">
        <v>1306</v>
      </c>
      <c r="D60" s="211" t="s">
        <v>1119</v>
      </c>
      <c r="E60" s="212" t="s">
        <v>1307</v>
      </c>
      <c r="F60" s="170" t="s">
        <v>1170</v>
      </c>
      <c r="G60" s="215"/>
      <c r="H60" s="215"/>
      <c r="I60" s="215"/>
      <c r="J60" s="214" t="s">
        <v>1170</v>
      </c>
      <c r="K60" s="170"/>
      <c r="L60" s="170"/>
      <c r="M60" s="170"/>
      <c r="N60" s="170"/>
      <c r="O60" s="170"/>
      <c r="P60" s="170"/>
      <c r="Q60" s="170"/>
      <c r="R60" s="170"/>
      <c r="S60" s="170"/>
      <c r="T60" s="170"/>
      <c r="U60" s="170"/>
      <c r="V60" s="170"/>
      <c r="W60" s="170"/>
    </row>
    <row r="61" spans="1:50" ht="18">
      <c r="A61" s="216"/>
    </row>
  </sheetData>
  <mergeCells count="15">
    <mergeCell ref="B4:B40"/>
    <mergeCell ref="E4:E42"/>
    <mergeCell ref="F4:F40"/>
    <mergeCell ref="B57:B58"/>
    <mergeCell ref="J41:J42"/>
    <mergeCell ref="B43:B46"/>
    <mergeCell ref="E44:E45"/>
    <mergeCell ref="B47:B48"/>
    <mergeCell ref="F56:F58"/>
    <mergeCell ref="B41:B42"/>
    <mergeCell ref="F41:F42"/>
    <mergeCell ref="B49:B52"/>
    <mergeCell ref="E53:E55"/>
    <mergeCell ref="B53:B55"/>
    <mergeCell ref="F53:F55"/>
  </mergeCells>
  <phoneticPr fontId="1" type="noConversion"/>
  <pageMargins left="0.7" right="0.7" top="0.75" bottom="0.75" header="0.3" footer="0.3"/>
  <pageSetup paperSize="9" scale="33" orientation="portrait" horizontalDpi="300" verticalDpi="300" r:id="rId1"/>
  <colBreaks count="1" manualBreakCount="1">
    <brk id="12" max="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D98C-AF3F-4603-A00A-7F292DE1AABC}">
  <sheetPr>
    <tabColor rgb="FFFF0000"/>
  </sheetPr>
  <dimension ref="A1:K29"/>
  <sheetViews>
    <sheetView workbookViewId="0">
      <selection activeCell="H15" sqref="H15"/>
    </sheetView>
  </sheetViews>
  <sheetFormatPr baseColWidth="10" defaultColWidth="9" defaultRowHeight="17"/>
  <cols>
    <col min="1" max="1" width="3.5" style="10" customWidth="1"/>
    <col min="2" max="2" width="8.6640625" style="10" customWidth="1"/>
    <col min="3" max="3" width="12.1640625" style="10" customWidth="1"/>
    <col min="4" max="4" width="18" style="10" bestFit="1" customWidth="1"/>
    <col min="5" max="5" width="22" style="10" bestFit="1" customWidth="1"/>
    <col min="6" max="6" width="9.33203125" style="10" customWidth="1"/>
    <col min="7" max="16384" width="9" style="10"/>
  </cols>
  <sheetData>
    <row r="1" spans="1:11">
      <c r="A1" s="8" t="s">
        <v>2065</v>
      </c>
      <c r="B1" s="356"/>
      <c r="C1" s="11"/>
      <c r="D1" s="11"/>
      <c r="E1" s="11"/>
      <c r="F1" s="11"/>
      <c r="G1" s="11"/>
      <c r="H1" s="11"/>
      <c r="I1" s="11"/>
    </row>
    <row r="2" spans="1:11">
      <c r="A2" s="8"/>
      <c r="B2" s="356"/>
      <c r="C2" s="11"/>
      <c r="D2" s="11"/>
      <c r="E2" s="11"/>
      <c r="F2" s="11"/>
      <c r="G2" s="11"/>
      <c r="H2" s="11"/>
      <c r="I2" s="11"/>
    </row>
    <row r="3" spans="1:11">
      <c r="A3" s="8" t="s">
        <v>0</v>
      </c>
      <c r="B3" s="356"/>
      <c r="C3" s="11"/>
      <c r="D3" s="11"/>
      <c r="E3" s="11"/>
      <c r="F3" s="11"/>
      <c r="G3" s="11"/>
      <c r="H3" s="11"/>
      <c r="I3" s="11"/>
    </row>
    <row r="4" spans="1:11">
      <c r="A4" s="11" t="s">
        <v>1958</v>
      </c>
      <c r="B4" s="356"/>
      <c r="C4" s="11"/>
      <c r="D4" s="11"/>
      <c r="E4" s="11"/>
      <c r="F4" s="11"/>
      <c r="G4" s="11"/>
      <c r="H4" s="11"/>
      <c r="I4" s="11"/>
    </row>
    <row r="5" spans="1:11">
      <c r="B5" s="11" t="s">
        <v>1959</v>
      </c>
      <c r="C5" s="11"/>
      <c r="D5" s="11"/>
      <c r="E5" s="11"/>
      <c r="F5" s="11"/>
      <c r="G5" s="11"/>
      <c r="H5" s="11"/>
      <c r="I5" s="11"/>
      <c r="J5" s="11"/>
      <c r="K5" s="11"/>
    </row>
    <row r="6" spans="1:11" ht="18" thickBot="1">
      <c r="B6" s="11"/>
      <c r="C6" s="11"/>
      <c r="D6" s="11"/>
      <c r="E6" s="11"/>
      <c r="F6" s="11"/>
      <c r="G6" s="11"/>
      <c r="H6" s="11"/>
      <c r="I6" s="11"/>
      <c r="J6" s="11"/>
      <c r="K6" s="11"/>
    </row>
    <row r="7" spans="1:11" s="217" customFormat="1" ht="22.5" customHeight="1" thickBot="1">
      <c r="B7" s="433" t="s">
        <v>1936</v>
      </c>
      <c r="C7" s="433" t="s">
        <v>1097</v>
      </c>
      <c r="D7" s="589" t="s">
        <v>1937</v>
      </c>
      <c r="E7" s="589"/>
      <c r="F7" s="589"/>
      <c r="G7" s="589"/>
      <c r="H7" s="589"/>
      <c r="I7" s="589"/>
      <c r="J7" s="589"/>
      <c r="K7" s="590"/>
    </row>
    <row r="8" spans="1:11" s="217" customFormat="1" ht="22.5" customHeight="1">
      <c r="B8" s="591">
        <v>2</v>
      </c>
      <c r="C8" s="587" t="s">
        <v>1938</v>
      </c>
      <c r="D8" s="595" t="s">
        <v>2306</v>
      </c>
      <c r="E8" s="595"/>
      <c r="F8" s="595"/>
      <c r="G8" s="595"/>
      <c r="H8" s="595"/>
      <c r="I8" s="595"/>
      <c r="J8" s="595"/>
      <c r="K8" s="596"/>
    </row>
    <row r="9" spans="1:11" s="217" customFormat="1" ht="22.5" customHeight="1">
      <c r="B9" s="592"/>
      <c r="C9" s="594"/>
      <c r="D9" s="567" t="s">
        <v>1939</v>
      </c>
      <c r="E9" s="568" t="s">
        <v>1940</v>
      </c>
      <c r="F9" s="569"/>
      <c r="G9" s="569"/>
      <c r="H9" s="569"/>
      <c r="I9" s="569"/>
      <c r="J9" s="569"/>
      <c r="K9" s="570"/>
    </row>
    <row r="10" spans="1:11" s="217" customFormat="1" ht="22.5" customHeight="1">
      <c r="B10" s="592"/>
      <c r="C10" s="594"/>
      <c r="D10" s="571" t="s">
        <v>1941</v>
      </c>
      <c r="E10" s="432" t="s">
        <v>1942</v>
      </c>
      <c r="F10" s="569"/>
      <c r="G10" s="569"/>
      <c r="H10" s="569"/>
      <c r="I10" s="569"/>
      <c r="J10" s="569"/>
      <c r="K10" s="570"/>
    </row>
    <row r="11" spans="1:11" s="217" customFormat="1" ht="22.5" customHeight="1">
      <c r="B11" s="592"/>
      <c r="C11" s="594"/>
      <c r="D11" s="571" t="s">
        <v>1943</v>
      </c>
      <c r="E11" s="432" t="s">
        <v>1944</v>
      </c>
      <c r="F11" s="569"/>
      <c r="G11" s="569"/>
      <c r="H11" s="569"/>
      <c r="I11" s="569"/>
      <c r="J11" s="569"/>
      <c r="K11" s="570"/>
    </row>
    <row r="12" spans="1:11" s="217" customFormat="1" ht="22.5" customHeight="1">
      <c r="B12" s="592"/>
      <c r="C12" s="594"/>
      <c r="D12" s="571" t="s">
        <v>1945</v>
      </c>
      <c r="E12" s="432" t="s">
        <v>1946</v>
      </c>
      <c r="F12" s="569"/>
      <c r="G12" s="569"/>
      <c r="H12" s="569"/>
      <c r="I12" s="569"/>
      <c r="J12" s="569"/>
      <c r="K12" s="570"/>
    </row>
    <row r="13" spans="1:11" s="217" customFormat="1" ht="22.5" customHeight="1">
      <c r="B13" s="592"/>
      <c r="C13" s="594"/>
      <c r="D13" s="571" t="s">
        <v>1947</v>
      </c>
      <c r="E13" s="432" t="s">
        <v>1948</v>
      </c>
      <c r="F13" s="569"/>
      <c r="G13" s="569"/>
      <c r="H13" s="569"/>
      <c r="I13" s="569"/>
      <c r="J13" s="569"/>
      <c r="K13" s="570"/>
    </row>
    <row r="14" spans="1:11" s="217" customFormat="1" ht="22.5" customHeight="1">
      <c r="B14" s="592"/>
      <c r="C14" s="594"/>
      <c r="D14" s="571" t="s">
        <v>1172</v>
      </c>
      <c r="E14" s="432" t="s">
        <v>1949</v>
      </c>
      <c r="F14" s="569"/>
      <c r="G14" s="569"/>
      <c r="H14" s="569"/>
      <c r="I14" s="569"/>
      <c r="J14" s="569"/>
      <c r="K14" s="570"/>
    </row>
    <row r="15" spans="1:11" s="217" customFormat="1" ht="22.5" customHeight="1">
      <c r="B15" s="592"/>
      <c r="C15" s="594"/>
      <c r="D15" s="571" t="s">
        <v>1129</v>
      </c>
      <c r="E15" s="432" t="s">
        <v>916</v>
      </c>
      <c r="F15" s="569"/>
      <c r="G15" s="569"/>
      <c r="H15" s="569"/>
      <c r="I15" s="569"/>
      <c r="J15" s="569"/>
      <c r="K15" s="570"/>
    </row>
    <row r="16" spans="1:11" s="217" customFormat="1" ht="22.5" customHeight="1">
      <c r="B16" s="592"/>
      <c r="C16" s="594"/>
      <c r="D16" s="431" t="s">
        <v>1950</v>
      </c>
      <c r="E16" s="432" t="s">
        <v>1951</v>
      </c>
      <c r="F16" s="520" t="s">
        <v>1960</v>
      </c>
      <c r="G16" s="569"/>
      <c r="H16" s="569"/>
      <c r="I16" s="569"/>
      <c r="J16" s="569"/>
      <c r="K16" s="570"/>
    </row>
    <row r="17" spans="2:11" s="217" customFormat="1" ht="22.5" customHeight="1">
      <c r="B17" s="592"/>
      <c r="C17" s="594"/>
      <c r="D17" s="581" t="s">
        <v>2307</v>
      </c>
      <c r="E17" s="582" t="s">
        <v>2308</v>
      </c>
      <c r="F17" s="583" t="s">
        <v>2309</v>
      </c>
      <c r="G17" s="569"/>
      <c r="H17" s="569"/>
      <c r="I17" s="569"/>
      <c r="J17" s="569"/>
      <c r="K17" s="570"/>
    </row>
    <row r="18" spans="2:11" s="217" customFormat="1" ht="22.5" customHeight="1">
      <c r="B18" s="592"/>
      <c r="C18" s="594"/>
      <c r="D18" s="518" t="s">
        <v>1952</v>
      </c>
      <c r="E18" s="519" t="s">
        <v>1953</v>
      </c>
      <c r="F18" s="520" t="s">
        <v>2137</v>
      </c>
      <c r="G18" s="569"/>
      <c r="H18" s="569"/>
      <c r="I18" s="569"/>
      <c r="J18" s="569"/>
      <c r="K18" s="570"/>
    </row>
    <row r="19" spans="2:11" s="217" customFormat="1" ht="22.5" customHeight="1" thickBot="1">
      <c r="B19" s="593"/>
      <c r="C19" s="588"/>
      <c r="D19" s="521" t="s">
        <v>1954</v>
      </c>
      <c r="E19" s="522" t="s">
        <v>1955</v>
      </c>
      <c r="F19" s="523" t="s">
        <v>2136</v>
      </c>
      <c r="G19" s="572"/>
      <c r="H19" s="572"/>
      <c r="I19" s="572"/>
      <c r="J19" s="572"/>
      <c r="K19" s="573"/>
    </row>
    <row r="20" spans="2:11" s="217" customFormat="1" ht="22.5" customHeight="1">
      <c r="B20" s="587">
        <v>3</v>
      </c>
      <c r="C20" s="587" t="s">
        <v>1956</v>
      </c>
      <c r="D20" s="595" t="s">
        <v>2177</v>
      </c>
      <c r="E20" s="595"/>
      <c r="F20" s="595"/>
      <c r="G20" s="595"/>
      <c r="H20" s="595"/>
      <c r="I20" s="595"/>
      <c r="J20" s="595"/>
      <c r="K20" s="596"/>
    </row>
    <row r="21" spans="2:11" s="217" customFormat="1" ht="22.5" customHeight="1" thickBot="1">
      <c r="B21" s="594"/>
      <c r="C21" s="594"/>
      <c r="D21" s="574" t="s">
        <v>1957</v>
      </c>
      <c r="E21" s="574" t="s">
        <v>1940</v>
      </c>
      <c r="F21" s="569"/>
      <c r="G21" s="569"/>
      <c r="H21" s="569"/>
      <c r="I21" s="569"/>
      <c r="J21" s="569"/>
      <c r="K21" s="570"/>
    </row>
    <row r="22" spans="2:11" s="217" customFormat="1" ht="22.5" customHeight="1" thickTop="1" thickBot="1">
      <c r="B22" s="588"/>
      <c r="C22" s="588"/>
      <c r="D22" s="523" t="s">
        <v>2161</v>
      </c>
      <c r="E22" s="523" t="s">
        <v>2176</v>
      </c>
      <c r="F22" s="572" t="s">
        <v>2303</v>
      </c>
      <c r="G22" s="572"/>
      <c r="H22" s="572"/>
      <c r="I22" s="572"/>
      <c r="J22" s="572"/>
      <c r="K22" s="573"/>
    </row>
    <row r="23" spans="2:11" s="217" customFormat="1" ht="22.5" customHeight="1">
      <c r="B23" s="587">
        <v>1</v>
      </c>
      <c r="C23" s="587" t="s">
        <v>1961</v>
      </c>
      <c r="D23" s="575" t="s">
        <v>1962</v>
      </c>
      <c r="E23" s="575"/>
      <c r="F23" s="575"/>
      <c r="G23" s="575"/>
      <c r="H23" s="575"/>
      <c r="I23" s="575"/>
      <c r="J23" s="575"/>
      <c r="K23" s="576"/>
    </row>
    <row r="24" spans="2:11" s="217" customFormat="1" ht="22.5" customHeight="1" thickBot="1">
      <c r="B24" s="588"/>
      <c r="C24" s="588"/>
      <c r="D24" s="572" t="s">
        <v>1964</v>
      </c>
      <c r="E24" s="572"/>
      <c r="F24" s="572"/>
      <c r="G24" s="572"/>
      <c r="H24" s="572"/>
      <c r="I24" s="572"/>
      <c r="J24" s="572"/>
      <c r="K24" s="573"/>
    </row>
    <row r="25" spans="2:11" s="217" customFormat="1" ht="15"/>
    <row r="26" spans="2:11" s="217" customFormat="1" ht="15"/>
    <row r="27" spans="2:11" s="217" customFormat="1" ht="15"/>
    <row r="28" spans="2:11" s="217" customFormat="1" ht="15"/>
    <row r="29" spans="2:11" s="217" customFormat="1" ht="15"/>
  </sheetData>
  <mergeCells count="9">
    <mergeCell ref="B23:B24"/>
    <mergeCell ref="C23:C24"/>
    <mergeCell ref="D7:K7"/>
    <mergeCell ref="B8:B19"/>
    <mergeCell ref="C8:C19"/>
    <mergeCell ref="D8:K8"/>
    <mergeCell ref="B20:B22"/>
    <mergeCell ref="C20:C22"/>
    <mergeCell ref="D20:K20"/>
  </mergeCells>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9099E-1BC1-4B08-AA1A-DCEE877BE53B}">
  <sheetPr>
    <tabColor rgb="FF008A3E"/>
  </sheetPr>
  <dimension ref="A1:X64"/>
  <sheetViews>
    <sheetView zoomScaleNormal="100" workbookViewId="0">
      <pane xSplit="4" ySplit="3" topLeftCell="E16" activePane="bottomRight" state="frozen"/>
      <selection pane="topRight" activeCell="E1" sqref="E1"/>
      <selection pane="bottomLeft" activeCell="A4" sqref="A4"/>
      <selection pane="bottomRight" activeCell="D35" sqref="D35"/>
    </sheetView>
  </sheetViews>
  <sheetFormatPr baseColWidth="10" defaultColWidth="9" defaultRowHeight="14"/>
  <cols>
    <col min="1" max="1" width="6.5" style="2" customWidth="1"/>
    <col min="2" max="3" width="11.6640625" style="2" customWidth="1"/>
    <col min="4" max="4" width="19.1640625" style="2" customWidth="1"/>
    <col min="5" max="5" width="84.83203125" style="2" customWidth="1"/>
    <col min="6" max="11" width="15.6640625" style="2" customWidth="1"/>
    <col min="12" max="13" width="14.6640625" style="2" customWidth="1"/>
    <col min="14" max="14" width="16.33203125" style="2" customWidth="1"/>
    <col min="15" max="15" width="18" style="2" customWidth="1"/>
    <col min="16" max="21" width="14.6640625" style="2" customWidth="1"/>
    <col min="22" max="28" width="12.6640625" style="2" customWidth="1"/>
    <col min="29" max="16384" width="9" style="2"/>
  </cols>
  <sheetData>
    <row r="1" spans="1:24" ht="22">
      <c r="A1" s="4" t="s">
        <v>1308</v>
      </c>
      <c r="B1" s="4"/>
      <c r="C1" s="1"/>
      <c r="D1" s="1"/>
      <c r="E1" s="1"/>
      <c r="G1" s="217"/>
      <c r="H1" s="217"/>
      <c r="I1" s="217"/>
      <c r="J1" s="217"/>
      <c r="K1" s="217"/>
      <c r="L1" s="5"/>
    </row>
    <row r="2" spans="1:24" ht="15">
      <c r="A2" s="159"/>
      <c r="B2" s="159"/>
      <c r="C2" s="1"/>
      <c r="D2" s="1"/>
      <c r="E2" s="1"/>
      <c r="G2" s="217"/>
      <c r="H2" s="217"/>
      <c r="I2" s="217"/>
      <c r="J2" s="217"/>
      <c r="K2" s="217"/>
    </row>
    <row r="3" spans="1:24" ht="25" customHeight="1">
      <c r="A3" s="162" t="s">
        <v>1309</v>
      </c>
      <c r="B3" s="162" t="s">
        <v>1310</v>
      </c>
      <c r="C3" s="162" t="s">
        <v>1311</v>
      </c>
      <c r="D3" s="162" t="s">
        <v>216</v>
      </c>
      <c r="E3" s="162" t="s">
        <v>1100</v>
      </c>
      <c r="F3" s="162" t="s">
        <v>1312</v>
      </c>
      <c r="G3" s="160" t="s">
        <v>1313</v>
      </c>
      <c r="H3" s="160" t="s">
        <v>1314</v>
      </c>
      <c r="I3" s="161" t="s">
        <v>1103</v>
      </c>
      <c r="J3" s="161" t="s">
        <v>1104</v>
      </c>
      <c r="K3" s="160" t="s">
        <v>1105</v>
      </c>
      <c r="L3" s="162" t="s">
        <v>1106</v>
      </c>
      <c r="M3" s="163" t="s">
        <v>1107</v>
      </c>
      <c r="N3" s="163" t="s">
        <v>1108</v>
      </c>
      <c r="O3" s="163" t="s">
        <v>1109</v>
      </c>
      <c r="P3" s="163" t="s">
        <v>1110</v>
      </c>
      <c r="Q3" s="163" t="s">
        <v>1111</v>
      </c>
      <c r="R3" s="163" t="s">
        <v>1112</v>
      </c>
      <c r="S3" s="163" t="s">
        <v>1113</v>
      </c>
      <c r="T3" s="163" t="s">
        <v>1315</v>
      </c>
      <c r="U3" s="163" t="s">
        <v>1316</v>
      </c>
      <c r="V3" s="170" t="s">
        <v>1317</v>
      </c>
      <c r="W3" s="170" t="s">
        <v>1318</v>
      </c>
      <c r="X3" s="170" t="s">
        <v>1319</v>
      </c>
    </row>
    <row r="4" spans="1:24" ht="26" customHeight="1">
      <c r="A4" s="218">
        <v>1</v>
      </c>
      <c r="B4" s="668" t="s">
        <v>660</v>
      </c>
      <c r="C4" s="668" t="s">
        <v>660</v>
      </c>
      <c r="D4" s="219" t="s">
        <v>6</v>
      </c>
      <c r="E4" s="724" t="s">
        <v>1320</v>
      </c>
      <c r="F4" s="219" t="s">
        <v>1321</v>
      </c>
      <c r="G4" s="211"/>
      <c r="H4" s="220" t="s">
        <v>1322</v>
      </c>
      <c r="I4" s="221"/>
      <c r="J4" s="222"/>
      <c r="K4" s="164"/>
      <c r="L4" s="218" t="s">
        <v>1122</v>
      </c>
      <c r="M4" s="218"/>
      <c r="N4" s="219"/>
      <c r="O4" s="219"/>
      <c r="P4" s="219"/>
      <c r="Q4" s="219"/>
      <c r="R4" s="219"/>
      <c r="S4" s="219"/>
      <c r="T4" s="219"/>
      <c r="U4" s="219"/>
      <c r="V4" s="170"/>
      <c r="W4" s="170"/>
      <c r="X4" s="170"/>
    </row>
    <row r="5" spans="1:24" ht="26" customHeight="1">
      <c r="A5" s="218">
        <v>2</v>
      </c>
      <c r="B5" s="640"/>
      <c r="C5" s="640"/>
      <c r="D5" s="219" t="s">
        <v>11</v>
      </c>
      <c r="E5" s="725"/>
      <c r="F5" s="219" t="s">
        <v>1321</v>
      </c>
      <c r="G5" s="211"/>
      <c r="H5" s="220" t="s">
        <v>1322</v>
      </c>
      <c r="I5" s="221"/>
      <c r="J5" s="222"/>
      <c r="K5" s="164"/>
      <c r="L5" s="218" t="s">
        <v>1123</v>
      </c>
      <c r="M5" s="218"/>
      <c r="N5" s="219"/>
      <c r="O5" s="219"/>
      <c r="P5" s="219"/>
      <c r="Q5" s="219"/>
      <c r="R5" s="219"/>
      <c r="S5" s="219"/>
      <c r="T5" s="219"/>
      <c r="U5" s="219"/>
      <c r="V5" s="170"/>
      <c r="W5" s="170"/>
      <c r="X5" s="170"/>
    </row>
    <row r="6" spans="1:24" ht="26" customHeight="1">
      <c r="A6" s="218">
        <v>3</v>
      </c>
      <c r="B6" s="640"/>
      <c r="C6" s="640"/>
      <c r="D6" s="223" t="s">
        <v>66</v>
      </c>
      <c r="E6" s="725"/>
      <c r="F6" s="219" t="s">
        <v>1321</v>
      </c>
      <c r="G6" s="211"/>
      <c r="H6" s="220" t="s">
        <v>1322</v>
      </c>
      <c r="I6" s="224" t="s">
        <v>1001</v>
      </c>
      <c r="J6" s="225">
        <v>181214</v>
      </c>
      <c r="K6" s="164"/>
      <c r="L6" s="170" t="s">
        <v>1124</v>
      </c>
      <c r="M6" s="218"/>
      <c r="N6" s="219"/>
      <c r="O6" s="219"/>
      <c r="P6" s="219"/>
      <c r="Q6" s="219"/>
      <c r="R6" s="219"/>
      <c r="S6" s="219"/>
      <c r="T6" s="219"/>
      <c r="U6" s="219"/>
      <c r="V6" s="170"/>
      <c r="W6" s="170"/>
      <c r="X6" s="170"/>
    </row>
    <row r="7" spans="1:24" ht="26" customHeight="1">
      <c r="A7" s="218">
        <v>4</v>
      </c>
      <c r="B7" s="640"/>
      <c r="C7" s="640"/>
      <c r="D7" s="219" t="s">
        <v>1125</v>
      </c>
      <c r="E7" s="725"/>
      <c r="F7" s="219" t="s">
        <v>1321</v>
      </c>
      <c r="G7" s="211"/>
      <c r="H7" s="220" t="s">
        <v>1322</v>
      </c>
      <c r="I7" s="221"/>
      <c r="J7" s="222"/>
      <c r="K7" s="164"/>
      <c r="L7" s="218" t="s">
        <v>1126</v>
      </c>
      <c r="M7" s="218"/>
      <c r="N7" s="219"/>
      <c r="O7" s="219"/>
      <c r="P7" s="219"/>
      <c r="Q7" s="219"/>
      <c r="R7" s="219"/>
      <c r="S7" s="219"/>
      <c r="T7" s="219"/>
      <c r="U7" s="219"/>
      <c r="V7" s="170"/>
      <c r="W7" s="170"/>
      <c r="X7" s="170"/>
    </row>
    <row r="8" spans="1:24" ht="26" customHeight="1">
      <c r="A8" s="218">
        <v>5</v>
      </c>
      <c r="B8" s="640"/>
      <c r="C8" s="640"/>
      <c r="D8" s="219" t="s">
        <v>59</v>
      </c>
      <c r="E8" s="725"/>
      <c r="F8" s="219" t="s">
        <v>1321</v>
      </c>
      <c r="G8" s="211"/>
      <c r="H8" s="220" t="s">
        <v>1322</v>
      </c>
      <c r="I8" s="221"/>
      <c r="J8" s="222"/>
      <c r="K8" s="164"/>
      <c r="L8" s="218" t="s">
        <v>1127</v>
      </c>
      <c r="M8" s="218"/>
      <c r="N8" s="219"/>
      <c r="O8" s="219"/>
      <c r="P8" s="219"/>
      <c r="Q8" s="219"/>
      <c r="R8" s="219"/>
      <c r="S8" s="219"/>
      <c r="T8" s="219"/>
      <c r="U8" s="219"/>
      <c r="V8" s="170"/>
      <c r="W8" s="170"/>
      <c r="X8" s="170"/>
    </row>
    <row r="9" spans="1:24" ht="26" customHeight="1">
      <c r="A9" s="218">
        <v>6</v>
      </c>
      <c r="B9" s="640"/>
      <c r="C9" s="640"/>
      <c r="D9" s="219" t="s">
        <v>1128</v>
      </c>
      <c r="E9" s="725"/>
      <c r="F9" s="219" t="s">
        <v>1321</v>
      </c>
      <c r="G9" s="211"/>
      <c r="H9" s="220" t="s">
        <v>1322</v>
      </c>
      <c r="I9" s="221"/>
      <c r="J9" s="222"/>
      <c r="K9" s="164"/>
      <c r="L9" s="218" t="s">
        <v>1129</v>
      </c>
      <c r="M9" s="218"/>
      <c r="N9" s="219"/>
      <c r="O9" s="219"/>
      <c r="P9" s="219"/>
      <c r="Q9" s="219"/>
      <c r="R9" s="219"/>
      <c r="S9" s="219"/>
      <c r="T9" s="219"/>
      <c r="U9" s="219"/>
      <c r="V9" s="170"/>
      <c r="W9" s="170"/>
      <c r="X9" s="170"/>
    </row>
    <row r="10" spans="1:24" ht="26" customHeight="1">
      <c r="A10" s="218">
        <v>7</v>
      </c>
      <c r="B10" s="640"/>
      <c r="C10" s="640"/>
      <c r="D10" s="219" t="s">
        <v>923</v>
      </c>
      <c r="E10" s="725"/>
      <c r="F10" s="219" t="s">
        <v>1321</v>
      </c>
      <c r="G10" s="211"/>
      <c r="H10" s="220" t="s">
        <v>1322</v>
      </c>
      <c r="I10" s="164"/>
      <c r="J10" s="164"/>
      <c r="K10" s="164"/>
      <c r="L10" s="218" t="s">
        <v>1323</v>
      </c>
      <c r="M10" s="218"/>
      <c r="N10" s="219"/>
      <c r="O10" s="219"/>
      <c r="P10" s="219"/>
      <c r="Q10" s="219"/>
      <c r="R10" s="219"/>
      <c r="S10" s="219"/>
      <c r="T10" s="219"/>
      <c r="U10" s="219"/>
      <c r="V10" s="170"/>
      <c r="W10" s="170"/>
      <c r="X10" s="170"/>
    </row>
    <row r="11" spans="1:24" ht="26" customHeight="1">
      <c r="A11" s="218">
        <v>8</v>
      </c>
      <c r="B11" s="640"/>
      <c r="C11" s="640"/>
      <c r="D11" s="219" t="s">
        <v>926</v>
      </c>
      <c r="E11" s="725"/>
      <c r="F11" s="219" t="s">
        <v>1321</v>
      </c>
      <c r="G11" s="211"/>
      <c r="H11" s="220" t="s">
        <v>1322</v>
      </c>
      <c r="I11" s="164"/>
      <c r="J11" s="164"/>
      <c r="K11" s="164"/>
      <c r="L11" s="218" t="s">
        <v>1324</v>
      </c>
      <c r="M11" s="218"/>
      <c r="N11" s="219"/>
      <c r="O11" s="219"/>
      <c r="P11" s="219"/>
      <c r="Q11" s="219"/>
      <c r="R11" s="219"/>
      <c r="S11" s="219"/>
      <c r="T11" s="219"/>
      <c r="U11" s="219"/>
      <c r="V11" s="170"/>
      <c r="W11" s="170"/>
      <c r="X11" s="170"/>
    </row>
    <row r="12" spans="1:24" ht="26" customHeight="1">
      <c r="A12" s="218">
        <v>9</v>
      </c>
      <c r="B12" s="640"/>
      <c r="C12" s="640"/>
      <c r="D12" s="219" t="s">
        <v>929</v>
      </c>
      <c r="E12" s="725"/>
      <c r="F12" s="219" t="s">
        <v>1321</v>
      </c>
      <c r="G12" s="211"/>
      <c r="H12" s="220" t="s">
        <v>1322</v>
      </c>
      <c r="I12" s="164"/>
      <c r="J12" s="164"/>
      <c r="K12" s="164"/>
      <c r="L12" s="218" t="s">
        <v>1325</v>
      </c>
      <c r="M12" s="218"/>
      <c r="N12" s="219"/>
      <c r="O12" s="219"/>
      <c r="P12" s="219"/>
      <c r="Q12" s="219"/>
      <c r="R12" s="219"/>
      <c r="S12" s="219"/>
      <c r="T12" s="219"/>
      <c r="U12" s="219"/>
      <c r="V12" s="170"/>
      <c r="W12" s="170"/>
      <c r="X12" s="170"/>
    </row>
    <row r="13" spans="1:24" ht="26" customHeight="1">
      <c r="A13" s="218">
        <v>10</v>
      </c>
      <c r="B13" s="640"/>
      <c r="C13" s="640"/>
      <c r="D13" s="219" t="s">
        <v>1326</v>
      </c>
      <c r="E13" s="725"/>
      <c r="F13" s="219" t="s">
        <v>1321</v>
      </c>
      <c r="G13" s="211"/>
      <c r="H13" s="220" t="s">
        <v>1322</v>
      </c>
      <c r="I13" s="226"/>
      <c r="J13" s="226"/>
      <c r="K13" s="211"/>
      <c r="L13" s="218" t="s">
        <v>1136</v>
      </c>
      <c r="M13" s="218" t="s">
        <v>1137</v>
      </c>
      <c r="N13" s="219"/>
      <c r="O13" s="219"/>
      <c r="P13" s="219"/>
      <c r="Q13" s="219"/>
      <c r="R13" s="219"/>
      <c r="S13" s="219"/>
      <c r="T13" s="219"/>
      <c r="U13" s="219"/>
      <c r="V13" s="170"/>
      <c r="W13" s="170"/>
      <c r="X13" s="170"/>
    </row>
    <row r="14" spans="1:24" ht="26" customHeight="1">
      <c r="A14" s="218">
        <v>11</v>
      </c>
      <c r="B14" s="640"/>
      <c r="C14" s="640"/>
      <c r="D14" s="219" t="s">
        <v>722</v>
      </c>
      <c r="E14" s="725"/>
      <c r="F14" s="219" t="s">
        <v>1321</v>
      </c>
      <c r="G14" s="211"/>
      <c r="H14" s="220" t="s">
        <v>1322</v>
      </c>
      <c r="I14" s="226"/>
      <c r="J14" s="226"/>
      <c r="K14" s="211"/>
      <c r="L14" s="218" t="s">
        <v>1140</v>
      </c>
      <c r="M14" s="218" t="s">
        <v>1141</v>
      </c>
      <c r="N14" s="219"/>
      <c r="O14" s="219"/>
      <c r="P14" s="219"/>
      <c r="Q14" s="219"/>
      <c r="R14" s="219"/>
      <c r="S14" s="219"/>
      <c r="T14" s="219"/>
      <c r="U14" s="219"/>
      <c r="V14" s="170"/>
      <c r="W14" s="170"/>
      <c r="X14" s="170"/>
    </row>
    <row r="15" spans="1:24" ht="26" customHeight="1">
      <c r="A15" s="218">
        <v>12</v>
      </c>
      <c r="B15" s="640"/>
      <c r="C15" s="640"/>
      <c r="D15" s="219" t="s">
        <v>526</v>
      </c>
      <c r="E15" s="725"/>
      <c r="F15" s="219" t="s">
        <v>1321</v>
      </c>
      <c r="G15" s="211"/>
      <c r="H15" s="220" t="s">
        <v>1322</v>
      </c>
      <c r="I15" s="226"/>
      <c r="J15" s="226"/>
      <c r="K15" s="211"/>
      <c r="L15" s="218" t="s">
        <v>1142</v>
      </c>
      <c r="M15" s="218" t="s">
        <v>1143</v>
      </c>
      <c r="N15" s="219"/>
      <c r="O15" s="219"/>
      <c r="P15" s="219"/>
      <c r="Q15" s="219"/>
      <c r="R15" s="219"/>
      <c r="S15" s="219"/>
      <c r="T15" s="219"/>
      <c r="U15" s="219"/>
      <c r="V15" s="170"/>
      <c r="W15" s="170"/>
      <c r="X15" s="170"/>
    </row>
    <row r="16" spans="1:24" ht="26" customHeight="1">
      <c r="A16" s="218">
        <v>13</v>
      </c>
      <c r="B16" s="640"/>
      <c r="C16" s="640"/>
      <c r="D16" s="219" t="s">
        <v>731</v>
      </c>
      <c r="E16" s="725"/>
      <c r="F16" s="219" t="s">
        <v>1321</v>
      </c>
      <c r="G16" s="211"/>
      <c r="H16" s="220" t="s">
        <v>1322</v>
      </c>
      <c r="I16" s="226"/>
      <c r="J16" s="226"/>
      <c r="K16" s="211"/>
      <c r="L16" s="218" t="s">
        <v>1144</v>
      </c>
      <c r="M16" s="218" t="s">
        <v>1145</v>
      </c>
      <c r="N16" s="219"/>
      <c r="O16" s="219"/>
      <c r="P16" s="219"/>
      <c r="Q16" s="219"/>
      <c r="R16" s="219"/>
      <c r="S16" s="219"/>
      <c r="T16" s="219"/>
      <c r="U16" s="219"/>
      <c r="V16" s="170"/>
      <c r="W16" s="170"/>
      <c r="X16" s="170"/>
    </row>
    <row r="17" spans="1:24" ht="26" customHeight="1">
      <c r="A17" s="218">
        <v>14</v>
      </c>
      <c r="B17" s="640"/>
      <c r="C17" s="640"/>
      <c r="D17" s="219" t="s">
        <v>740</v>
      </c>
      <c r="E17" s="725"/>
      <c r="F17" s="219" t="s">
        <v>1321</v>
      </c>
      <c r="G17" s="211"/>
      <c r="H17" s="220" t="s">
        <v>1322</v>
      </c>
      <c r="I17" s="226"/>
      <c r="J17" s="226"/>
      <c r="K17" s="211"/>
      <c r="L17" s="218" t="s">
        <v>1191</v>
      </c>
      <c r="M17" s="218"/>
      <c r="N17" s="219"/>
      <c r="O17" s="219"/>
      <c r="P17" s="219"/>
      <c r="Q17" s="219"/>
      <c r="R17" s="219"/>
      <c r="S17" s="219"/>
      <c r="T17" s="219"/>
      <c r="U17" s="219"/>
      <c r="V17" s="170"/>
      <c r="W17" s="170"/>
      <c r="X17" s="170"/>
    </row>
    <row r="18" spans="1:24" ht="26" customHeight="1">
      <c r="A18" s="218">
        <v>15</v>
      </c>
      <c r="B18" s="640"/>
      <c r="C18" s="640"/>
      <c r="D18" s="219" t="s">
        <v>744</v>
      </c>
      <c r="E18" s="725"/>
      <c r="F18" s="219" t="s">
        <v>1321</v>
      </c>
      <c r="G18" s="211"/>
      <c r="H18" s="220" t="s">
        <v>1322</v>
      </c>
      <c r="I18" s="226"/>
      <c r="J18" s="226"/>
      <c r="K18" s="211"/>
      <c r="L18" s="218" t="s">
        <v>1148</v>
      </c>
      <c r="M18" s="218"/>
      <c r="N18" s="219"/>
      <c r="O18" s="219"/>
      <c r="P18" s="219"/>
      <c r="Q18" s="219"/>
      <c r="R18" s="219"/>
      <c r="S18" s="219"/>
      <c r="T18" s="219"/>
      <c r="U18" s="219"/>
      <c r="V18" s="170"/>
      <c r="W18" s="170"/>
      <c r="X18" s="170"/>
    </row>
    <row r="19" spans="1:24" ht="26" customHeight="1">
      <c r="A19" s="218">
        <v>16</v>
      </c>
      <c r="B19" s="640"/>
      <c r="C19" s="640"/>
      <c r="D19" s="219" t="s">
        <v>748</v>
      </c>
      <c r="E19" s="725"/>
      <c r="F19" s="219" t="s">
        <v>1321</v>
      </c>
      <c r="G19" s="211"/>
      <c r="H19" s="220" t="s">
        <v>1322</v>
      </c>
      <c r="I19" s="226"/>
      <c r="J19" s="226"/>
      <c r="K19" s="211"/>
      <c r="L19" s="218" t="s">
        <v>1327</v>
      </c>
      <c r="M19" s="218"/>
      <c r="N19" s="219"/>
      <c r="O19" s="219"/>
      <c r="P19" s="219"/>
      <c r="Q19" s="219"/>
      <c r="R19" s="219"/>
      <c r="S19" s="219"/>
      <c r="T19" s="219"/>
      <c r="U19" s="219"/>
      <c r="V19" s="170"/>
      <c r="W19" s="170"/>
      <c r="X19" s="170"/>
    </row>
    <row r="20" spans="1:24" ht="26" customHeight="1">
      <c r="A20" s="218">
        <v>17</v>
      </c>
      <c r="B20" s="640"/>
      <c r="C20" s="640"/>
      <c r="D20" s="219" t="s">
        <v>808</v>
      </c>
      <c r="E20" s="725"/>
      <c r="F20" s="219" t="s">
        <v>1321</v>
      </c>
      <c r="G20" s="211"/>
      <c r="H20" s="220" t="s">
        <v>1322</v>
      </c>
      <c r="I20" s="226"/>
      <c r="J20" s="226"/>
      <c r="K20" s="227"/>
      <c r="L20" s="170" t="s">
        <v>1147</v>
      </c>
      <c r="M20" s="218"/>
      <c r="N20" s="219"/>
      <c r="O20" s="219"/>
      <c r="P20" s="219"/>
      <c r="Q20" s="219"/>
      <c r="R20" s="219"/>
      <c r="S20" s="219"/>
      <c r="T20" s="219"/>
      <c r="U20" s="219"/>
      <c r="V20" s="170"/>
      <c r="W20" s="170"/>
      <c r="X20" s="170"/>
    </row>
    <row r="21" spans="1:24" ht="26" customHeight="1">
      <c r="A21" s="218">
        <v>18</v>
      </c>
      <c r="B21" s="640"/>
      <c r="C21" s="640"/>
      <c r="D21" s="219" t="s">
        <v>752</v>
      </c>
      <c r="E21" s="725"/>
      <c r="F21" s="219" t="s">
        <v>1321</v>
      </c>
      <c r="G21" s="211"/>
      <c r="H21" s="220" t="s">
        <v>1322</v>
      </c>
      <c r="I21" s="226"/>
      <c r="J21" s="226"/>
      <c r="K21" s="227"/>
      <c r="L21" s="170" t="s">
        <v>1150</v>
      </c>
      <c r="M21" s="218"/>
      <c r="N21" s="219"/>
      <c r="O21" s="219"/>
      <c r="P21" s="219"/>
      <c r="Q21" s="219"/>
      <c r="R21" s="219"/>
      <c r="S21" s="219"/>
      <c r="T21" s="219"/>
      <c r="U21" s="219"/>
      <c r="V21" s="170"/>
      <c r="W21" s="170"/>
      <c r="X21" s="170"/>
    </row>
    <row r="22" spans="1:24" ht="26" customHeight="1">
      <c r="A22" s="218">
        <v>19</v>
      </c>
      <c r="B22" s="640"/>
      <c r="C22" s="640"/>
      <c r="D22" s="219" t="s">
        <v>1328</v>
      </c>
      <c r="E22" s="725"/>
      <c r="F22" s="219" t="s">
        <v>1321</v>
      </c>
      <c r="G22" s="211"/>
      <c r="H22" s="220" t="s">
        <v>1322</v>
      </c>
      <c r="I22" s="221"/>
      <c r="J22" s="222"/>
      <c r="K22" s="228"/>
      <c r="L22" s="218" t="s">
        <v>1165</v>
      </c>
      <c r="M22" s="218"/>
      <c r="N22" s="219"/>
      <c r="O22" s="219"/>
      <c r="P22" s="219"/>
      <c r="Q22" s="219"/>
      <c r="R22" s="219"/>
      <c r="S22" s="219"/>
      <c r="T22" s="219"/>
      <c r="U22" s="219"/>
      <c r="V22" s="170"/>
      <c r="W22" s="170"/>
      <c r="X22" s="170"/>
    </row>
    <row r="23" spans="1:24" ht="26" customHeight="1">
      <c r="A23" s="218">
        <v>20</v>
      </c>
      <c r="B23" s="640"/>
      <c r="C23" s="640"/>
      <c r="D23" s="219" t="s">
        <v>1329</v>
      </c>
      <c r="E23" s="725"/>
      <c r="F23" s="219" t="s">
        <v>1321</v>
      </c>
      <c r="G23" s="211"/>
      <c r="H23" s="220" t="s">
        <v>1322</v>
      </c>
      <c r="I23" s="221"/>
      <c r="J23" s="222"/>
      <c r="K23" s="228"/>
      <c r="L23" s="218" t="s">
        <v>1167</v>
      </c>
      <c r="M23" s="218"/>
      <c r="N23" s="219"/>
      <c r="O23" s="219"/>
      <c r="P23" s="219"/>
      <c r="Q23" s="219"/>
      <c r="R23" s="219"/>
      <c r="S23" s="219"/>
      <c r="T23" s="219"/>
      <c r="U23" s="219"/>
      <c r="V23" s="170"/>
      <c r="W23" s="170"/>
      <c r="X23" s="170"/>
    </row>
    <row r="24" spans="1:24" ht="26" customHeight="1">
      <c r="A24" s="218">
        <v>21</v>
      </c>
      <c r="B24" s="640"/>
      <c r="C24" s="640"/>
      <c r="D24" s="219" t="s">
        <v>1168</v>
      </c>
      <c r="E24" s="725"/>
      <c r="F24" s="219" t="s">
        <v>1321</v>
      </c>
      <c r="G24" s="211"/>
      <c r="H24" s="220" t="s">
        <v>1322</v>
      </c>
      <c r="I24" s="221"/>
      <c r="J24" s="222"/>
      <c r="K24" s="228"/>
      <c r="L24" s="218" t="s">
        <v>1169</v>
      </c>
      <c r="M24" s="218"/>
      <c r="N24" s="219"/>
      <c r="O24" s="219"/>
      <c r="P24" s="219"/>
      <c r="Q24" s="219"/>
      <c r="R24" s="219"/>
      <c r="S24" s="219"/>
      <c r="T24" s="219"/>
      <c r="U24" s="219"/>
      <c r="V24" s="170"/>
      <c r="W24" s="170"/>
      <c r="X24" s="170"/>
    </row>
    <row r="25" spans="1:24" ht="26" customHeight="1">
      <c r="A25" s="218">
        <v>22</v>
      </c>
      <c r="B25" s="640"/>
      <c r="C25" s="640"/>
      <c r="D25" s="219" t="s">
        <v>715</v>
      </c>
      <c r="E25" s="725"/>
      <c r="F25" s="219" t="s">
        <v>1321</v>
      </c>
      <c r="G25" s="211"/>
      <c r="H25" s="220" t="s">
        <v>1322</v>
      </c>
      <c r="I25" s="221"/>
      <c r="J25" s="222"/>
      <c r="K25" s="228"/>
      <c r="L25" s="218" t="s">
        <v>1138</v>
      </c>
      <c r="M25" s="218" t="s">
        <v>1330</v>
      </c>
      <c r="N25" s="219"/>
      <c r="O25" s="219"/>
      <c r="P25" s="219"/>
      <c r="Q25" s="219"/>
      <c r="R25" s="219"/>
      <c r="S25" s="219"/>
      <c r="T25" s="219"/>
      <c r="U25" s="219"/>
      <c r="V25" s="170"/>
      <c r="W25" s="170"/>
      <c r="X25" s="170"/>
    </row>
    <row r="26" spans="1:24" ht="26" customHeight="1">
      <c r="A26" s="218">
        <v>23</v>
      </c>
      <c r="B26" s="640"/>
      <c r="C26" s="640"/>
      <c r="D26" s="219" t="s">
        <v>1331</v>
      </c>
      <c r="E26" s="725"/>
      <c r="F26" s="219" t="s">
        <v>1321</v>
      </c>
      <c r="G26" s="211"/>
      <c r="H26" s="220" t="s">
        <v>1322</v>
      </c>
      <c r="I26" s="221"/>
      <c r="J26" s="221"/>
      <c r="K26" s="228"/>
      <c r="L26" s="218" t="s">
        <v>1332</v>
      </c>
      <c r="M26" s="218"/>
      <c r="N26" s="219"/>
      <c r="O26" s="219"/>
      <c r="P26" s="219"/>
      <c r="Q26" s="219"/>
      <c r="R26" s="219"/>
      <c r="S26" s="219"/>
      <c r="T26" s="219"/>
      <c r="U26" s="219"/>
      <c r="V26" s="170"/>
      <c r="W26" s="170"/>
      <c r="X26" s="170"/>
    </row>
    <row r="27" spans="1:24" ht="26" hidden="1" customHeight="1">
      <c r="A27" s="218" t="s">
        <v>1170</v>
      </c>
      <c r="B27" s="640"/>
      <c r="C27" s="640"/>
      <c r="D27" s="183" t="s">
        <v>1333</v>
      </c>
      <c r="E27" s="725"/>
      <c r="F27" s="219" t="s">
        <v>1321</v>
      </c>
      <c r="G27" s="211"/>
      <c r="H27" s="220" t="s">
        <v>1322</v>
      </c>
      <c r="I27" s="221"/>
      <c r="J27" s="222"/>
      <c r="K27" s="164"/>
      <c r="L27" s="218" t="s">
        <v>1176</v>
      </c>
      <c r="M27" s="218"/>
      <c r="N27" s="219"/>
      <c r="O27" s="219"/>
      <c r="P27" s="219"/>
      <c r="Q27" s="219"/>
      <c r="R27" s="219"/>
      <c r="S27" s="219"/>
      <c r="T27" s="219"/>
      <c r="U27" s="219"/>
      <c r="V27" s="170"/>
      <c r="W27" s="170"/>
      <c r="X27" s="170"/>
    </row>
    <row r="28" spans="1:24" ht="26" hidden="1" customHeight="1">
      <c r="A28" s="218" t="s">
        <v>1170</v>
      </c>
      <c r="B28" s="640"/>
      <c r="C28" s="640"/>
      <c r="D28" s="183" t="s">
        <v>1334</v>
      </c>
      <c r="E28" s="725"/>
      <c r="F28" s="219" t="s">
        <v>1321</v>
      </c>
      <c r="G28" s="211"/>
      <c r="H28" s="220" t="s">
        <v>1322</v>
      </c>
      <c r="I28" s="226"/>
      <c r="J28" s="226"/>
      <c r="K28" s="211"/>
      <c r="L28" s="218" t="s">
        <v>1179</v>
      </c>
      <c r="M28" s="218" t="s">
        <v>1180</v>
      </c>
      <c r="N28" s="219"/>
      <c r="O28" s="219"/>
      <c r="P28" s="219"/>
      <c r="Q28" s="219"/>
      <c r="R28" s="219"/>
      <c r="S28" s="219"/>
      <c r="T28" s="219"/>
      <c r="U28" s="219"/>
      <c r="V28" s="170"/>
      <c r="W28" s="170"/>
      <c r="X28" s="170"/>
    </row>
    <row r="29" spans="1:24" ht="26" hidden="1" customHeight="1">
      <c r="A29" s="218" t="s">
        <v>1170</v>
      </c>
      <c r="B29" s="640"/>
      <c r="C29" s="640"/>
      <c r="D29" s="183" t="s">
        <v>1335</v>
      </c>
      <c r="E29" s="725"/>
      <c r="F29" s="219" t="s">
        <v>1321</v>
      </c>
      <c r="G29" s="211"/>
      <c r="H29" s="220" t="s">
        <v>1322</v>
      </c>
      <c r="I29" s="226"/>
      <c r="J29" s="226"/>
      <c r="K29" s="211"/>
      <c r="L29" s="218" t="s">
        <v>1182</v>
      </c>
      <c r="M29" s="218" t="s">
        <v>1183</v>
      </c>
      <c r="N29" s="219"/>
      <c r="O29" s="219"/>
      <c r="P29" s="219"/>
      <c r="Q29" s="219"/>
      <c r="R29" s="219"/>
      <c r="S29" s="219"/>
      <c r="T29" s="219"/>
      <c r="U29" s="219"/>
      <c r="V29" s="170"/>
      <c r="W29" s="170"/>
      <c r="X29" s="170"/>
    </row>
    <row r="30" spans="1:24" ht="26" hidden="1" customHeight="1">
      <c r="A30" s="218" t="s">
        <v>1170</v>
      </c>
      <c r="B30" s="640"/>
      <c r="C30" s="640"/>
      <c r="D30" s="183" t="s">
        <v>1336</v>
      </c>
      <c r="E30" s="725"/>
      <c r="F30" s="219" t="s">
        <v>1321</v>
      </c>
      <c r="G30" s="211"/>
      <c r="H30" s="220" t="s">
        <v>1322</v>
      </c>
      <c r="I30" s="226"/>
      <c r="J30" s="226"/>
      <c r="K30" s="211"/>
      <c r="L30" s="218" t="s">
        <v>1185</v>
      </c>
      <c r="M30" s="218" t="s">
        <v>1186</v>
      </c>
      <c r="N30" s="219"/>
      <c r="O30" s="219"/>
      <c r="P30" s="219"/>
      <c r="Q30" s="219"/>
      <c r="R30" s="219"/>
      <c r="S30" s="219"/>
      <c r="T30" s="219"/>
      <c r="U30" s="219"/>
      <c r="V30" s="170"/>
      <c r="W30" s="170"/>
      <c r="X30" s="170"/>
    </row>
    <row r="31" spans="1:24" ht="26" hidden="1" customHeight="1">
      <c r="A31" s="218" t="s">
        <v>1170</v>
      </c>
      <c r="B31" s="640"/>
      <c r="C31" s="640"/>
      <c r="D31" s="183" t="s">
        <v>1337</v>
      </c>
      <c r="E31" s="725"/>
      <c r="F31" s="219" t="s">
        <v>1321</v>
      </c>
      <c r="G31" s="211"/>
      <c r="H31" s="220" t="s">
        <v>1322</v>
      </c>
      <c r="I31" s="226"/>
      <c r="J31" s="226"/>
      <c r="K31" s="211"/>
      <c r="L31" s="218" t="s">
        <v>1188</v>
      </c>
      <c r="M31" s="218" t="s">
        <v>1189</v>
      </c>
      <c r="N31" s="219"/>
      <c r="O31" s="219"/>
      <c r="P31" s="219"/>
      <c r="Q31" s="219"/>
      <c r="R31" s="219"/>
      <c r="S31" s="219"/>
      <c r="T31" s="219"/>
      <c r="U31" s="219"/>
      <c r="V31" s="170"/>
      <c r="W31" s="170"/>
      <c r="X31" s="170"/>
    </row>
    <row r="32" spans="1:24" ht="26" hidden="1" customHeight="1">
      <c r="A32" s="218" t="s">
        <v>1170</v>
      </c>
      <c r="B32" s="640"/>
      <c r="C32" s="641"/>
      <c r="D32" s="183" t="s">
        <v>1338</v>
      </c>
      <c r="E32" s="725"/>
      <c r="F32" s="219" t="s">
        <v>1321</v>
      </c>
      <c r="G32" s="211"/>
      <c r="H32" s="220" t="s">
        <v>1322</v>
      </c>
      <c r="I32" s="226"/>
      <c r="J32" s="226"/>
      <c r="K32" s="211"/>
      <c r="L32" s="218" t="s">
        <v>1138</v>
      </c>
      <c r="M32" s="218" t="s">
        <v>1330</v>
      </c>
      <c r="N32" s="219"/>
      <c r="O32" s="219"/>
      <c r="P32" s="219"/>
      <c r="Q32" s="219"/>
      <c r="R32" s="219"/>
      <c r="S32" s="219"/>
      <c r="T32" s="219"/>
      <c r="U32" s="219"/>
      <c r="V32" s="170"/>
      <c r="W32" s="170"/>
      <c r="X32" s="170"/>
    </row>
    <row r="33" spans="1:24" ht="26" customHeight="1">
      <c r="A33" s="218">
        <v>24</v>
      </c>
      <c r="B33" s="640"/>
      <c r="C33" s="653" t="s">
        <v>774</v>
      </c>
      <c r="D33" s="163" t="s">
        <v>55</v>
      </c>
      <c r="E33" s="726"/>
      <c r="F33" s="219" t="s">
        <v>1339</v>
      </c>
      <c r="G33" s="737" t="s">
        <v>1340</v>
      </c>
      <c r="H33" s="220" t="s">
        <v>1322</v>
      </c>
      <c r="I33" s="221"/>
      <c r="J33" s="221"/>
      <c r="K33" s="637" t="s">
        <v>1320</v>
      </c>
      <c r="L33" s="163" t="s">
        <v>1194</v>
      </c>
      <c r="M33" s="163" t="s">
        <v>1195</v>
      </c>
      <c r="N33" s="163" t="s">
        <v>1196</v>
      </c>
      <c r="O33" s="218" t="s">
        <v>1197</v>
      </c>
      <c r="P33" s="218" t="s">
        <v>1198</v>
      </c>
      <c r="Q33" s="218" t="s">
        <v>1199</v>
      </c>
      <c r="R33" s="218"/>
      <c r="S33" s="218"/>
      <c r="T33" s="218"/>
      <c r="U33" s="218"/>
      <c r="V33" s="170"/>
      <c r="W33" s="170"/>
      <c r="X33" s="170"/>
    </row>
    <row r="34" spans="1:24" ht="26" customHeight="1">
      <c r="A34" s="218">
        <v>25</v>
      </c>
      <c r="B34" s="641"/>
      <c r="C34" s="640"/>
      <c r="D34" s="163" t="s">
        <v>590</v>
      </c>
      <c r="E34" s="727"/>
      <c r="F34" s="219" t="s">
        <v>1339</v>
      </c>
      <c r="G34" s="730"/>
      <c r="H34" s="220" t="s">
        <v>1322</v>
      </c>
      <c r="I34" s="221"/>
      <c r="J34" s="221"/>
      <c r="K34" s="657"/>
      <c r="L34" s="163" t="s">
        <v>1195</v>
      </c>
      <c r="M34" s="163" t="s">
        <v>1194</v>
      </c>
      <c r="N34" s="163" t="s">
        <v>1196</v>
      </c>
      <c r="O34" s="218" t="s">
        <v>1197</v>
      </c>
      <c r="P34" s="218" t="s">
        <v>1198</v>
      </c>
      <c r="Q34" s="218" t="s">
        <v>1199</v>
      </c>
      <c r="R34" s="218"/>
      <c r="S34" s="218"/>
      <c r="T34" s="218"/>
      <c r="U34" s="218"/>
      <c r="V34" s="170"/>
      <c r="W34" s="170"/>
      <c r="X34" s="170"/>
    </row>
    <row r="35" spans="1:24" ht="50" customHeight="1">
      <c r="A35" s="218">
        <v>26</v>
      </c>
      <c r="B35" s="668" t="s">
        <v>1341</v>
      </c>
      <c r="C35" s="219" t="s">
        <v>1342</v>
      </c>
      <c r="D35" s="219" t="s">
        <v>467</v>
      </c>
      <c r="E35" s="196" t="s">
        <v>1343</v>
      </c>
      <c r="F35" s="219" t="s">
        <v>1344</v>
      </c>
      <c r="G35" s="165"/>
      <c r="H35" s="220" t="s">
        <v>1345</v>
      </c>
      <c r="I35" s="221" t="s">
        <v>1346</v>
      </c>
      <c r="J35" s="222">
        <v>43398</v>
      </c>
      <c r="K35" s="178" t="s">
        <v>1347</v>
      </c>
      <c r="L35" s="219" t="s">
        <v>1226</v>
      </c>
      <c r="M35" s="219"/>
      <c r="N35" s="219"/>
      <c r="O35" s="219"/>
      <c r="P35" s="219"/>
      <c r="Q35" s="219"/>
      <c r="R35" s="219"/>
      <c r="S35" s="219"/>
      <c r="T35" s="219"/>
      <c r="U35" s="219"/>
      <c r="V35" s="170"/>
      <c r="W35" s="170"/>
      <c r="X35" s="170"/>
    </row>
    <row r="36" spans="1:24" ht="26" customHeight="1">
      <c r="A36" s="218">
        <v>27</v>
      </c>
      <c r="B36" s="640"/>
      <c r="C36" s="653" t="s">
        <v>596</v>
      </c>
      <c r="D36" s="163" t="s">
        <v>343</v>
      </c>
      <c r="E36" s="229" t="s">
        <v>1348</v>
      </c>
      <c r="F36" s="219" t="s">
        <v>1349</v>
      </c>
      <c r="G36" s="728"/>
      <c r="H36" s="220" t="s">
        <v>1350</v>
      </c>
      <c r="I36" s="221"/>
      <c r="J36" s="221"/>
      <c r="K36" s="637" t="s">
        <v>1351</v>
      </c>
      <c r="L36" s="163" t="s">
        <v>1352</v>
      </c>
      <c r="M36" s="163" t="s">
        <v>1203</v>
      </c>
      <c r="N36" s="163" t="s">
        <v>1204</v>
      </c>
      <c r="O36" s="218" t="s">
        <v>1205</v>
      </c>
      <c r="P36" s="218" t="s">
        <v>1206</v>
      </c>
      <c r="Q36" s="218" t="s">
        <v>1207</v>
      </c>
      <c r="R36" s="218" t="s">
        <v>1208</v>
      </c>
      <c r="S36" s="218" t="s">
        <v>1209</v>
      </c>
      <c r="T36" s="218" t="s">
        <v>1210</v>
      </c>
      <c r="U36" s="218" t="s">
        <v>1211</v>
      </c>
      <c r="V36" s="170" t="s">
        <v>1212</v>
      </c>
      <c r="W36" s="170" t="s">
        <v>1213</v>
      </c>
      <c r="X36" s="170" t="s">
        <v>1214</v>
      </c>
    </row>
    <row r="37" spans="1:24" ht="26" customHeight="1">
      <c r="A37" s="218">
        <v>28</v>
      </c>
      <c r="B37" s="640"/>
      <c r="C37" s="742"/>
      <c r="D37" s="163" t="s">
        <v>1353</v>
      </c>
      <c r="E37" s="648" t="s">
        <v>1215</v>
      </c>
      <c r="F37" s="219" t="s">
        <v>1349</v>
      </c>
      <c r="G37" s="743"/>
      <c r="H37" s="220" t="s">
        <v>1350</v>
      </c>
      <c r="I37" s="221"/>
      <c r="J37" s="221"/>
      <c r="K37" s="638"/>
      <c r="L37" s="163" t="s">
        <v>1354</v>
      </c>
      <c r="M37" s="163" t="s">
        <v>1355</v>
      </c>
      <c r="N37" s="163"/>
      <c r="O37" s="218"/>
      <c r="P37" s="218"/>
      <c r="Q37" s="218"/>
      <c r="R37" s="218"/>
      <c r="S37" s="218"/>
      <c r="T37" s="218"/>
      <c r="U37" s="218"/>
      <c r="V37" s="170"/>
      <c r="W37" s="170"/>
      <c r="X37" s="170"/>
    </row>
    <row r="38" spans="1:24" ht="26" customHeight="1">
      <c r="A38" s="218">
        <v>29</v>
      </c>
      <c r="B38" s="640"/>
      <c r="C38" s="742"/>
      <c r="D38" s="163" t="s">
        <v>1356</v>
      </c>
      <c r="E38" s="738"/>
      <c r="F38" s="219" t="s">
        <v>1349</v>
      </c>
      <c r="G38" s="744"/>
      <c r="H38" s="220" t="s">
        <v>1350</v>
      </c>
      <c r="I38" s="221"/>
      <c r="J38" s="221"/>
      <c r="K38" s="658"/>
      <c r="L38" s="163" t="s">
        <v>1357</v>
      </c>
      <c r="M38" s="163" t="s">
        <v>1358</v>
      </c>
      <c r="N38" s="163" t="s">
        <v>1359</v>
      </c>
      <c r="O38" s="218"/>
      <c r="P38" s="218"/>
      <c r="Q38" s="218"/>
      <c r="R38" s="218"/>
      <c r="S38" s="218"/>
      <c r="T38" s="218"/>
      <c r="U38" s="218"/>
      <c r="V38" s="170"/>
      <c r="W38" s="170"/>
      <c r="X38" s="170"/>
    </row>
    <row r="39" spans="1:24" ht="26" customHeight="1">
      <c r="A39" s="218">
        <v>30</v>
      </c>
      <c r="B39" s="641"/>
      <c r="C39" s="641"/>
      <c r="D39" s="163" t="s">
        <v>1360</v>
      </c>
      <c r="E39" s="229" t="s">
        <v>1361</v>
      </c>
      <c r="F39" s="219" t="s">
        <v>1349</v>
      </c>
      <c r="G39" s="656"/>
      <c r="H39" s="220" t="s">
        <v>1350</v>
      </c>
      <c r="I39" s="221"/>
      <c r="J39" s="221"/>
      <c r="K39" s="230"/>
      <c r="L39" s="163" t="s">
        <v>1362</v>
      </c>
      <c r="M39" s="163" t="s">
        <v>1363</v>
      </c>
      <c r="N39" s="163"/>
      <c r="O39" s="218"/>
      <c r="P39" s="218"/>
      <c r="Q39" s="218"/>
      <c r="R39" s="218"/>
      <c r="S39" s="218"/>
      <c r="T39" s="218"/>
      <c r="U39" s="218"/>
      <c r="V39" s="170"/>
      <c r="W39" s="170"/>
      <c r="X39" s="170"/>
    </row>
    <row r="40" spans="1:24" ht="26" customHeight="1">
      <c r="A40" s="218">
        <v>31</v>
      </c>
      <c r="B40" s="651" t="s">
        <v>1364</v>
      </c>
      <c r="C40" s="653" t="s">
        <v>1365</v>
      </c>
      <c r="D40" s="219" t="s">
        <v>798</v>
      </c>
      <c r="E40" s="195" t="s">
        <v>1366</v>
      </c>
      <c r="F40" s="219" t="s">
        <v>1367</v>
      </c>
      <c r="G40" s="654" t="s">
        <v>1340</v>
      </c>
      <c r="H40" s="220" t="s">
        <v>1368</v>
      </c>
      <c r="I40" s="221"/>
      <c r="J40" s="221"/>
      <c r="K40" s="637" t="s">
        <v>1369</v>
      </c>
      <c r="L40" s="163" t="s">
        <v>1370</v>
      </c>
      <c r="M40" s="163" t="s">
        <v>1371</v>
      </c>
      <c r="N40" s="163"/>
      <c r="O40" s="218"/>
      <c r="P40" s="218"/>
      <c r="Q40" s="218"/>
      <c r="R40" s="218"/>
      <c r="S40" s="218"/>
      <c r="T40" s="218"/>
      <c r="U40" s="218"/>
      <c r="V40" s="170"/>
      <c r="W40" s="170"/>
      <c r="X40" s="170"/>
    </row>
    <row r="41" spans="1:24" ht="26" customHeight="1">
      <c r="A41" s="218">
        <v>32</v>
      </c>
      <c r="B41" s="652"/>
      <c r="C41" s="640"/>
      <c r="D41" s="219" t="s">
        <v>603</v>
      </c>
      <c r="E41" s="196" t="s">
        <v>1372</v>
      </c>
      <c r="F41" s="219" t="s">
        <v>1367</v>
      </c>
      <c r="G41" s="655"/>
      <c r="H41" s="220" t="s">
        <v>1368</v>
      </c>
      <c r="I41" s="221"/>
      <c r="J41" s="221"/>
      <c r="K41" s="657"/>
      <c r="L41" s="219" t="s">
        <v>1244</v>
      </c>
      <c r="M41" s="219" t="s">
        <v>1245</v>
      </c>
      <c r="N41" s="219"/>
      <c r="O41" s="219"/>
      <c r="P41" s="219"/>
      <c r="Q41" s="219"/>
      <c r="R41" s="219"/>
      <c r="S41" s="219"/>
      <c r="T41" s="219"/>
      <c r="U41" s="219"/>
      <c r="V41" s="170"/>
      <c r="W41" s="170"/>
      <c r="X41" s="170"/>
    </row>
    <row r="42" spans="1:24" ht="26" customHeight="1">
      <c r="A42" s="218">
        <v>33</v>
      </c>
      <c r="B42" s="652"/>
      <c r="C42" s="641"/>
      <c r="D42" s="219" t="s">
        <v>676</v>
      </c>
      <c r="E42" s="196" t="s">
        <v>1373</v>
      </c>
      <c r="F42" s="219" t="s">
        <v>1367</v>
      </c>
      <c r="G42" s="656"/>
      <c r="H42" s="220" t="s">
        <v>1368</v>
      </c>
      <c r="I42" s="221"/>
      <c r="J42" s="221"/>
      <c r="K42" s="657"/>
      <c r="L42" s="219" t="s">
        <v>1374</v>
      </c>
      <c r="M42" s="219" t="s">
        <v>1247</v>
      </c>
      <c r="N42" s="219" t="s">
        <v>1248</v>
      </c>
      <c r="O42" s="219" t="s">
        <v>1375</v>
      </c>
      <c r="P42" s="219" t="s">
        <v>1250</v>
      </c>
      <c r="Q42" s="219"/>
      <c r="R42" s="219"/>
      <c r="S42" s="219"/>
      <c r="T42" s="219"/>
      <c r="U42" s="219"/>
      <c r="V42" s="170"/>
      <c r="W42" s="170"/>
      <c r="X42" s="170"/>
    </row>
    <row r="43" spans="1:24" ht="26" customHeight="1">
      <c r="A43" s="218">
        <v>34</v>
      </c>
      <c r="B43" s="652"/>
      <c r="C43" s="739" t="s">
        <v>1376</v>
      </c>
      <c r="D43" s="219" t="s">
        <v>622</v>
      </c>
      <c r="E43" s="196" t="s">
        <v>1377</v>
      </c>
      <c r="F43" s="219" t="s">
        <v>1378</v>
      </c>
      <c r="G43" s="741" t="s">
        <v>1340</v>
      </c>
      <c r="H43" s="220" t="s">
        <v>1368</v>
      </c>
      <c r="I43" s="221"/>
      <c r="J43" s="221"/>
      <c r="K43" s="657"/>
      <c r="L43" s="219" t="s">
        <v>1234</v>
      </c>
      <c r="M43" s="219"/>
      <c r="N43" s="219"/>
      <c r="O43" s="219"/>
      <c r="P43" s="219"/>
      <c r="Q43" s="219"/>
      <c r="R43" s="219"/>
      <c r="S43" s="219"/>
      <c r="T43" s="219"/>
      <c r="U43" s="219"/>
      <c r="V43" s="170"/>
      <c r="W43" s="170"/>
      <c r="X43" s="170"/>
    </row>
    <row r="44" spans="1:24" ht="26" customHeight="1">
      <c r="A44" s="218">
        <v>35</v>
      </c>
      <c r="B44" s="652"/>
      <c r="C44" s="739"/>
      <c r="D44" s="219" t="s">
        <v>801</v>
      </c>
      <c r="E44" s="196" t="s">
        <v>1379</v>
      </c>
      <c r="F44" s="219" t="s">
        <v>1378</v>
      </c>
      <c r="G44" s="741"/>
      <c r="H44" s="220" t="s">
        <v>1368</v>
      </c>
      <c r="I44" s="221"/>
      <c r="J44" s="221"/>
      <c r="K44" s="657"/>
      <c r="L44" s="219" t="s">
        <v>1380</v>
      </c>
      <c r="M44" s="219"/>
      <c r="N44" s="219"/>
      <c r="O44" s="219"/>
      <c r="P44" s="219"/>
      <c r="Q44" s="219"/>
      <c r="R44" s="219"/>
      <c r="S44" s="219"/>
      <c r="T44" s="219"/>
      <c r="U44" s="219"/>
      <c r="V44" s="170"/>
      <c r="W44" s="170"/>
      <c r="X44" s="170"/>
    </row>
    <row r="45" spans="1:24" ht="26" customHeight="1">
      <c r="A45" s="218">
        <v>36</v>
      </c>
      <c r="B45" s="652"/>
      <c r="C45" s="740"/>
      <c r="D45" s="219" t="s">
        <v>1381</v>
      </c>
      <c r="E45" s="196" t="s">
        <v>1382</v>
      </c>
      <c r="F45" s="219" t="s">
        <v>1378</v>
      </c>
      <c r="G45" s="730"/>
      <c r="H45" s="220" t="s">
        <v>1368</v>
      </c>
      <c r="I45" s="221"/>
      <c r="J45" s="221"/>
      <c r="K45" s="657"/>
      <c r="L45" s="219" t="s">
        <v>1383</v>
      </c>
      <c r="M45" s="219"/>
      <c r="N45" s="219"/>
      <c r="O45" s="219"/>
      <c r="P45" s="219"/>
      <c r="Q45" s="219"/>
      <c r="R45" s="219"/>
      <c r="S45" s="219"/>
      <c r="T45" s="219"/>
      <c r="U45" s="219"/>
      <c r="V45" s="170"/>
      <c r="W45" s="170"/>
      <c r="X45" s="170"/>
    </row>
    <row r="46" spans="1:24" ht="26" customHeight="1">
      <c r="A46" s="218">
        <v>37</v>
      </c>
      <c r="B46" s="652"/>
      <c r="C46" s="740"/>
      <c r="D46" s="219" t="s">
        <v>635</v>
      </c>
      <c r="E46" s="196" t="s">
        <v>1384</v>
      </c>
      <c r="F46" s="219" t="s">
        <v>1385</v>
      </c>
      <c r="G46" s="165"/>
      <c r="H46" s="220" t="s">
        <v>1368</v>
      </c>
      <c r="I46" s="221"/>
      <c r="J46" s="221"/>
      <c r="K46" s="657"/>
      <c r="L46" s="219" t="s">
        <v>643</v>
      </c>
      <c r="M46" s="219"/>
      <c r="N46" s="219"/>
      <c r="O46" s="219"/>
      <c r="P46" s="219"/>
      <c r="Q46" s="219"/>
      <c r="R46" s="219"/>
      <c r="S46" s="219"/>
      <c r="T46" s="219"/>
      <c r="U46" s="219"/>
      <c r="V46" s="170"/>
      <c r="W46" s="170"/>
      <c r="X46" s="170"/>
    </row>
    <row r="47" spans="1:24" ht="26" customHeight="1">
      <c r="A47" s="218">
        <v>38</v>
      </c>
      <c r="B47" s="652"/>
      <c r="C47" s="668" t="s">
        <v>1386</v>
      </c>
      <c r="D47" s="219" t="s">
        <v>1387</v>
      </c>
      <c r="E47" s="196" t="s">
        <v>1388</v>
      </c>
      <c r="F47" s="219" t="s">
        <v>1389</v>
      </c>
      <c r="G47" s="669" t="s">
        <v>1390</v>
      </c>
      <c r="H47" s="220" t="s">
        <v>1368</v>
      </c>
      <c r="I47" s="221"/>
      <c r="J47" s="221"/>
      <c r="K47" s="657"/>
      <c r="L47" s="219" t="s">
        <v>1391</v>
      </c>
      <c r="M47" s="219" t="s">
        <v>1392</v>
      </c>
      <c r="N47" s="219"/>
      <c r="O47" s="219"/>
      <c r="P47" s="219"/>
      <c r="Q47" s="219"/>
      <c r="R47" s="219"/>
      <c r="S47" s="219"/>
      <c r="T47" s="219"/>
      <c r="U47" s="219"/>
      <c r="V47" s="170"/>
      <c r="W47" s="170"/>
      <c r="X47" s="170"/>
    </row>
    <row r="48" spans="1:24" ht="26" customHeight="1">
      <c r="A48" s="218">
        <v>39</v>
      </c>
      <c r="B48" s="641"/>
      <c r="C48" s="641"/>
      <c r="D48" s="219" t="s">
        <v>1393</v>
      </c>
      <c r="E48" s="196" t="s">
        <v>1394</v>
      </c>
      <c r="F48" s="165" t="s">
        <v>1389</v>
      </c>
      <c r="G48" s="656"/>
      <c r="H48" s="220" t="s">
        <v>1368</v>
      </c>
      <c r="I48" s="221"/>
      <c r="J48" s="221"/>
      <c r="K48" s="658"/>
      <c r="L48" s="219" t="s">
        <v>1395</v>
      </c>
      <c r="M48" s="231"/>
      <c r="N48" s="219"/>
      <c r="O48" s="219"/>
      <c r="P48" s="219"/>
      <c r="Q48" s="219"/>
      <c r="R48" s="219"/>
      <c r="S48" s="219"/>
      <c r="T48" s="219"/>
      <c r="U48" s="219"/>
      <c r="V48" s="170"/>
      <c r="W48" s="170"/>
      <c r="X48" s="170"/>
    </row>
    <row r="49" spans="1:24" ht="26" customHeight="1">
      <c r="A49" s="218" t="s">
        <v>1170</v>
      </c>
      <c r="B49" s="232" t="s">
        <v>1396</v>
      </c>
      <c r="C49" s="232" t="s">
        <v>1342</v>
      </c>
      <c r="D49" s="232" t="s">
        <v>305</v>
      </c>
      <c r="E49" s="233" t="s">
        <v>1397</v>
      </c>
      <c r="F49" s="232" t="s">
        <v>1398</v>
      </c>
      <c r="G49" s="234"/>
      <c r="H49" s="235" t="s">
        <v>1345</v>
      </c>
      <c r="I49" s="236" t="s">
        <v>1399</v>
      </c>
      <c r="J49" s="237">
        <v>43398</v>
      </c>
      <c r="K49" s="238" t="s">
        <v>1347</v>
      </c>
      <c r="L49" s="208" t="s">
        <v>1252</v>
      </c>
      <c r="M49" s="208" t="s">
        <v>1253</v>
      </c>
      <c r="N49" s="208" t="s">
        <v>1254</v>
      </c>
      <c r="O49" s="208" t="s">
        <v>1255</v>
      </c>
      <c r="P49" s="208" t="s">
        <v>1256</v>
      </c>
      <c r="Q49" s="208" t="s">
        <v>1257</v>
      </c>
      <c r="R49" s="208" t="s">
        <v>1258</v>
      </c>
      <c r="S49" s="208" t="s">
        <v>1259</v>
      </c>
      <c r="T49" s="208" t="s">
        <v>1260</v>
      </c>
      <c r="U49" s="208"/>
      <c r="V49" s="209"/>
      <c r="W49" s="209"/>
      <c r="X49" s="209"/>
    </row>
    <row r="50" spans="1:24" ht="25" customHeight="1"/>
    <row r="51" spans="1:24" ht="25" customHeight="1"/>
    <row r="52" spans="1:24" ht="25" customHeight="1"/>
    <row r="53" spans="1:24" ht="25" customHeight="1"/>
    <row r="54" spans="1:24" ht="25" customHeight="1"/>
    <row r="55" spans="1:24" ht="25" customHeight="1"/>
    <row r="56" spans="1:24" ht="25" customHeight="1"/>
    <row r="57" spans="1:24" ht="25" customHeight="1"/>
    <row r="58" spans="1:24" ht="25" customHeight="1"/>
    <row r="59" spans="1:24" ht="25" customHeight="1"/>
    <row r="60" spans="1:24" ht="25" customHeight="1"/>
    <row r="61" spans="1:24" ht="25" customHeight="1"/>
    <row r="62" spans="1:24" ht="25" customHeight="1"/>
    <row r="63" spans="1:24" ht="25" customHeight="1"/>
    <row r="64" spans="1:24" ht="25" customHeight="1"/>
  </sheetData>
  <autoFilter ref="A3:U49" xr:uid="{00000000-0009-0000-0000-000014000000}"/>
  <mergeCells count="19">
    <mergeCell ref="K33:K34"/>
    <mergeCell ref="B4:B34"/>
    <mergeCell ref="C4:C32"/>
    <mergeCell ref="E4:E34"/>
    <mergeCell ref="C33:C34"/>
    <mergeCell ref="G33:G34"/>
    <mergeCell ref="K36:K38"/>
    <mergeCell ref="E37:E38"/>
    <mergeCell ref="B40:B48"/>
    <mergeCell ref="C40:C42"/>
    <mergeCell ref="G40:G42"/>
    <mergeCell ref="K40:K48"/>
    <mergeCell ref="C43:C46"/>
    <mergeCell ref="G43:G45"/>
    <mergeCell ref="C47:C48"/>
    <mergeCell ref="G47:G48"/>
    <mergeCell ref="B35:B39"/>
    <mergeCell ref="C36:C39"/>
    <mergeCell ref="G36:G39"/>
  </mergeCells>
  <phoneticPr fontId="1" type="noConversion"/>
  <hyperlinks>
    <hyperlink ref="H35" location="'(신규)추천Logicⓓ(생활가치,2nd)_0717'!A1" display="추천 Logic ⓓ" xr:uid="{C5EA0578-893B-4ADF-8F91-09F17F317BC9}"/>
    <hyperlink ref="H49" location="'(신규)추천Logicⓓ(생활가치,2nd)_0717'!A1" display="추천 Logic ⓓ" xr:uid="{0143E773-501D-4690-BC69-1D8F5E6877D0}"/>
    <hyperlink ref="H40:H47" location="'(신규)추천Logicⓑ(유선,결합)'!A1" display="추천 Logic ⓑ" xr:uid="{F0B3C283-AD3A-4963-BEF0-05EF59AA3B15}"/>
    <hyperlink ref="H41:H48" location="'(신규)추천Logicⓑ(유선,결합)'!A1" display="추천 Logic ⓑ" xr:uid="{909595BA-2C89-4B7D-926D-FB6FD9AE9630}"/>
    <hyperlink ref="H40:H48" location="'(신규)추천Logicⓒ(유선,결합)_0717'!A1" display="추천 Logic ⓒ" xr:uid="{770153A4-F19D-4FEA-BB60-5261F5AE7BB9}"/>
    <hyperlink ref="H27" location="'(신규)추천Logicⓐ(요금제,부가요금제)_0717'!A1" display="추천 Logic ⓐ" xr:uid="{DD0AA34E-9DAA-4562-BB00-7B650F355576}"/>
  </hyperlinks>
  <pageMargins left="0.7" right="0.7" top="0.75" bottom="0.75" header="0.3" footer="0.3"/>
  <pageSetup paperSize="9" scale="62"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1EBA-65FB-4418-98D1-379A92127956}">
  <sheetPr>
    <tabColor rgb="FF008A3E"/>
  </sheetPr>
  <dimension ref="A1:K22"/>
  <sheetViews>
    <sheetView zoomScaleNormal="100" workbookViewId="0">
      <selection activeCell="G28" sqref="G28"/>
    </sheetView>
  </sheetViews>
  <sheetFormatPr baseColWidth="10" defaultColWidth="8.83203125" defaultRowHeight="17"/>
  <cols>
    <col min="1" max="4" width="20.6640625" customWidth="1"/>
    <col min="5" max="5" width="15.6640625" customWidth="1"/>
    <col min="6" max="7" width="20.6640625" customWidth="1"/>
    <col min="8" max="8" width="15.6640625" customWidth="1"/>
    <col min="9" max="10" width="20.6640625" customWidth="1"/>
    <col min="11" max="11" width="15.6640625" customWidth="1"/>
  </cols>
  <sheetData>
    <row r="1" spans="1:11" ht="22">
      <c r="A1" s="239" t="s">
        <v>1400</v>
      </c>
      <c r="B1" s="239"/>
      <c r="D1" s="5"/>
      <c r="E1" s="5"/>
      <c r="F1" s="5"/>
      <c r="I1" s="5"/>
    </row>
    <row r="2" spans="1:11" ht="22">
      <c r="A2" s="239"/>
      <c r="B2" s="239"/>
    </row>
    <row r="3" spans="1:11">
      <c r="A3" s="240" t="s">
        <v>1401</v>
      </c>
      <c r="B3" s="241"/>
      <c r="C3" s="747" t="s">
        <v>1402</v>
      </c>
      <c r="D3" s="748"/>
      <c r="E3" s="748"/>
      <c r="F3" s="748"/>
      <c r="G3" s="748"/>
      <c r="H3" s="673"/>
      <c r="I3" s="673"/>
      <c r="J3" s="673"/>
      <c r="K3" s="674"/>
    </row>
    <row r="4" spans="1:11" ht="18">
      <c r="A4" s="240" t="s">
        <v>21</v>
      </c>
      <c r="B4" s="240" t="s">
        <v>1403</v>
      </c>
      <c r="C4" s="242" t="s">
        <v>1404</v>
      </c>
      <c r="D4" s="242" t="s">
        <v>1405</v>
      </c>
      <c r="E4" s="243" t="s">
        <v>1105</v>
      </c>
      <c r="F4" s="242" t="s">
        <v>1406</v>
      </c>
      <c r="G4" s="242" t="s">
        <v>1405</v>
      </c>
      <c r="H4" s="243" t="s">
        <v>1105</v>
      </c>
      <c r="I4" s="242" t="s">
        <v>1407</v>
      </c>
      <c r="J4" s="242" t="s">
        <v>1405</v>
      </c>
      <c r="K4" s="243" t="s">
        <v>1105</v>
      </c>
    </row>
    <row r="5" spans="1:11">
      <c r="A5" s="746" t="s">
        <v>1408</v>
      </c>
      <c r="B5" s="244" t="s">
        <v>1409</v>
      </c>
      <c r="C5" s="245" t="s">
        <v>1170</v>
      </c>
      <c r="D5" s="245" t="s">
        <v>1170</v>
      </c>
      <c r="E5" s="245" t="s">
        <v>1170</v>
      </c>
      <c r="F5" s="245" t="s">
        <v>1170</v>
      </c>
      <c r="G5" s="245" t="s">
        <v>1170</v>
      </c>
      <c r="H5" s="245" t="s">
        <v>1170</v>
      </c>
      <c r="I5" s="245" t="s">
        <v>900</v>
      </c>
      <c r="J5" s="245" t="s">
        <v>1222</v>
      </c>
      <c r="K5" s="245" t="s">
        <v>1170</v>
      </c>
    </row>
    <row r="6" spans="1:11">
      <c r="A6" s="640"/>
      <c r="B6" s="244" t="s">
        <v>1410</v>
      </c>
      <c r="C6" s="245" t="s">
        <v>1170</v>
      </c>
      <c r="D6" s="245" t="s">
        <v>1170</v>
      </c>
      <c r="E6" s="245" t="s">
        <v>1170</v>
      </c>
      <c r="F6" s="245" t="s">
        <v>1170</v>
      </c>
      <c r="G6" s="245" t="s">
        <v>1170</v>
      </c>
      <c r="H6" s="245" t="s">
        <v>1170</v>
      </c>
      <c r="I6" s="245" t="s">
        <v>1170</v>
      </c>
      <c r="J6" s="245" t="s">
        <v>1170</v>
      </c>
      <c r="K6" s="245" t="s">
        <v>1170</v>
      </c>
    </row>
    <row r="7" spans="1:11">
      <c r="A7" s="746" t="s">
        <v>189</v>
      </c>
      <c r="B7" s="244" t="s">
        <v>1409</v>
      </c>
      <c r="C7" s="245" t="s">
        <v>1170</v>
      </c>
      <c r="D7" s="245" t="s">
        <v>1170</v>
      </c>
      <c r="E7" s="245" t="s">
        <v>1170</v>
      </c>
      <c r="F7" s="245" t="s">
        <v>1170</v>
      </c>
      <c r="G7" s="245" t="s">
        <v>1170</v>
      </c>
      <c r="H7" s="245" t="s">
        <v>1170</v>
      </c>
      <c r="I7" s="245" t="s">
        <v>900</v>
      </c>
      <c r="J7" s="245" t="s">
        <v>1222</v>
      </c>
      <c r="K7" s="245" t="s">
        <v>1170</v>
      </c>
    </row>
    <row r="8" spans="1:11">
      <c r="A8" s="640"/>
      <c r="B8" s="244" t="s">
        <v>1410</v>
      </c>
      <c r="C8" s="245" t="s">
        <v>1170</v>
      </c>
      <c r="D8" s="245" t="s">
        <v>1170</v>
      </c>
      <c r="E8" s="245" t="s">
        <v>1170</v>
      </c>
      <c r="F8" s="245" t="s">
        <v>1170</v>
      </c>
      <c r="G8" s="245" t="s">
        <v>1170</v>
      </c>
      <c r="H8" s="245" t="s">
        <v>1170</v>
      </c>
      <c r="I8" s="245" t="s">
        <v>1170</v>
      </c>
      <c r="J8" s="245" t="s">
        <v>1170</v>
      </c>
      <c r="K8" s="245" t="s">
        <v>1170</v>
      </c>
    </row>
    <row r="9" spans="1:11">
      <c r="A9" s="745" t="s">
        <v>190</v>
      </c>
      <c r="B9" s="244" t="s">
        <v>1409</v>
      </c>
      <c r="C9" s="245" t="s">
        <v>1411</v>
      </c>
      <c r="D9" s="245" t="s">
        <v>1352</v>
      </c>
      <c r="E9" s="245" t="s">
        <v>1170</v>
      </c>
      <c r="F9" s="245" t="s">
        <v>1170</v>
      </c>
      <c r="G9" s="245" t="s">
        <v>1170</v>
      </c>
      <c r="H9" s="245" t="s">
        <v>1170</v>
      </c>
      <c r="I9" s="245" t="s">
        <v>900</v>
      </c>
      <c r="J9" s="245" t="s">
        <v>1222</v>
      </c>
      <c r="K9" s="245" t="s">
        <v>1170</v>
      </c>
    </row>
    <row r="10" spans="1:11">
      <c r="A10" s="640"/>
      <c r="B10" s="244" t="s">
        <v>1410</v>
      </c>
      <c r="C10" s="245" t="s">
        <v>1411</v>
      </c>
      <c r="D10" s="245" t="s">
        <v>1352</v>
      </c>
      <c r="E10" s="245" t="s">
        <v>1170</v>
      </c>
      <c r="F10" s="245" t="s">
        <v>1170</v>
      </c>
      <c r="G10" s="245" t="s">
        <v>1170</v>
      </c>
      <c r="H10" s="245" t="s">
        <v>1170</v>
      </c>
      <c r="I10" s="245" t="s">
        <v>1170</v>
      </c>
      <c r="J10" s="245" t="s">
        <v>1170</v>
      </c>
      <c r="K10" s="245" t="s">
        <v>1170</v>
      </c>
    </row>
    <row r="11" spans="1:11">
      <c r="A11" s="745" t="s">
        <v>1412</v>
      </c>
      <c r="B11" s="244" t="s">
        <v>1409</v>
      </c>
      <c r="C11" s="245" t="s">
        <v>1411</v>
      </c>
      <c r="D11" s="245" t="s">
        <v>1352</v>
      </c>
      <c r="E11" s="245" t="s">
        <v>1170</v>
      </c>
      <c r="F11" s="245" t="s">
        <v>1170</v>
      </c>
      <c r="G11" s="245" t="s">
        <v>1170</v>
      </c>
      <c r="H11" s="245" t="s">
        <v>1170</v>
      </c>
      <c r="I11" s="245" t="s">
        <v>900</v>
      </c>
      <c r="J11" s="245" t="s">
        <v>1222</v>
      </c>
      <c r="K11" s="245" t="s">
        <v>1170</v>
      </c>
    </row>
    <row r="12" spans="1:11">
      <c r="A12" s="640"/>
      <c r="B12" s="244" t="s">
        <v>1410</v>
      </c>
      <c r="C12" s="245" t="s">
        <v>1411</v>
      </c>
      <c r="D12" s="245" t="s">
        <v>1352</v>
      </c>
      <c r="E12" s="245" t="s">
        <v>1170</v>
      </c>
      <c r="F12" s="245" t="s">
        <v>1170</v>
      </c>
      <c r="G12" s="245" t="s">
        <v>1170</v>
      </c>
      <c r="H12" s="245" t="s">
        <v>1170</v>
      </c>
      <c r="I12" s="245" t="s">
        <v>1170</v>
      </c>
      <c r="J12" s="245" t="s">
        <v>1170</v>
      </c>
      <c r="K12" s="245" t="s">
        <v>1170</v>
      </c>
    </row>
    <row r="13" spans="1:11">
      <c r="A13" s="745" t="s">
        <v>192</v>
      </c>
      <c r="B13" s="244" t="s">
        <v>1409</v>
      </c>
      <c r="C13" s="245" t="s">
        <v>879</v>
      </c>
      <c r="D13" s="245" t="s">
        <v>1357</v>
      </c>
      <c r="E13" s="245" t="s">
        <v>1170</v>
      </c>
      <c r="F13" s="245" t="s">
        <v>890</v>
      </c>
      <c r="G13" s="245" t="s">
        <v>1354</v>
      </c>
      <c r="H13" s="245" t="s">
        <v>1170</v>
      </c>
      <c r="I13" s="245" t="s">
        <v>900</v>
      </c>
      <c r="J13" s="245" t="s">
        <v>1222</v>
      </c>
      <c r="K13" s="245" t="s">
        <v>1170</v>
      </c>
    </row>
    <row r="14" spans="1:11">
      <c r="A14" s="640"/>
      <c r="B14" s="244" t="s">
        <v>1410</v>
      </c>
      <c r="C14" s="245" t="s">
        <v>879</v>
      </c>
      <c r="D14" s="245" t="s">
        <v>1357</v>
      </c>
      <c r="E14" s="245" t="s">
        <v>1170</v>
      </c>
      <c r="F14" s="245" t="s">
        <v>890</v>
      </c>
      <c r="G14" s="245" t="s">
        <v>1354</v>
      </c>
      <c r="H14" s="245" t="s">
        <v>1170</v>
      </c>
      <c r="I14" s="245" t="s">
        <v>1170</v>
      </c>
      <c r="J14" s="245" t="s">
        <v>1170</v>
      </c>
      <c r="K14" s="245" t="s">
        <v>1170</v>
      </c>
    </row>
    <row r="15" spans="1:11">
      <c r="A15" s="745" t="s">
        <v>193</v>
      </c>
      <c r="B15" s="244" t="s">
        <v>1409</v>
      </c>
      <c r="C15" s="245" t="s">
        <v>879</v>
      </c>
      <c r="D15" s="245" t="s">
        <v>1357</v>
      </c>
      <c r="E15" s="245" t="s">
        <v>1170</v>
      </c>
      <c r="F15" s="246" t="s">
        <v>890</v>
      </c>
      <c r="G15" s="245" t="s">
        <v>1354</v>
      </c>
      <c r="H15" s="245" t="s">
        <v>1170</v>
      </c>
      <c r="I15" s="245" t="s">
        <v>900</v>
      </c>
      <c r="J15" s="245" t="s">
        <v>1222</v>
      </c>
      <c r="K15" s="245" t="s">
        <v>1170</v>
      </c>
    </row>
    <row r="16" spans="1:11">
      <c r="A16" s="640"/>
      <c r="B16" s="244" t="s">
        <v>1410</v>
      </c>
      <c r="C16" s="245" t="s">
        <v>879</v>
      </c>
      <c r="D16" s="245" t="s">
        <v>1357</v>
      </c>
      <c r="E16" s="245" t="s">
        <v>1170</v>
      </c>
      <c r="F16" s="245" t="s">
        <v>890</v>
      </c>
      <c r="G16" s="245" t="s">
        <v>1354</v>
      </c>
      <c r="H16" s="245" t="s">
        <v>1170</v>
      </c>
      <c r="I16" s="245" t="s">
        <v>1170</v>
      </c>
      <c r="J16" s="245" t="s">
        <v>1170</v>
      </c>
      <c r="K16" s="245" t="s">
        <v>1170</v>
      </c>
    </row>
    <row r="17" spans="1:11">
      <c r="A17" s="746" t="s">
        <v>194</v>
      </c>
      <c r="B17" s="244" t="s">
        <v>1409</v>
      </c>
      <c r="C17" s="245" t="s">
        <v>890</v>
      </c>
      <c r="D17" s="245" t="s">
        <v>1354</v>
      </c>
      <c r="E17" s="245" t="s">
        <v>1170</v>
      </c>
      <c r="F17" s="245" t="s">
        <v>879</v>
      </c>
      <c r="G17" s="245" t="s">
        <v>1357</v>
      </c>
      <c r="H17" s="245" t="s">
        <v>1170</v>
      </c>
      <c r="I17" s="245" t="s">
        <v>900</v>
      </c>
      <c r="J17" s="245" t="s">
        <v>1222</v>
      </c>
      <c r="K17" s="245" t="s">
        <v>1170</v>
      </c>
    </row>
    <row r="18" spans="1:11">
      <c r="A18" s="640"/>
      <c r="B18" s="244" t="s">
        <v>1410</v>
      </c>
      <c r="C18" s="245" t="s">
        <v>890</v>
      </c>
      <c r="D18" s="245" t="s">
        <v>1354</v>
      </c>
      <c r="E18" s="245" t="s">
        <v>1170</v>
      </c>
      <c r="F18" s="245" t="s">
        <v>879</v>
      </c>
      <c r="G18" s="245" t="s">
        <v>1357</v>
      </c>
      <c r="H18" s="245" t="s">
        <v>1170</v>
      </c>
      <c r="I18" s="245" t="s">
        <v>1170</v>
      </c>
      <c r="J18" s="245" t="s">
        <v>1170</v>
      </c>
      <c r="K18" s="245" t="s">
        <v>1170</v>
      </c>
    </row>
    <row r="19" spans="1:11">
      <c r="A19" s="676" t="s">
        <v>1413</v>
      </c>
      <c r="B19" s="245" t="s">
        <v>1409</v>
      </c>
      <c r="C19" s="245" t="s">
        <v>890</v>
      </c>
      <c r="D19" s="245" t="s">
        <v>1354</v>
      </c>
      <c r="E19" s="245" t="s">
        <v>1170</v>
      </c>
      <c r="F19" s="245" t="s">
        <v>879</v>
      </c>
      <c r="G19" s="245" t="s">
        <v>1357</v>
      </c>
      <c r="H19" s="245" t="s">
        <v>1170</v>
      </c>
      <c r="I19" s="245" t="s">
        <v>900</v>
      </c>
      <c r="J19" s="245" t="s">
        <v>1222</v>
      </c>
      <c r="K19" s="245" t="s">
        <v>1170</v>
      </c>
    </row>
    <row r="20" spans="1:11">
      <c r="A20" s="676"/>
      <c r="B20" s="245" t="s">
        <v>1410</v>
      </c>
      <c r="C20" s="245" t="s">
        <v>890</v>
      </c>
      <c r="D20" s="245" t="s">
        <v>1354</v>
      </c>
      <c r="E20" s="245" t="s">
        <v>1170</v>
      </c>
      <c r="F20" s="245" t="s">
        <v>879</v>
      </c>
      <c r="G20" s="245" t="s">
        <v>1357</v>
      </c>
      <c r="H20" s="245" t="s">
        <v>1170</v>
      </c>
      <c r="I20" s="245" t="s">
        <v>1170</v>
      </c>
      <c r="J20" s="245" t="s">
        <v>1170</v>
      </c>
      <c r="K20" s="245" t="s">
        <v>1170</v>
      </c>
    </row>
    <row r="21" spans="1:11">
      <c r="A21" s="247"/>
      <c r="B21" s="247"/>
      <c r="C21" s="247"/>
      <c r="D21" s="247"/>
      <c r="E21" s="247"/>
      <c r="F21" s="247"/>
      <c r="G21" s="247"/>
      <c r="H21" s="247"/>
      <c r="I21" s="247"/>
      <c r="J21" s="247"/>
      <c r="K21" s="247"/>
    </row>
    <row r="22" spans="1:11">
      <c r="A22" s="247"/>
      <c r="B22" s="247"/>
      <c r="C22" s="247"/>
      <c r="D22" s="247"/>
      <c r="E22" s="247"/>
      <c r="F22" s="247"/>
      <c r="G22" s="247"/>
      <c r="H22" s="247"/>
      <c r="I22" s="247"/>
      <c r="J22" s="247"/>
      <c r="K22" s="247"/>
    </row>
  </sheetData>
  <mergeCells count="9">
    <mergeCell ref="A15:A16"/>
    <mergeCell ref="A17:A18"/>
    <mergeCell ref="A19:A20"/>
    <mergeCell ref="C3:K3"/>
    <mergeCell ref="A5:A6"/>
    <mergeCell ref="A7:A8"/>
    <mergeCell ref="A9:A10"/>
    <mergeCell ref="A11:A12"/>
    <mergeCell ref="A13:A14"/>
  </mergeCells>
  <phoneticPr fontId="1" type="noConversion"/>
  <hyperlinks>
    <hyperlink ref="E1" location="Index!A1" display="HOME" xr:uid="{B31C3EA2-30C0-4771-A1A1-4B63AEC1CC98}"/>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CC836-2DBF-45A5-B311-754C89A2FCDC}">
  <sheetPr>
    <tabColor theme="5" tint="0.59999389629810485"/>
  </sheetPr>
  <dimension ref="A1:X28"/>
  <sheetViews>
    <sheetView zoomScale="115" zoomScaleNormal="115" workbookViewId="0">
      <pane xSplit="4" ySplit="3" topLeftCell="E4" activePane="bottomRight" state="frozen"/>
      <selection pane="topRight"/>
      <selection pane="bottomLeft"/>
      <selection pane="bottomRight" activeCell="E18" sqref="E18"/>
    </sheetView>
  </sheetViews>
  <sheetFormatPr baseColWidth="10" defaultColWidth="9" defaultRowHeight="14"/>
  <cols>
    <col min="1" max="1" width="6.5" style="2" customWidth="1"/>
    <col min="2" max="3" width="11.6640625" style="2" customWidth="1"/>
    <col min="4" max="4" width="22.83203125" style="2" customWidth="1"/>
    <col min="5" max="5" width="84.83203125" style="2" customWidth="1"/>
    <col min="6" max="11" width="15.6640625" style="2" customWidth="1"/>
    <col min="12" max="13" width="14.6640625" style="2" customWidth="1"/>
    <col min="14" max="14" width="16.33203125" style="2" customWidth="1"/>
    <col min="15" max="15" width="18" style="2" customWidth="1"/>
    <col min="16" max="21" width="14.6640625" style="2" customWidth="1"/>
    <col min="22" max="28" width="12.6640625" style="2" customWidth="1"/>
    <col min="29" max="16384" width="9" style="2"/>
  </cols>
  <sheetData>
    <row r="1" spans="1:24" ht="22">
      <c r="A1" s="4" t="s">
        <v>1927</v>
      </c>
      <c r="B1" s="4"/>
      <c r="C1" s="1"/>
      <c r="D1" s="1"/>
      <c r="E1" s="1"/>
      <c r="G1" s="217"/>
      <c r="H1" s="217"/>
      <c r="I1" s="217"/>
      <c r="J1" s="217"/>
      <c r="K1" s="217"/>
      <c r="L1" s="5"/>
    </row>
    <row r="2" spans="1:24" ht="15">
      <c r="A2" s="159"/>
      <c r="B2" s="159"/>
      <c r="C2" s="1"/>
      <c r="D2" s="1"/>
      <c r="E2" s="1"/>
      <c r="G2" s="217"/>
      <c r="H2" s="217"/>
      <c r="I2" s="217"/>
      <c r="J2" s="217"/>
      <c r="K2" s="217"/>
    </row>
    <row r="3" spans="1:24" ht="25" customHeight="1">
      <c r="A3" s="162" t="s">
        <v>1309</v>
      </c>
      <c r="B3" s="162" t="s">
        <v>1310</v>
      </c>
      <c r="C3" s="162" t="s">
        <v>1311</v>
      </c>
      <c r="D3" s="162" t="s">
        <v>216</v>
      </c>
      <c r="E3" s="162" t="s">
        <v>1100</v>
      </c>
      <c r="F3" s="162" t="s">
        <v>1312</v>
      </c>
      <c r="G3" s="160" t="s">
        <v>1313</v>
      </c>
      <c r="H3" s="160" t="s">
        <v>1314</v>
      </c>
      <c r="I3" s="161" t="s">
        <v>1103</v>
      </c>
      <c r="J3" s="161" t="s">
        <v>1104</v>
      </c>
      <c r="K3" s="160" t="s">
        <v>1105</v>
      </c>
      <c r="L3" s="162" t="s">
        <v>1106</v>
      </c>
      <c r="M3" s="163" t="s">
        <v>1107</v>
      </c>
      <c r="N3" s="163" t="s">
        <v>1108</v>
      </c>
      <c r="O3" s="163" t="s">
        <v>1109</v>
      </c>
      <c r="P3" s="163" t="s">
        <v>1110</v>
      </c>
      <c r="Q3" s="163" t="s">
        <v>1111</v>
      </c>
      <c r="R3" s="163" t="s">
        <v>1112</v>
      </c>
      <c r="S3" s="163" t="s">
        <v>1113</v>
      </c>
      <c r="T3" s="163" t="s">
        <v>1315</v>
      </c>
      <c r="U3" s="163" t="s">
        <v>1316</v>
      </c>
      <c r="V3" s="170" t="s">
        <v>1317</v>
      </c>
      <c r="W3" s="170" t="s">
        <v>1318</v>
      </c>
      <c r="X3" s="170" t="s">
        <v>1319</v>
      </c>
    </row>
    <row r="4" spans="1:24" ht="26" customHeight="1">
      <c r="A4" s="218">
        <v>31</v>
      </c>
      <c r="B4" s="651" t="s">
        <v>1364</v>
      </c>
      <c r="C4" s="653" t="s">
        <v>1365</v>
      </c>
      <c r="D4" s="407" t="s">
        <v>798</v>
      </c>
      <c r="E4" s="195" t="s">
        <v>1366</v>
      </c>
      <c r="F4" s="407" t="s">
        <v>1367</v>
      </c>
      <c r="G4" s="654" t="s">
        <v>1340</v>
      </c>
      <c r="H4" s="220" t="s">
        <v>1368</v>
      </c>
      <c r="I4" s="221"/>
      <c r="J4" s="221"/>
      <c r="K4" s="637" t="s">
        <v>1369</v>
      </c>
      <c r="L4" s="163" t="s">
        <v>1370</v>
      </c>
      <c r="M4" s="163" t="s">
        <v>1371</v>
      </c>
      <c r="N4" s="163"/>
      <c r="O4" s="218"/>
      <c r="P4" s="218"/>
      <c r="Q4" s="218"/>
      <c r="R4" s="218"/>
      <c r="S4" s="218"/>
      <c r="T4" s="218"/>
      <c r="U4" s="218"/>
      <c r="V4" s="170"/>
      <c r="W4" s="170"/>
      <c r="X4" s="170"/>
    </row>
    <row r="5" spans="1:24" ht="26" customHeight="1">
      <c r="A5" s="218">
        <v>32</v>
      </c>
      <c r="B5" s="652"/>
      <c r="C5" s="640"/>
      <c r="D5" s="407" t="s">
        <v>603</v>
      </c>
      <c r="E5" s="196" t="s">
        <v>1372</v>
      </c>
      <c r="F5" s="407" t="s">
        <v>1367</v>
      </c>
      <c r="G5" s="655"/>
      <c r="H5" s="220" t="s">
        <v>1368</v>
      </c>
      <c r="I5" s="221"/>
      <c r="J5" s="221"/>
      <c r="K5" s="657"/>
      <c r="L5" s="407" t="s">
        <v>1244</v>
      </c>
      <c r="M5" s="407" t="s">
        <v>1245</v>
      </c>
      <c r="N5" s="407"/>
      <c r="O5" s="407"/>
      <c r="P5" s="407"/>
      <c r="Q5" s="407"/>
      <c r="R5" s="407"/>
      <c r="S5" s="407"/>
      <c r="T5" s="407"/>
      <c r="U5" s="407"/>
      <c r="V5" s="170"/>
      <c r="W5" s="170"/>
      <c r="X5" s="170"/>
    </row>
    <row r="6" spans="1:24" ht="26" customHeight="1">
      <c r="A6" s="218">
        <v>33</v>
      </c>
      <c r="B6" s="652"/>
      <c r="C6" s="641"/>
      <c r="D6" s="407" t="s">
        <v>676</v>
      </c>
      <c r="E6" s="196" t="s">
        <v>1373</v>
      </c>
      <c r="F6" s="407" t="s">
        <v>1367</v>
      </c>
      <c r="G6" s="656"/>
      <c r="H6" s="220" t="s">
        <v>1368</v>
      </c>
      <c r="I6" s="221"/>
      <c r="J6" s="221"/>
      <c r="K6" s="657"/>
      <c r="L6" s="407" t="s">
        <v>1374</v>
      </c>
      <c r="M6" s="407" t="s">
        <v>1247</v>
      </c>
      <c r="N6" s="407" t="s">
        <v>1248</v>
      </c>
      <c r="O6" s="407" t="s">
        <v>1375</v>
      </c>
      <c r="P6" s="407" t="s">
        <v>1250</v>
      </c>
      <c r="Q6" s="407"/>
      <c r="R6" s="407"/>
      <c r="S6" s="407"/>
      <c r="T6" s="407"/>
      <c r="U6" s="407"/>
      <c r="V6" s="170"/>
      <c r="W6" s="170"/>
      <c r="X6" s="170"/>
    </row>
    <row r="7" spans="1:24" ht="26" customHeight="1">
      <c r="A7" s="218">
        <v>34</v>
      </c>
      <c r="B7" s="652"/>
      <c r="C7" s="659" t="s">
        <v>1928</v>
      </c>
      <c r="D7" s="164" t="s">
        <v>1796</v>
      </c>
      <c r="E7" s="196" t="s">
        <v>1377</v>
      </c>
      <c r="F7" s="407" t="s">
        <v>1378</v>
      </c>
      <c r="G7" s="662" t="s">
        <v>1390</v>
      </c>
      <c r="H7" s="220" t="s">
        <v>1368</v>
      </c>
      <c r="I7" s="221"/>
      <c r="J7" s="221"/>
      <c r="K7" s="657"/>
      <c r="L7" s="407" t="s">
        <v>1234</v>
      </c>
      <c r="M7" s="407"/>
      <c r="N7" s="407"/>
      <c r="O7" s="407"/>
      <c r="P7" s="407"/>
      <c r="Q7" s="407"/>
      <c r="R7" s="407"/>
      <c r="S7" s="407"/>
      <c r="T7" s="407"/>
      <c r="U7" s="407"/>
      <c r="V7" s="170"/>
      <c r="W7" s="170"/>
      <c r="X7" s="170"/>
    </row>
    <row r="8" spans="1:24" ht="26" customHeight="1">
      <c r="A8" s="218">
        <v>35</v>
      </c>
      <c r="B8" s="652"/>
      <c r="C8" s="660"/>
      <c r="D8" s="164" t="s">
        <v>1794</v>
      </c>
      <c r="E8" s="196" t="s">
        <v>1379</v>
      </c>
      <c r="F8" s="407" t="s">
        <v>1378</v>
      </c>
      <c r="G8" s="662"/>
      <c r="H8" s="220" t="s">
        <v>1368</v>
      </c>
      <c r="I8" s="221"/>
      <c r="J8" s="221"/>
      <c r="K8" s="657"/>
      <c r="L8" s="407" t="s">
        <v>1380</v>
      </c>
      <c r="M8" s="407"/>
      <c r="N8" s="407"/>
      <c r="O8" s="407"/>
      <c r="P8" s="407"/>
      <c r="Q8" s="407"/>
      <c r="R8" s="407"/>
      <c r="S8" s="407"/>
      <c r="T8" s="407"/>
      <c r="U8" s="407"/>
      <c r="V8" s="170"/>
      <c r="W8" s="170"/>
      <c r="X8" s="170"/>
    </row>
    <row r="9" spans="1:24" ht="26" customHeight="1">
      <c r="A9" s="218">
        <v>36</v>
      </c>
      <c r="B9" s="652"/>
      <c r="C9" s="661"/>
      <c r="D9" s="425" t="s">
        <v>1381</v>
      </c>
      <c r="E9" s="426" t="s">
        <v>1382</v>
      </c>
      <c r="F9" s="425" t="s">
        <v>1378</v>
      </c>
      <c r="G9" s="663"/>
      <c r="H9" s="220" t="s">
        <v>1368</v>
      </c>
      <c r="I9" s="221"/>
      <c r="J9" s="221"/>
      <c r="K9" s="657"/>
      <c r="L9" s="407" t="s">
        <v>1383</v>
      </c>
      <c r="M9" s="407"/>
      <c r="N9" s="407"/>
      <c r="O9" s="407"/>
      <c r="P9" s="407"/>
      <c r="Q9" s="407"/>
      <c r="R9" s="407"/>
      <c r="S9" s="407"/>
      <c r="T9" s="407"/>
      <c r="U9" s="407"/>
      <c r="V9" s="170"/>
      <c r="W9" s="170"/>
      <c r="X9" s="170"/>
    </row>
    <row r="10" spans="1:24" ht="26" customHeight="1">
      <c r="A10" s="218"/>
      <c r="B10" s="652"/>
      <c r="C10" s="664" t="s">
        <v>1929</v>
      </c>
      <c r="D10" s="427" t="s">
        <v>795</v>
      </c>
      <c r="E10" s="428" t="s">
        <v>1930</v>
      </c>
      <c r="F10" s="427" t="s">
        <v>1385</v>
      </c>
      <c r="G10" s="666" t="s">
        <v>1390</v>
      </c>
      <c r="H10" s="220"/>
      <c r="I10" s="221"/>
      <c r="J10" s="221"/>
      <c r="K10" s="657"/>
      <c r="L10" s="407"/>
      <c r="M10" s="407"/>
      <c r="N10" s="407"/>
      <c r="O10" s="407"/>
      <c r="P10" s="407"/>
      <c r="Q10" s="407"/>
      <c r="R10" s="407"/>
      <c r="S10" s="407"/>
      <c r="T10" s="407"/>
      <c r="U10" s="407"/>
      <c r="V10" s="170"/>
      <c r="W10" s="170"/>
      <c r="X10" s="170"/>
    </row>
    <row r="11" spans="1:24" ht="26" customHeight="1">
      <c r="A11" s="218">
        <v>37</v>
      </c>
      <c r="B11" s="652"/>
      <c r="C11" s="665"/>
      <c r="D11" s="427" t="s">
        <v>635</v>
      </c>
      <c r="E11" s="428" t="s">
        <v>1931</v>
      </c>
      <c r="F11" s="407" t="s">
        <v>1385</v>
      </c>
      <c r="G11" s="667"/>
      <c r="H11" s="220" t="s">
        <v>1368</v>
      </c>
      <c r="I11" s="221"/>
      <c r="J11" s="221"/>
      <c r="K11" s="657"/>
      <c r="L11" s="407" t="s">
        <v>643</v>
      </c>
      <c r="M11" s="407"/>
      <c r="N11" s="407"/>
      <c r="O11" s="407"/>
      <c r="P11" s="407"/>
      <c r="Q11" s="407"/>
      <c r="R11" s="407"/>
      <c r="S11" s="407"/>
      <c r="T11" s="407"/>
      <c r="U11" s="407"/>
      <c r="V11" s="170"/>
      <c r="W11" s="170"/>
      <c r="X11" s="170"/>
    </row>
    <row r="12" spans="1:24" ht="26" customHeight="1">
      <c r="A12" s="218">
        <v>38</v>
      </c>
      <c r="B12" s="652"/>
      <c r="C12" s="668" t="s">
        <v>1386</v>
      </c>
      <c r="D12" s="407" t="s">
        <v>1387</v>
      </c>
      <c r="E12" s="196" t="s">
        <v>1388</v>
      </c>
      <c r="F12" s="407" t="s">
        <v>1389</v>
      </c>
      <c r="G12" s="669" t="s">
        <v>1390</v>
      </c>
      <c r="H12" s="220" t="s">
        <v>1368</v>
      </c>
      <c r="I12" s="221"/>
      <c r="J12" s="221"/>
      <c r="K12" s="657"/>
      <c r="L12" s="407" t="s">
        <v>1391</v>
      </c>
      <c r="M12" s="407" t="s">
        <v>1392</v>
      </c>
      <c r="N12" s="407"/>
      <c r="O12" s="407"/>
      <c r="P12" s="407"/>
      <c r="Q12" s="407"/>
      <c r="R12" s="407"/>
      <c r="S12" s="407"/>
      <c r="T12" s="407"/>
      <c r="U12" s="407"/>
      <c r="V12" s="170"/>
      <c r="W12" s="170"/>
      <c r="X12" s="170"/>
    </row>
    <row r="13" spans="1:24" ht="26" customHeight="1">
      <c r="A13" s="218">
        <v>39</v>
      </c>
      <c r="B13" s="641"/>
      <c r="C13" s="641"/>
      <c r="D13" s="407" t="s">
        <v>1393</v>
      </c>
      <c r="E13" s="196" t="s">
        <v>1394</v>
      </c>
      <c r="F13" s="406" t="s">
        <v>1389</v>
      </c>
      <c r="G13" s="656"/>
      <c r="H13" s="220" t="s">
        <v>1368</v>
      </c>
      <c r="I13" s="221"/>
      <c r="J13" s="221"/>
      <c r="K13" s="658"/>
      <c r="L13" s="407" t="s">
        <v>1395</v>
      </c>
      <c r="M13" s="231"/>
      <c r="N13" s="407"/>
      <c r="O13" s="407"/>
      <c r="P13" s="407"/>
      <c r="Q13" s="407"/>
      <c r="R13" s="407"/>
      <c r="S13" s="407"/>
      <c r="T13" s="407"/>
      <c r="U13" s="407"/>
      <c r="V13" s="170"/>
      <c r="W13" s="170"/>
      <c r="X13" s="170"/>
    </row>
    <row r="14" spans="1:24" ht="25" customHeight="1"/>
    <row r="15" spans="1:24" ht="25" customHeight="1"/>
    <row r="16" spans="1:24" ht="25" customHeight="1"/>
    <row r="17" ht="25" customHeight="1"/>
    <row r="18" ht="25" customHeight="1"/>
    <row r="19" ht="25" customHeight="1"/>
    <row r="20" ht="25" customHeight="1"/>
    <row r="21" ht="25" customHeight="1"/>
    <row r="22" ht="25" customHeight="1"/>
    <row r="23" ht="25" customHeight="1"/>
    <row r="24" ht="25" customHeight="1"/>
    <row r="25" ht="25" customHeight="1"/>
    <row r="26" ht="25" customHeight="1"/>
    <row r="27" ht="25" customHeight="1"/>
    <row r="28" ht="25" customHeight="1"/>
  </sheetData>
  <autoFilter ref="A3:U13" xr:uid="{00000000-0009-0000-0000-000008000000}"/>
  <mergeCells count="10">
    <mergeCell ref="B4:B13"/>
    <mergeCell ref="C4:C6"/>
    <mergeCell ref="G4:G6"/>
    <mergeCell ref="K4:K13"/>
    <mergeCell ref="C7:C9"/>
    <mergeCell ref="G7:G9"/>
    <mergeCell ref="C10:C11"/>
    <mergeCell ref="G10:G11"/>
    <mergeCell ref="C12:C13"/>
    <mergeCell ref="G12:G13"/>
  </mergeCells>
  <phoneticPr fontId="1" type="noConversion"/>
  <hyperlinks>
    <hyperlink ref="H4:H12" location="'(신규)추천Logicⓑ(유선,결합)'!A1" display="추천 Logic ⓑ" xr:uid="{816CEE0D-9E3D-4DE8-B3C0-D8A38A91D120}"/>
    <hyperlink ref="H5:H13" location="'(신규)추천Logicⓑ(유선,결합)'!A1" display="추천 Logic ⓑ" xr:uid="{FA384E32-6DF3-46DC-B6E4-640B0D435E31}"/>
    <hyperlink ref="H4:H13" location="'(신규)추천Logicⓒ(유선,결합)_0717'!A1" display="추천 Logic ⓒ" xr:uid="{E2DD721A-9AF6-40A1-84C4-9A9D8B26EB32}"/>
  </hyperlinks>
  <pageMargins left="0.7" right="0.7" top="0.75" bottom="0.75" header="0.3" footer="0.3"/>
  <pageSetup paperSize="9" scale="62"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F8309-CBDC-4EDC-A49B-9CC466CAF887}">
  <sheetPr>
    <tabColor theme="5" tint="0.39997558519241921"/>
  </sheetPr>
  <dimension ref="A1:AY11"/>
  <sheetViews>
    <sheetView zoomScaleNormal="100" workbookViewId="0">
      <pane xSplit="4" ySplit="3" topLeftCell="E4" activePane="bottomRight" state="frozen"/>
      <selection pane="topRight"/>
      <selection pane="bottomLeft"/>
      <selection pane="bottomRight" activeCell="C8" sqref="C8:C10"/>
    </sheetView>
  </sheetViews>
  <sheetFormatPr baseColWidth="10" defaultColWidth="9" defaultRowHeight="14"/>
  <cols>
    <col min="1" max="1" width="6.5" style="2" customWidth="1"/>
    <col min="2" max="2" width="9.1640625" style="2" bestFit="1" customWidth="1"/>
    <col min="3" max="3" width="11.6640625" style="2" bestFit="1" customWidth="1"/>
    <col min="4" max="4" width="22.6640625" style="2" customWidth="1"/>
    <col min="5" max="5" width="16.6640625" style="2" customWidth="1"/>
    <col min="6" max="6" width="84.83203125" style="2" customWidth="1"/>
    <col min="7" max="7" width="18.33203125" style="2" customWidth="1"/>
    <col min="8" max="8" width="22.33203125" style="2" customWidth="1"/>
    <col min="9" max="11" width="15.6640625" style="2" customWidth="1"/>
    <col min="12" max="51" width="12.6640625" style="1" customWidth="1"/>
    <col min="52" max="16384" width="9" style="2"/>
  </cols>
  <sheetData>
    <row r="1" spans="1:24" ht="22">
      <c r="A1" s="4" t="s">
        <v>1925</v>
      </c>
      <c r="B1" s="424"/>
      <c r="C1" s="1"/>
      <c r="D1" s="1"/>
      <c r="E1" s="1"/>
      <c r="F1" s="1"/>
      <c r="H1" s="5"/>
      <c r="I1" s="5"/>
      <c r="J1" s="5"/>
      <c r="K1" s="5"/>
    </row>
    <row r="2" spans="1:24" ht="17.25" customHeight="1">
      <c r="A2" s="159"/>
      <c r="B2" s="1"/>
      <c r="C2" s="1"/>
      <c r="D2" s="1"/>
      <c r="E2" s="1"/>
      <c r="F2" s="1"/>
    </row>
    <row r="3" spans="1:24" ht="25" customHeight="1">
      <c r="A3" s="160" t="s">
        <v>1096</v>
      </c>
      <c r="B3" s="160" t="s">
        <v>1097</v>
      </c>
      <c r="C3" s="160" t="s">
        <v>1098</v>
      </c>
      <c r="D3" s="160" t="s">
        <v>216</v>
      </c>
      <c r="E3" s="160" t="s">
        <v>1099</v>
      </c>
      <c r="F3" s="160" t="s">
        <v>1100</v>
      </c>
      <c r="G3" s="160" t="s">
        <v>1101</v>
      </c>
      <c r="H3" s="160" t="s">
        <v>1102</v>
      </c>
      <c r="I3" s="161" t="s">
        <v>1103</v>
      </c>
      <c r="J3" s="161" t="s">
        <v>1104</v>
      </c>
      <c r="K3" s="160" t="s">
        <v>1105</v>
      </c>
      <c r="L3" s="162" t="s">
        <v>1106</v>
      </c>
      <c r="M3" s="163" t="s">
        <v>1107</v>
      </c>
      <c r="N3" s="163" t="s">
        <v>1108</v>
      </c>
      <c r="O3" s="163" t="s">
        <v>1109</v>
      </c>
      <c r="P3" s="163" t="s">
        <v>1110</v>
      </c>
      <c r="Q3" s="163" t="s">
        <v>1111</v>
      </c>
      <c r="R3" s="163" t="s">
        <v>1112</v>
      </c>
      <c r="S3" s="163" t="s">
        <v>1113</v>
      </c>
      <c r="T3" s="163" t="s">
        <v>1114</v>
      </c>
      <c r="U3" s="163" t="s">
        <v>1115</v>
      </c>
      <c r="V3" s="163" t="s">
        <v>1116</v>
      </c>
      <c r="W3" s="163" t="s">
        <v>1117</v>
      </c>
      <c r="X3" s="163" t="s">
        <v>1118</v>
      </c>
    </row>
    <row r="4" spans="1:24" ht="42.75" customHeight="1">
      <c r="A4" s="164">
        <v>38</v>
      </c>
      <c r="B4" s="640"/>
      <c r="C4" s="642" t="s">
        <v>1233</v>
      </c>
      <c r="D4" s="164" t="s">
        <v>1794</v>
      </c>
      <c r="E4" s="164" t="s">
        <v>1119</v>
      </c>
      <c r="F4" s="198" t="s">
        <v>1795</v>
      </c>
      <c r="G4" s="164" t="s">
        <v>1228</v>
      </c>
      <c r="H4" s="198"/>
      <c r="I4" s="198"/>
      <c r="J4" s="198"/>
      <c r="K4" s="184">
        <v>1</v>
      </c>
      <c r="L4" s="170" t="s">
        <v>1234</v>
      </c>
      <c r="M4" s="170"/>
      <c r="N4" s="170"/>
      <c r="O4" s="170"/>
      <c r="P4" s="170"/>
      <c r="Q4" s="170"/>
      <c r="R4" s="170"/>
      <c r="S4" s="170"/>
      <c r="T4" s="170"/>
      <c r="U4" s="170"/>
      <c r="V4" s="170"/>
      <c r="W4" s="170"/>
      <c r="X4" s="170"/>
    </row>
    <row r="5" spans="1:24" ht="45" customHeight="1">
      <c r="A5" s="164"/>
      <c r="B5" s="640"/>
      <c r="C5" s="643"/>
      <c r="D5" s="164" t="s">
        <v>1796</v>
      </c>
      <c r="E5" s="164" t="s">
        <v>1119</v>
      </c>
      <c r="F5" s="198" t="s">
        <v>1797</v>
      </c>
      <c r="G5" s="406" t="s">
        <v>1228</v>
      </c>
      <c r="H5" s="198"/>
      <c r="I5" s="198"/>
      <c r="J5" s="198"/>
      <c r="K5" s="184"/>
      <c r="L5" s="170"/>
      <c r="M5" s="170"/>
      <c r="N5" s="170"/>
      <c r="O5" s="170"/>
      <c r="P5" s="170"/>
      <c r="Q5" s="170"/>
      <c r="R5" s="170"/>
      <c r="S5" s="170"/>
      <c r="T5" s="170"/>
      <c r="U5" s="170"/>
      <c r="V5" s="170"/>
      <c r="W5" s="170"/>
      <c r="X5" s="170"/>
    </row>
    <row r="6" spans="1:24" ht="45" customHeight="1">
      <c r="A6" s="164">
        <v>39</v>
      </c>
      <c r="B6" s="640"/>
      <c r="C6" s="640"/>
      <c r="D6" s="164" t="s">
        <v>1235</v>
      </c>
      <c r="E6" s="164" t="s">
        <v>1119</v>
      </c>
      <c r="F6" s="198" t="s">
        <v>1236</v>
      </c>
      <c r="G6" s="406" t="s">
        <v>1228</v>
      </c>
      <c r="H6" s="198"/>
      <c r="I6" s="198"/>
      <c r="J6" s="198"/>
      <c r="K6" s="184">
        <v>1</v>
      </c>
      <c r="L6" s="170" t="s">
        <v>1237</v>
      </c>
      <c r="M6" s="170"/>
      <c r="N6" s="170"/>
      <c r="O6" s="170"/>
      <c r="P6" s="170"/>
      <c r="Q6" s="170"/>
      <c r="R6" s="170"/>
      <c r="S6" s="170"/>
      <c r="T6" s="170"/>
      <c r="U6" s="170"/>
      <c r="V6" s="170"/>
      <c r="W6" s="170"/>
      <c r="X6" s="170"/>
    </row>
    <row r="7" spans="1:24" ht="63" customHeight="1">
      <c r="A7" s="164">
        <v>40</v>
      </c>
      <c r="B7" s="641"/>
      <c r="C7" s="641"/>
      <c r="D7" s="164" t="s">
        <v>1238</v>
      </c>
      <c r="E7" s="164" t="s">
        <v>1200</v>
      </c>
      <c r="F7" s="198" t="s">
        <v>1798</v>
      </c>
      <c r="G7" s="164" t="s">
        <v>1239</v>
      </c>
      <c r="H7" s="194"/>
      <c r="I7" s="194"/>
      <c r="J7" s="194"/>
      <c r="K7" s="199" t="s">
        <v>1240</v>
      </c>
      <c r="L7" s="170" t="s">
        <v>1241</v>
      </c>
      <c r="M7" s="170"/>
      <c r="N7" s="170"/>
      <c r="O7" s="170"/>
      <c r="P7" s="170"/>
      <c r="Q7" s="170"/>
      <c r="R7" s="170"/>
      <c r="S7" s="170"/>
      <c r="T7" s="170"/>
      <c r="U7" s="170"/>
      <c r="V7" s="170"/>
      <c r="W7" s="170"/>
      <c r="X7" s="170"/>
    </row>
    <row r="8" spans="1:24" ht="26" customHeight="1">
      <c r="A8" s="164">
        <v>41</v>
      </c>
      <c r="B8" s="644" t="s">
        <v>1926</v>
      </c>
      <c r="C8" s="647" t="s">
        <v>1242</v>
      </c>
      <c r="D8" s="164" t="s">
        <v>798</v>
      </c>
      <c r="E8" s="164" t="s">
        <v>1243</v>
      </c>
      <c r="F8" s="648" t="s">
        <v>1799</v>
      </c>
      <c r="G8" s="637" t="s">
        <v>1228</v>
      </c>
      <c r="H8" s="200"/>
      <c r="I8" s="200"/>
      <c r="J8" s="200"/>
      <c r="K8" s="184">
        <v>5</v>
      </c>
      <c r="L8" s="170" t="s">
        <v>1244</v>
      </c>
      <c r="M8" s="170" t="s">
        <v>1245</v>
      </c>
      <c r="N8" s="170"/>
      <c r="O8" s="170"/>
      <c r="P8" s="170"/>
      <c r="Q8" s="170"/>
      <c r="R8" s="170"/>
      <c r="S8" s="170"/>
      <c r="T8" s="170"/>
      <c r="U8" s="170"/>
      <c r="V8" s="170"/>
      <c r="W8" s="170"/>
      <c r="X8" s="170"/>
    </row>
    <row r="9" spans="1:24" ht="26" customHeight="1">
      <c r="A9" s="164"/>
      <c r="B9" s="645"/>
      <c r="C9" s="646"/>
      <c r="D9" s="164" t="s">
        <v>603</v>
      </c>
      <c r="E9" s="164" t="s">
        <v>1243</v>
      </c>
      <c r="F9" s="649"/>
      <c r="G9" s="638"/>
      <c r="H9" s="200"/>
      <c r="I9" s="200"/>
      <c r="J9" s="200"/>
      <c r="K9" s="184"/>
      <c r="L9" s="170"/>
      <c r="M9" s="170"/>
      <c r="N9" s="170"/>
      <c r="O9" s="170"/>
      <c r="P9" s="170"/>
      <c r="Q9" s="170"/>
      <c r="R9" s="170"/>
      <c r="S9" s="170"/>
      <c r="T9" s="170"/>
      <c r="U9" s="170"/>
      <c r="V9" s="170"/>
      <c r="W9" s="170"/>
      <c r="X9" s="170"/>
    </row>
    <row r="10" spans="1:24" ht="26" customHeight="1">
      <c r="A10" s="164">
        <v>42</v>
      </c>
      <c r="B10" s="646"/>
      <c r="C10" s="641"/>
      <c r="D10" s="164" t="s">
        <v>676</v>
      </c>
      <c r="E10" s="164" t="s">
        <v>1243</v>
      </c>
      <c r="F10" s="650"/>
      <c r="G10" s="639"/>
      <c r="H10" s="201"/>
      <c r="I10" s="201"/>
      <c r="J10" s="201"/>
      <c r="K10" s="411">
        <v>3</v>
      </c>
      <c r="L10" s="170" t="s">
        <v>1246</v>
      </c>
      <c r="M10" s="170" t="s">
        <v>1247</v>
      </c>
      <c r="N10" s="170" t="s">
        <v>1248</v>
      </c>
      <c r="O10" s="170" t="s">
        <v>1249</v>
      </c>
      <c r="P10" s="170" t="s">
        <v>1250</v>
      </c>
      <c r="Q10" s="170"/>
      <c r="R10" s="170"/>
      <c r="S10" s="170"/>
      <c r="T10" s="170"/>
      <c r="U10" s="170"/>
      <c r="V10" s="170"/>
      <c r="W10" s="170"/>
      <c r="X10" s="170"/>
    </row>
    <row r="11" spans="1:24" ht="18">
      <c r="A11" s="216"/>
    </row>
  </sheetData>
  <mergeCells count="6">
    <mergeCell ref="G8:G10"/>
    <mergeCell ref="B4:B7"/>
    <mergeCell ref="C4:C7"/>
    <mergeCell ref="B8:B10"/>
    <mergeCell ref="C8:C10"/>
    <mergeCell ref="F8:F10"/>
  </mergeCells>
  <phoneticPr fontId="1" type="noConversion"/>
  <pageMargins left="0.7" right="0.7" top="0.75" bottom="0.75" header="0.3" footer="0.3"/>
  <pageSetup paperSize="9" scale="33" orientation="portrait" horizontalDpi="300" verticalDpi="300" r:id="rId1"/>
  <colBreaks count="1" manualBreakCount="1">
    <brk id="13" max="2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D1588-A110-48B6-82A8-BA64F2A2E274}">
  <sheetPr>
    <tabColor theme="5" tint="0.59999389629810485"/>
  </sheetPr>
  <dimension ref="A1:O35"/>
  <sheetViews>
    <sheetView zoomScaleNormal="100" workbookViewId="0">
      <selection activeCell="F36" sqref="F36"/>
    </sheetView>
  </sheetViews>
  <sheetFormatPr baseColWidth="10" defaultColWidth="8.83203125" defaultRowHeight="17"/>
  <cols>
    <col min="1" max="5" width="20.6640625" customWidth="1"/>
    <col min="6" max="6" width="15.6640625" customWidth="1"/>
    <col min="7" max="8" width="20.6640625" customWidth="1"/>
    <col min="9" max="9" width="15.6640625" customWidth="1"/>
    <col min="10" max="11" width="20.6640625" customWidth="1"/>
    <col min="12" max="12" width="15.6640625" customWidth="1"/>
    <col min="13" max="14" width="20.6640625" customWidth="1"/>
    <col min="15" max="15" width="15.6640625" customWidth="1"/>
  </cols>
  <sheetData>
    <row r="1" spans="1:15" ht="22">
      <c r="A1" s="239" t="s">
        <v>1932</v>
      </c>
      <c r="D1" s="5"/>
      <c r="M1" s="5"/>
    </row>
    <row r="2" spans="1:15" ht="22">
      <c r="A2" s="239"/>
    </row>
    <row r="3" spans="1:15">
      <c r="A3" s="672" t="s">
        <v>1401</v>
      </c>
      <c r="B3" s="673"/>
      <c r="C3" s="674"/>
      <c r="D3" s="675" t="s">
        <v>1414</v>
      </c>
      <c r="E3" s="675"/>
      <c r="F3" s="675"/>
      <c r="G3" s="675"/>
      <c r="H3" s="675"/>
      <c r="I3" s="675"/>
      <c r="J3" s="676"/>
      <c r="K3" s="676"/>
      <c r="L3" s="676"/>
      <c r="M3" s="677"/>
      <c r="N3" s="677"/>
      <c r="O3" s="677"/>
    </row>
    <row r="4" spans="1:15">
      <c r="A4" s="240" t="s">
        <v>21</v>
      </c>
      <c r="B4" s="240" t="s">
        <v>1415</v>
      </c>
      <c r="C4" s="240" t="s">
        <v>1416</v>
      </c>
      <c r="D4" s="409" t="s">
        <v>1417</v>
      </c>
      <c r="E4" s="409" t="s">
        <v>1405</v>
      </c>
      <c r="F4" s="248" t="s">
        <v>1418</v>
      </c>
      <c r="G4" s="409" t="s">
        <v>1419</v>
      </c>
      <c r="H4" s="409" t="s">
        <v>1405</v>
      </c>
      <c r="I4" s="248" t="s">
        <v>1418</v>
      </c>
      <c r="J4" s="409" t="s">
        <v>1420</v>
      </c>
      <c r="K4" s="409" t="s">
        <v>1405</v>
      </c>
      <c r="L4" s="248" t="s">
        <v>1418</v>
      </c>
      <c r="M4" s="409" t="s">
        <v>1421</v>
      </c>
      <c r="N4" s="409" t="s">
        <v>1405</v>
      </c>
      <c r="O4" s="248" t="s">
        <v>1418</v>
      </c>
    </row>
    <row r="5" spans="1:15" ht="16.5" customHeight="1">
      <c r="A5" s="408" t="s">
        <v>1408</v>
      </c>
      <c r="B5" s="408" t="s">
        <v>1422</v>
      </c>
      <c r="C5" s="408" t="s">
        <v>1422</v>
      </c>
      <c r="D5" s="408" t="s">
        <v>1170</v>
      </c>
      <c r="E5" s="408" t="s">
        <v>1170</v>
      </c>
      <c r="F5" s="408"/>
      <c r="G5" s="408" t="s">
        <v>1170</v>
      </c>
      <c r="H5" s="408" t="s">
        <v>1170</v>
      </c>
      <c r="I5" s="408"/>
      <c r="J5" s="408" t="s">
        <v>1170</v>
      </c>
      <c r="K5" s="408" t="s">
        <v>1170</v>
      </c>
      <c r="L5" s="408"/>
      <c r="M5" s="410" t="s">
        <v>1170</v>
      </c>
      <c r="N5" s="410" t="s">
        <v>1170</v>
      </c>
      <c r="O5" s="249"/>
    </row>
    <row r="6" spans="1:15">
      <c r="A6" s="408" t="s">
        <v>189</v>
      </c>
      <c r="B6" s="408" t="s">
        <v>1422</v>
      </c>
      <c r="C6" s="408" t="s">
        <v>1422</v>
      </c>
      <c r="D6" s="408" t="s">
        <v>1170</v>
      </c>
      <c r="E6" s="408" t="s">
        <v>1170</v>
      </c>
      <c r="F6" s="408"/>
      <c r="G6" s="408" t="s">
        <v>1170</v>
      </c>
      <c r="H6" s="408" t="s">
        <v>1170</v>
      </c>
      <c r="I6" s="408"/>
      <c r="J6" s="408" t="s">
        <v>1170</v>
      </c>
      <c r="K6" s="408" t="s">
        <v>1170</v>
      </c>
      <c r="L6" s="408"/>
      <c r="M6" s="410" t="s">
        <v>1170</v>
      </c>
      <c r="N6" s="410" t="s">
        <v>1170</v>
      </c>
      <c r="O6" s="249"/>
    </row>
    <row r="7" spans="1:15">
      <c r="A7" s="670" t="s">
        <v>190</v>
      </c>
      <c r="B7" s="408" t="s">
        <v>1423</v>
      </c>
      <c r="C7" s="408" t="s">
        <v>1422</v>
      </c>
      <c r="D7" s="408" t="s">
        <v>1170</v>
      </c>
      <c r="E7" s="408" t="s">
        <v>1170</v>
      </c>
      <c r="F7" s="408"/>
      <c r="G7" s="408" t="s">
        <v>1170</v>
      </c>
      <c r="H7" s="408" t="s">
        <v>1170</v>
      </c>
      <c r="I7" s="408"/>
      <c r="J7" s="408" t="s">
        <v>1170</v>
      </c>
      <c r="K7" s="408" t="s">
        <v>1170</v>
      </c>
      <c r="L7" s="408"/>
      <c r="M7" s="410" t="s">
        <v>1170</v>
      </c>
      <c r="N7" s="410" t="s">
        <v>1170</v>
      </c>
      <c r="O7" s="249"/>
    </row>
    <row r="8" spans="1:15">
      <c r="A8" s="671"/>
      <c r="B8" s="671" t="s">
        <v>1424</v>
      </c>
      <c r="C8" s="408" t="s">
        <v>1425</v>
      </c>
      <c r="D8" s="408" t="s">
        <v>613</v>
      </c>
      <c r="E8" s="408" t="s">
        <v>1244</v>
      </c>
      <c r="F8" s="408">
        <v>13</v>
      </c>
      <c r="G8" s="164" t="s">
        <v>1796</v>
      </c>
      <c r="H8" s="429" t="s">
        <v>1933</v>
      </c>
      <c r="I8" s="408">
        <v>21</v>
      </c>
      <c r="J8" s="429" t="s">
        <v>795</v>
      </c>
      <c r="K8" s="408"/>
      <c r="L8" s="408">
        <v>37</v>
      </c>
      <c r="M8" s="410" t="s">
        <v>549</v>
      </c>
      <c r="N8" s="410" t="s">
        <v>1426</v>
      </c>
      <c r="O8" s="249">
        <v>19</v>
      </c>
    </row>
    <row r="9" spans="1:15">
      <c r="A9" s="671"/>
      <c r="B9" s="671"/>
      <c r="C9" s="408" t="s">
        <v>1427</v>
      </c>
      <c r="D9" s="408" t="s">
        <v>613</v>
      </c>
      <c r="E9" s="408" t="s">
        <v>1244</v>
      </c>
      <c r="F9" s="408">
        <v>14</v>
      </c>
      <c r="G9" s="164" t="s">
        <v>1796</v>
      </c>
      <c r="H9" s="429" t="s">
        <v>1933</v>
      </c>
      <c r="I9" s="408">
        <v>22</v>
      </c>
      <c r="J9" s="429" t="s">
        <v>795</v>
      </c>
      <c r="K9" s="408"/>
      <c r="L9" s="408">
        <v>38</v>
      </c>
      <c r="M9" s="410" t="s">
        <v>1428</v>
      </c>
      <c r="N9" s="410" t="s">
        <v>1429</v>
      </c>
      <c r="O9" s="249">
        <v>19</v>
      </c>
    </row>
    <row r="10" spans="1:15">
      <c r="A10" s="671"/>
      <c r="B10" s="671" t="s">
        <v>1427</v>
      </c>
      <c r="C10" s="408" t="s">
        <v>1425</v>
      </c>
      <c r="D10" s="408" t="s">
        <v>613</v>
      </c>
      <c r="E10" s="408" t="s">
        <v>1244</v>
      </c>
      <c r="F10" s="408">
        <v>15</v>
      </c>
      <c r="G10" s="164" t="s">
        <v>1796</v>
      </c>
      <c r="H10" s="429" t="s">
        <v>1933</v>
      </c>
      <c r="I10" s="408">
        <v>23</v>
      </c>
      <c r="J10" s="429" t="s">
        <v>795</v>
      </c>
      <c r="K10" s="408"/>
      <c r="L10" s="408">
        <v>39</v>
      </c>
      <c r="M10" s="410" t="s">
        <v>549</v>
      </c>
      <c r="N10" s="410" t="s">
        <v>1426</v>
      </c>
      <c r="O10" s="249">
        <v>20</v>
      </c>
    </row>
    <row r="11" spans="1:15">
      <c r="A11" s="671"/>
      <c r="B11" s="671"/>
      <c r="C11" s="408" t="s">
        <v>1427</v>
      </c>
      <c r="D11" s="408" t="s">
        <v>613</v>
      </c>
      <c r="E11" s="408" t="s">
        <v>1244</v>
      </c>
      <c r="F11" s="408">
        <v>16</v>
      </c>
      <c r="G11" s="164" t="s">
        <v>1796</v>
      </c>
      <c r="H11" s="429" t="s">
        <v>1933</v>
      </c>
      <c r="I11" s="408">
        <v>24</v>
      </c>
      <c r="J11" s="429" t="s">
        <v>795</v>
      </c>
      <c r="K11" s="408"/>
      <c r="L11" s="408">
        <v>40</v>
      </c>
      <c r="M11" s="410" t="s">
        <v>1428</v>
      </c>
      <c r="N11" s="410" t="s">
        <v>1429</v>
      </c>
      <c r="O11" s="249">
        <v>20</v>
      </c>
    </row>
    <row r="12" spans="1:15">
      <c r="A12" s="670" t="s">
        <v>191</v>
      </c>
      <c r="B12" s="408" t="s">
        <v>1423</v>
      </c>
      <c r="C12" s="408" t="s">
        <v>1422</v>
      </c>
      <c r="D12" s="408" t="s">
        <v>1170</v>
      </c>
      <c r="E12" s="408" t="s">
        <v>1170</v>
      </c>
      <c r="F12" s="408"/>
      <c r="G12" s="408" t="s">
        <v>1170</v>
      </c>
      <c r="H12" s="408" t="s">
        <v>1170</v>
      </c>
      <c r="I12" s="408"/>
      <c r="J12" s="408" t="s">
        <v>1170</v>
      </c>
      <c r="K12" s="408" t="s">
        <v>1170</v>
      </c>
      <c r="L12" s="408"/>
      <c r="M12" s="410" t="s">
        <v>1170</v>
      </c>
      <c r="N12" s="410" t="s">
        <v>1170</v>
      </c>
      <c r="O12" s="249"/>
    </row>
    <row r="13" spans="1:15">
      <c r="A13" s="671"/>
      <c r="B13" s="671" t="s">
        <v>1424</v>
      </c>
      <c r="C13" s="408" t="s">
        <v>1425</v>
      </c>
      <c r="D13" s="408" t="s">
        <v>613</v>
      </c>
      <c r="E13" s="408" t="s">
        <v>1244</v>
      </c>
      <c r="F13" s="408">
        <v>17</v>
      </c>
      <c r="G13" s="164" t="s">
        <v>1796</v>
      </c>
      <c r="H13" s="429" t="s">
        <v>1933</v>
      </c>
      <c r="I13" s="408">
        <v>25</v>
      </c>
      <c r="J13" s="429" t="s">
        <v>795</v>
      </c>
      <c r="K13" s="408"/>
      <c r="L13" s="408">
        <v>41</v>
      </c>
      <c r="M13" s="410" t="s">
        <v>549</v>
      </c>
      <c r="N13" s="410" t="s">
        <v>1426</v>
      </c>
      <c r="O13" s="249">
        <v>21</v>
      </c>
    </row>
    <row r="14" spans="1:15">
      <c r="A14" s="671"/>
      <c r="B14" s="671"/>
      <c r="C14" s="408" t="s">
        <v>1427</v>
      </c>
      <c r="D14" s="408" t="s">
        <v>613</v>
      </c>
      <c r="E14" s="408" t="s">
        <v>1244</v>
      </c>
      <c r="F14" s="408">
        <v>18</v>
      </c>
      <c r="G14" s="164" t="s">
        <v>1796</v>
      </c>
      <c r="H14" s="429" t="s">
        <v>1933</v>
      </c>
      <c r="I14" s="408">
        <v>26</v>
      </c>
      <c r="J14" s="429" t="s">
        <v>795</v>
      </c>
      <c r="K14" s="408"/>
      <c r="L14" s="408">
        <v>42</v>
      </c>
      <c r="M14" s="410" t="s">
        <v>1428</v>
      </c>
      <c r="N14" s="410" t="s">
        <v>1429</v>
      </c>
      <c r="O14" s="249">
        <v>21</v>
      </c>
    </row>
    <row r="15" spans="1:15">
      <c r="A15" s="671"/>
      <c r="B15" s="671" t="s">
        <v>1427</v>
      </c>
      <c r="C15" s="408" t="s">
        <v>1425</v>
      </c>
      <c r="D15" s="408" t="s">
        <v>613</v>
      </c>
      <c r="E15" s="408" t="s">
        <v>1244</v>
      </c>
      <c r="F15" s="408">
        <v>19</v>
      </c>
      <c r="G15" s="164" t="s">
        <v>1796</v>
      </c>
      <c r="H15" s="429" t="s">
        <v>1933</v>
      </c>
      <c r="I15" s="408">
        <v>27</v>
      </c>
      <c r="J15" s="429" t="s">
        <v>795</v>
      </c>
      <c r="K15" s="408"/>
      <c r="L15" s="408">
        <v>43</v>
      </c>
      <c r="M15" s="410" t="s">
        <v>549</v>
      </c>
      <c r="N15" s="410" t="s">
        <v>1426</v>
      </c>
      <c r="O15" s="249">
        <v>22</v>
      </c>
    </row>
    <row r="16" spans="1:15">
      <c r="A16" s="671"/>
      <c r="B16" s="671"/>
      <c r="C16" s="408" t="s">
        <v>1427</v>
      </c>
      <c r="D16" s="408" t="s">
        <v>613</v>
      </c>
      <c r="E16" s="408" t="s">
        <v>1244</v>
      </c>
      <c r="F16" s="408">
        <v>20</v>
      </c>
      <c r="G16" s="164" t="s">
        <v>1796</v>
      </c>
      <c r="H16" s="429" t="s">
        <v>1933</v>
      </c>
      <c r="I16" s="408">
        <v>28</v>
      </c>
      <c r="J16" s="429" t="s">
        <v>795</v>
      </c>
      <c r="K16" s="408"/>
      <c r="L16" s="408">
        <v>44</v>
      </c>
      <c r="M16" s="410" t="s">
        <v>1428</v>
      </c>
      <c r="N16" s="410" t="s">
        <v>1429</v>
      </c>
      <c r="O16" s="249">
        <v>22</v>
      </c>
    </row>
    <row r="17" spans="1:15">
      <c r="A17" s="671" t="s">
        <v>192</v>
      </c>
      <c r="B17" s="408" t="s">
        <v>1423</v>
      </c>
      <c r="C17" s="408" t="s">
        <v>1422</v>
      </c>
      <c r="D17" s="408" t="s">
        <v>1170</v>
      </c>
      <c r="E17" s="408" t="s">
        <v>1170</v>
      </c>
      <c r="F17" s="408"/>
      <c r="G17" s="408" t="s">
        <v>1170</v>
      </c>
      <c r="H17" s="408" t="s">
        <v>1170</v>
      </c>
      <c r="I17" s="408"/>
      <c r="J17" s="408" t="s">
        <v>1170</v>
      </c>
      <c r="K17" s="408" t="s">
        <v>1170</v>
      </c>
      <c r="L17" s="408"/>
      <c r="M17" s="410" t="s">
        <v>1170</v>
      </c>
      <c r="N17" s="410" t="s">
        <v>1170</v>
      </c>
      <c r="O17" s="249"/>
    </row>
    <row r="18" spans="1:15">
      <c r="A18" s="671"/>
      <c r="B18" s="671" t="s">
        <v>1424</v>
      </c>
      <c r="C18" s="408" t="s">
        <v>1425</v>
      </c>
      <c r="D18" s="408" t="s">
        <v>798</v>
      </c>
      <c r="E18" s="410" t="s">
        <v>1430</v>
      </c>
      <c r="F18" s="408">
        <v>9</v>
      </c>
      <c r="G18" s="164" t="s">
        <v>1796</v>
      </c>
      <c r="H18" s="429" t="s">
        <v>1933</v>
      </c>
      <c r="I18" s="408">
        <v>29</v>
      </c>
      <c r="J18" s="429" t="s">
        <v>795</v>
      </c>
      <c r="K18" s="408"/>
      <c r="L18" s="408">
        <v>45</v>
      </c>
      <c r="M18" s="410" t="s">
        <v>549</v>
      </c>
      <c r="N18" s="410" t="s">
        <v>1426</v>
      </c>
      <c r="O18" s="249">
        <v>23</v>
      </c>
    </row>
    <row r="19" spans="1:15">
      <c r="A19" s="671"/>
      <c r="B19" s="671"/>
      <c r="C19" s="408" t="s">
        <v>1427</v>
      </c>
      <c r="D19" s="408" t="s">
        <v>798</v>
      </c>
      <c r="E19" s="410" t="s">
        <v>1430</v>
      </c>
      <c r="F19" s="408">
        <v>10</v>
      </c>
      <c r="G19" s="164" t="s">
        <v>1796</v>
      </c>
      <c r="H19" s="429" t="s">
        <v>1933</v>
      </c>
      <c r="I19" s="408">
        <v>30</v>
      </c>
      <c r="J19" s="429" t="s">
        <v>795</v>
      </c>
      <c r="K19" s="408"/>
      <c r="L19" s="408">
        <v>46</v>
      </c>
      <c r="M19" s="410" t="s">
        <v>1428</v>
      </c>
      <c r="N19" s="410" t="s">
        <v>1429</v>
      </c>
      <c r="O19" s="249">
        <v>23</v>
      </c>
    </row>
    <row r="20" spans="1:15">
      <c r="A20" s="671"/>
      <c r="B20" s="671" t="s">
        <v>1427</v>
      </c>
      <c r="C20" s="408" t="s">
        <v>1425</v>
      </c>
      <c r="D20" s="408" t="s">
        <v>798</v>
      </c>
      <c r="E20" s="410" t="s">
        <v>1430</v>
      </c>
      <c r="F20" s="408">
        <v>11</v>
      </c>
      <c r="G20" s="164" t="s">
        <v>1796</v>
      </c>
      <c r="H20" s="429" t="s">
        <v>1933</v>
      </c>
      <c r="I20" s="408">
        <v>31</v>
      </c>
      <c r="J20" s="429" t="s">
        <v>795</v>
      </c>
      <c r="K20" s="408"/>
      <c r="L20" s="408">
        <v>47</v>
      </c>
      <c r="M20" s="410" t="s">
        <v>549</v>
      </c>
      <c r="N20" s="410" t="s">
        <v>1426</v>
      </c>
      <c r="O20" s="249">
        <v>24</v>
      </c>
    </row>
    <row r="21" spans="1:15">
      <c r="A21" s="671"/>
      <c r="B21" s="671"/>
      <c r="C21" s="408" t="s">
        <v>1427</v>
      </c>
      <c r="D21" s="408" t="s">
        <v>798</v>
      </c>
      <c r="E21" s="410" t="s">
        <v>1430</v>
      </c>
      <c r="F21" s="408">
        <v>12</v>
      </c>
      <c r="G21" s="164" t="s">
        <v>1796</v>
      </c>
      <c r="H21" s="429" t="s">
        <v>1933</v>
      </c>
      <c r="I21" s="408">
        <v>32</v>
      </c>
      <c r="J21" s="429" t="s">
        <v>795</v>
      </c>
      <c r="K21" s="408"/>
      <c r="L21" s="408">
        <v>48</v>
      </c>
      <c r="M21" s="410" t="s">
        <v>1428</v>
      </c>
      <c r="N21" s="410" t="s">
        <v>1429</v>
      </c>
      <c r="O21" s="249">
        <v>24</v>
      </c>
    </row>
    <row r="22" spans="1:15">
      <c r="A22" s="670" t="s">
        <v>193</v>
      </c>
      <c r="B22" s="408" t="s">
        <v>1423</v>
      </c>
      <c r="C22" s="408" t="s">
        <v>1422</v>
      </c>
      <c r="D22" s="408" t="s">
        <v>1170</v>
      </c>
      <c r="E22" s="408" t="s">
        <v>1170</v>
      </c>
      <c r="F22" s="408"/>
      <c r="G22" s="408" t="s">
        <v>1170</v>
      </c>
      <c r="H22" s="408" t="s">
        <v>1170</v>
      </c>
      <c r="I22" s="408"/>
      <c r="J22" s="408" t="s">
        <v>1170</v>
      </c>
      <c r="K22" s="408" t="s">
        <v>1170</v>
      </c>
      <c r="L22" s="408"/>
      <c r="M22" s="410" t="s">
        <v>1170</v>
      </c>
      <c r="N22" s="410" t="s">
        <v>1170</v>
      </c>
      <c r="O22" s="249"/>
    </row>
    <row r="23" spans="1:15">
      <c r="A23" s="671"/>
      <c r="B23" s="671" t="s">
        <v>1424</v>
      </c>
      <c r="C23" s="408" t="s">
        <v>1425</v>
      </c>
      <c r="D23" s="412" t="s">
        <v>613</v>
      </c>
      <c r="E23" s="412" t="s">
        <v>1244</v>
      </c>
      <c r="F23" s="408">
        <v>17</v>
      </c>
      <c r="G23" s="164" t="s">
        <v>1796</v>
      </c>
      <c r="H23" s="429" t="s">
        <v>1933</v>
      </c>
      <c r="I23" s="410">
        <v>5</v>
      </c>
      <c r="J23" s="429" t="s">
        <v>795</v>
      </c>
      <c r="K23" s="408"/>
      <c r="L23" s="408">
        <v>49</v>
      </c>
      <c r="M23" s="410" t="s">
        <v>549</v>
      </c>
      <c r="N23" s="410" t="s">
        <v>1426</v>
      </c>
      <c r="O23" s="249">
        <v>25</v>
      </c>
    </row>
    <row r="24" spans="1:15">
      <c r="A24" s="671"/>
      <c r="B24" s="671"/>
      <c r="C24" s="408" t="s">
        <v>1427</v>
      </c>
      <c r="D24" s="412" t="s">
        <v>613</v>
      </c>
      <c r="E24" s="412" t="s">
        <v>1244</v>
      </c>
      <c r="F24" s="408">
        <v>18</v>
      </c>
      <c r="G24" s="164" t="s">
        <v>1796</v>
      </c>
      <c r="H24" s="429" t="s">
        <v>1933</v>
      </c>
      <c r="I24" s="410">
        <v>6</v>
      </c>
      <c r="J24" s="429" t="s">
        <v>795</v>
      </c>
      <c r="K24" s="408"/>
      <c r="L24" s="408">
        <v>50</v>
      </c>
      <c r="M24" s="410" t="s">
        <v>1428</v>
      </c>
      <c r="N24" s="410" t="s">
        <v>1429</v>
      </c>
      <c r="O24" s="249">
        <v>25</v>
      </c>
    </row>
    <row r="25" spans="1:15">
      <c r="A25" s="671"/>
      <c r="B25" s="671" t="s">
        <v>1427</v>
      </c>
      <c r="C25" s="408" t="s">
        <v>1425</v>
      </c>
      <c r="D25" s="412" t="s">
        <v>613</v>
      </c>
      <c r="E25" s="412" t="s">
        <v>1244</v>
      </c>
      <c r="F25" s="408">
        <v>19</v>
      </c>
      <c r="G25" s="164" t="s">
        <v>1796</v>
      </c>
      <c r="H25" s="429" t="s">
        <v>1933</v>
      </c>
      <c r="I25" s="410">
        <v>7</v>
      </c>
      <c r="J25" s="429" t="s">
        <v>795</v>
      </c>
      <c r="K25" s="408"/>
      <c r="L25" s="408">
        <v>51</v>
      </c>
      <c r="M25" s="410" t="s">
        <v>549</v>
      </c>
      <c r="N25" s="410" t="s">
        <v>1426</v>
      </c>
      <c r="O25" s="249">
        <v>26</v>
      </c>
    </row>
    <row r="26" spans="1:15">
      <c r="A26" s="671"/>
      <c r="B26" s="671"/>
      <c r="C26" s="408" t="s">
        <v>1427</v>
      </c>
      <c r="D26" s="412" t="s">
        <v>613</v>
      </c>
      <c r="E26" s="412" t="s">
        <v>1244</v>
      </c>
      <c r="F26" s="408">
        <v>20</v>
      </c>
      <c r="G26" s="164" t="s">
        <v>1796</v>
      </c>
      <c r="H26" s="429" t="s">
        <v>1933</v>
      </c>
      <c r="I26" s="410">
        <v>8</v>
      </c>
      <c r="J26" s="429" t="s">
        <v>795</v>
      </c>
      <c r="K26" s="408"/>
      <c r="L26" s="408">
        <v>52</v>
      </c>
      <c r="M26" s="410" t="s">
        <v>1428</v>
      </c>
      <c r="N26" s="410" t="s">
        <v>1429</v>
      </c>
      <c r="O26" s="249">
        <v>26</v>
      </c>
    </row>
    <row r="27" spans="1:15">
      <c r="A27" s="670" t="s">
        <v>194</v>
      </c>
      <c r="B27" s="408" t="s">
        <v>1423</v>
      </c>
      <c r="C27" s="408" t="s">
        <v>1422</v>
      </c>
      <c r="D27" s="408" t="s">
        <v>1170</v>
      </c>
      <c r="E27" s="408" t="s">
        <v>1170</v>
      </c>
      <c r="F27" s="408"/>
      <c r="G27" s="408" t="s">
        <v>1170</v>
      </c>
      <c r="H27" s="408" t="s">
        <v>1170</v>
      </c>
      <c r="I27" s="408"/>
      <c r="J27" s="408" t="s">
        <v>1170</v>
      </c>
      <c r="K27" s="408" t="s">
        <v>1170</v>
      </c>
      <c r="L27" s="408"/>
      <c r="M27" s="410" t="s">
        <v>1170</v>
      </c>
      <c r="N27" s="410" t="s">
        <v>1170</v>
      </c>
      <c r="O27" s="249"/>
    </row>
    <row r="28" spans="1:15">
      <c r="A28" s="671"/>
      <c r="B28" s="671" t="s">
        <v>1424</v>
      </c>
      <c r="C28" s="408" t="s">
        <v>1425</v>
      </c>
      <c r="D28" s="408" t="s">
        <v>684</v>
      </c>
      <c r="E28" s="408" t="s">
        <v>1374</v>
      </c>
      <c r="F28" s="408">
        <v>21</v>
      </c>
      <c r="G28" s="164" t="s">
        <v>1794</v>
      </c>
      <c r="H28" s="410" t="s">
        <v>1431</v>
      </c>
      <c r="I28" s="410">
        <v>9</v>
      </c>
      <c r="J28" s="408" t="s">
        <v>639</v>
      </c>
      <c r="K28" s="408" t="s">
        <v>643</v>
      </c>
      <c r="L28" s="408">
        <v>53</v>
      </c>
      <c r="M28" s="410" t="s">
        <v>549</v>
      </c>
      <c r="N28" s="410" t="s">
        <v>1426</v>
      </c>
      <c r="O28" s="249">
        <v>27</v>
      </c>
    </row>
    <row r="29" spans="1:15">
      <c r="A29" s="671"/>
      <c r="B29" s="671"/>
      <c r="C29" s="408" t="s">
        <v>1427</v>
      </c>
      <c r="D29" s="408" t="s">
        <v>684</v>
      </c>
      <c r="E29" s="408" t="s">
        <v>1374</v>
      </c>
      <c r="F29" s="408">
        <v>22</v>
      </c>
      <c r="G29" s="164" t="s">
        <v>1794</v>
      </c>
      <c r="H29" s="410" t="s">
        <v>1431</v>
      </c>
      <c r="I29" s="410">
        <v>10</v>
      </c>
      <c r="J29" s="408" t="s">
        <v>639</v>
      </c>
      <c r="K29" s="408" t="s">
        <v>643</v>
      </c>
      <c r="L29" s="408">
        <v>54</v>
      </c>
      <c r="M29" s="410" t="s">
        <v>1428</v>
      </c>
      <c r="N29" s="410" t="s">
        <v>1429</v>
      </c>
      <c r="O29" s="249">
        <v>27</v>
      </c>
    </row>
    <row r="30" spans="1:15">
      <c r="A30" s="671"/>
      <c r="B30" s="671" t="s">
        <v>1427</v>
      </c>
      <c r="C30" s="408" t="s">
        <v>1425</v>
      </c>
      <c r="D30" s="408" t="s">
        <v>684</v>
      </c>
      <c r="E30" s="408" t="s">
        <v>1374</v>
      </c>
      <c r="F30" s="408">
        <v>23</v>
      </c>
      <c r="G30" s="164" t="s">
        <v>1794</v>
      </c>
      <c r="H30" s="410" t="s">
        <v>1431</v>
      </c>
      <c r="I30" s="410">
        <v>11</v>
      </c>
      <c r="J30" s="408" t="s">
        <v>639</v>
      </c>
      <c r="K30" s="408" t="s">
        <v>643</v>
      </c>
      <c r="L30" s="408">
        <v>55</v>
      </c>
      <c r="M30" s="410" t="s">
        <v>549</v>
      </c>
      <c r="N30" s="410" t="s">
        <v>1426</v>
      </c>
      <c r="O30" s="249">
        <v>28</v>
      </c>
    </row>
    <row r="31" spans="1:15">
      <c r="A31" s="671"/>
      <c r="B31" s="671"/>
      <c r="C31" s="408" t="s">
        <v>1427</v>
      </c>
      <c r="D31" s="408" t="s">
        <v>684</v>
      </c>
      <c r="E31" s="408" t="s">
        <v>1374</v>
      </c>
      <c r="F31" s="408">
        <v>24</v>
      </c>
      <c r="G31" s="164" t="s">
        <v>1794</v>
      </c>
      <c r="H31" s="410" t="s">
        <v>1431</v>
      </c>
      <c r="I31" s="410">
        <v>12</v>
      </c>
      <c r="J31" s="408" t="s">
        <v>639</v>
      </c>
      <c r="K31" s="408" t="s">
        <v>643</v>
      </c>
      <c r="L31" s="408">
        <v>56</v>
      </c>
      <c r="M31" s="410" t="s">
        <v>1428</v>
      </c>
      <c r="N31" s="410" t="s">
        <v>1429</v>
      </c>
      <c r="O31" s="249">
        <v>28</v>
      </c>
    </row>
    <row r="32" spans="1:15">
      <c r="A32" s="408" t="s">
        <v>1413</v>
      </c>
      <c r="B32" s="408" t="s">
        <v>1422</v>
      </c>
      <c r="C32" s="408" t="s">
        <v>1422</v>
      </c>
      <c r="D32" s="408" t="s">
        <v>1170</v>
      </c>
      <c r="E32" s="408" t="s">
        <v>1170</v>
      </c>
      <c r="F32" s="408"/>
      <c r="G32" s="408" t="s">
        <v>1170</v>
      </c>
      <c r="H32" s="408" t="s">
        <v>1170</v>
      </c>
      <c r="I32" s="408"/>
      <c r="J32" s="408" t="s">
        <v>1170</v>
      </c>
      <c r="K32" s="408" t="s">
        <v>1170</v>
      </c>
      <c r="L32" s="408"/>
      <c r="M32" s="410" t="s">
        <v>1170</v>
      </c>
      <c r="N32" s="410" t="s">
        <v>1170</v>
      </c>
      <c r="O32" s="249"/>
    </row>
    <row r="35" spans="6:6">
      <c r="F35" s="17"/>
    </row>
  </sheetData>
  <mergeCells count="17">
    <mergeCell ref="A12:A16"/>
    <mergeCell ref="B13:B14"/>
    <mergeCell ref="B15:B16"/>
    <mergeCell ref="A3:C3"/>
    <mergeCell ref="D3:O3"/>
    <mergeCell ref="A7:A11"/>
    <mergeCell ref="B8:B9"/>
    <mergeCell ref="B10:B11"/>
    <mergeCell ref="A27:A31"/>
    <mergeCell ref="B28:B29"/>
    <mergeCell ref="B30:B31"/>
    <mergeCell ref="A17:A21"/>
    <mergeCell ref="B18:B19"/>
    <mergeCell ref="B20:B21"/>
    <mergeCell ref="A22:A26"/>
    <mergeCell ref="B23:B24"/>
    <mergeCell ref="B25:B26"/>
  </mergeCells>
  <phoneticPr fontId="1" type="noConversion"/>
  <hyperlinks>
    <hyperlink ref="D1" location="Index!A1" display="HOME" xr:uid="{5A0D038F-64A2-4458-9CE2-EA0AC029FB7D}"/>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EEF36-8DE6-44C9-A0F5-F1D400011E0F}">
  <sheetPr>
    <tabColor rgb="FF008A3E"/>
  </sheetPr>
  <dimension ref="A1:G12"/>
  <sheetViews>
    <sheetView zoomScaleNormal="100" workbookViewId="0"/>
  </sheetViews>
  <sheetFormatPr baseColWidth="10" defaultColWidth="8.83203125" defaultRowHeight="17"/>
  <cols>
    <col min="1" max="3" width="20.6640625" customWidth="1"/>
    <col min="4" max="4" width="15.6640625" customWidth="1"/>
    <col min="5" max="6" width="20.6640625" customWidth="1"/>
    <col min="7" max="7" width="15.6640625" customWidth="1"/>
  </cols>
  <sheetData>
    <row r="1" spans="1:7" ht="22">
      <c r="A1" s="239" t="s">
        <v>1435</v>
      </c>
      <c r="C1" s="5"/>
      <c r="D1" s="5"/>
      <c r="E1" s="5"/>
    </row>
    <row r="2" spans="1:7" ht="22">
      <c r="A2" s="239"/>
    </row>
    <row r="3" spans="1:7">
      <c r="A3" s="240" t="s">
        <v>1401</v>
      </c>
      <c r="B3" s="747" t="s">
        <v>1414</v>
      </c>
      <c r="C3" s="748"/>
      <c r="D3" s="748"/>
      <c r="E3" s="748"/>
      <c r="F3" s="748"/>
      <c r="G3" s="674"/>
    </row>
    <row r="4" spans="1:7" ht="18">
      <c r="A4" s="240" t="s">
        <v>21</v>
      </c>
      <c r="B4" s="242" t="s">
        <v>1434</v>
      </c>
      <c r="C4" s="242" t="s">
        <v>1405</v>
      </c>
      <c r="D4" s="250" t="s">
        <v>1105</v>
      </c>
      <c r="E4" s="242" t="s">
        <v>1433</v>
      </c>
      <c r="F4" s="242" t="s">
        <v>1405</v>
      </c>
      <c r="G4" s="250" t="s">
        <v>1105</v>
      </c>
    </row>
    <row r="5" spans="1:7">
      <c r="A5" s="245" t="s">
        <v>1408</v>
      </c>
      <c r="B5" s="245" t="s">
        <v>1170</v>
      </c>
      <c r="C5" s="245" t="s">
        <v>1170</v>
      </c>
      <c r="D5" s="245"/>
      <c r="E5" s="245" t="s">
        <v>1170</v>
      </c>
      <c r="F5" s="245" t="s">
        <v>1170</v>
      </c>
      <c r="G5" s="245"/>
    </row>
    <row r="6" spans="1:7">
      <c r="A6" s="244" t="s">
        <v>189</v>
      </c>
      <c r="B6" s="245" t="s">
        <v>1432</v>
      </c>
      <c r="C6" s="245" t="s">
        <v>1226</v>
      </c>
      <c r="D6" s="245">
        <v>12</v>
      </c>
      <c r="E6" s="245" t="s">
        <v>1170</v>
      </c>
      <c r="F6" s="245" t="s">
        <v>1170</v>
      </c>
      <c r="G6" s="245"/>
    </row>
    <row r="7" spans="1:7">
      <c r="A7" s="244" t="s">
        <v>190</v>
      </c>
      <c r="B7" s="245" t="s">
        <v>1432</v>
      </c>
      <c r="C7" s="245" t="s">
        <v>1226</v>
      </c>
      <c r="D7" s="245">
        <v>14</v>
      </c>
      <c r="E7" s="245" t="s">
        <v>1170</v>
      </c>
      <c r="F7" s="245" t="s">
        <v>1170</v>
      </c>
      <c r="G7" s="245"/>
    </row>
    <row r="8" spans="1:7">
      <c r="A8" s="244" t="s">
        <v>191</v>
      </c>
      <c r="B8" s="245" t="s">
        <v>1432</v>
      </c>
      <c r="C8" s="245" t="s">
        <v>1226</v>
      </c>
      <c r="D8" s="245">
        <v>17</v>
      </c>
      <c r="E8" s="245" t="s">
        <v>1170</v>
      </c>
      <c r="F8" s="245" t="s">
        <v>1170</v>
      </c>
      <c r="G8" s="245"/>
    </row>
    <row r="9" spans="1:7">
      <c r="A9" s="244" t="s">
        <v>192</v>
      </c>
      <c r="B9" s="245" t="s">
        <v>1432</v>
      </c>
      <c r="C9" s="245" t="s">
        <v>1226</v>
      </c>
      <c r="D9" s="245">
        <v>20</v>
      </c>
      <c r="E9" s="245" t="s">
        <v>1170</v>
      </c>
      <c r="F9" s="245" t="s">
        <v>1170</v>
      </c>
      <c r="G9" s="245"/>
    </row>
    <row r="10" spans="1:7">
      <c r="A10" s="244" t="s">
        <v>193</v>
      </c>
      <c r="B10" s="245" t="s">
        <v>1432</v>
      </c>
      <c r="C10" s="245" t="s">
        <v>1226</v>
      </c>
      <c r="D10" s="245">
        <v>23</v>
      </c>
      <c r="E10" s="245" t="s">
        <v>1170</v>
      </c>
      <c r="F10" s="245" t="s">
        <v>1170</v>
      </c>
      <c r="G10" s="245"/>
    </row>
    <row r="11" spans="1:7">
      <c r="A11" s="244" t="s">
        <v>194</v>
      </c>
      <c r="B11" s="245" t="s">
        <v>1432</v>
      </c>
      <c r="C11" s="245" t="s">
        <v>1226</v>
      </c>
      <c r="D11" s="245">
        <v>26</v>
      </c>
      <c r="E11" s="245" t="s">
        <v>1170</v>
      </c>
      <c r="F11" s="245" t="s">
        <v>1170</v>
      </c>
      <c r="G11" s="245"/>
    </row>
    <row r="12" spans="1:7">
      <c r="A12" s="245" t="s">
        <v>1413</v>
      </c>
      <c r="B12" s="245" t="s">
        <v>1170</v>
      </c>
      <c r="C12" s="245" t="s">
        <v>1170</v>
      </c>
      <c r="D12" s="245"/>
      <c r="E12" s="245" t="s">
        <v>1170</v>
      </c>
      <c r="F12" s="245" t="s">
        <v>1170</v>
      </c>
      <c r="G12" s="245"/>
    </row>
  </sheetData>
  <autoFilter ref="A4:XEA4" xr:uid="{00000000-0009-0000-0000-000017000000}"/>
  <mergeCells count="1">
    <mergeCell ref="B3:G3"/>
  </mergeCells>
  <phoneticPr fontId="1" type="noConversion"/>
  <hyperlinks>
    <hyperlink ref="D1" location="Index!A1" display="HOME" xr:uid="{5B6CA1FE-77BB-401B-B32E-053A0FDD20DC}"/>
  </hyperlinks>
  <pageMargins left="0.7" right="0.7" top="0.75" bottom="0.75" header="0.3" footer="0.3"/>
  <pageSetup paperSize="9" scale="55"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2FABE-0CFF-4817-A178-5C8B52180E0B}">
  <sheetPr>
    <tabColor rgb="FFFF0000"/>
  </sheetPr>
  <dimension ref="A1:W52"/>
  <sheetViews>
    <sheetView zoomScaleNormal="100" workbookViewId="0">
      <pane ySplit="3" topLeftCell="A4" activePane="bottomLeft" state="frozen"/>
      <selection pane="bottomLeft"/>
    </sheetView>
  </sheetViews>
  <sheetFormatPr baseColWidth="10" defaultColWidth="9" defaultRowHeight="14"/>
  <cols>
    <col min="1" max="1" width="6.5" style="2" customWidth="1"/>
    <col min="2" max="2" width="11.6640625" style="2" customWidth="1"/>
    <col min="3" max="3" width="19.1640625" style="2" customWidth="1"/>
    <col min="4" max="4" width="14.6640625" style="2" customWidth="1"/>
    <col min="5" max="5" width="84.83203125" style="2" customWidth="1"/>
    <col min="6" max="9" width="15.6640625" style="2" customWidth="1"/>
    <col min="10" max="10" width="40.6640625" style="2" customWidth="1"/>
    <col min="11" max="12" width="14.6640625" style="2" customWidth="1"/>
    <col min="13" max="13" width="16.33203125" style="2" bestFit="1" customWidth="1"/>
    <col min="14" max="14" width="18" style="2" bestFit="1" customWidth="1"/>
    <col min="15" max="20" width="14.6640625" style="2" customWidth="1"/>
    <col min="21" max="27" width="12.6640625" style="2" customWidth="1"/>
    <col min="28" max="16384" width="9" style="2"/>
  </cols>
  <sheetData>
    <row r="1" spans="1:23" ht="22">
      <c r="A1" s="4" t="s">
        <v>1436</v>
      </c>
      <c r="B1" s="1"/>
      <c r="C1" s="1"/>
      <c r="D1" s="1"/>
      <c r="E1" s="1"/>
      <c r="F1" s="5"/>
    </row>
    <row r="2" spans="1:23" ht="15">
      <c r="A2" s="159"/>
      <c r="B2" s="1"/>
      <c r="C2" s="1"/>
      <c r="D2" s="1"/>
      <c r="E2" s="251" t="s">
        <v>1437</v>
      </c>
    </row>
    <row r="3" spans="1:23" ht="25" customHeight="1">
      <c r="A3" s="162" t="s">
        <v>1309</v>
      </c>
      <c r="B3" s="162" t="s">
        <v>1098</v>
      </c>
      <c r="C3" s="162" t="s">
        <v>216</v>
      </c>
      <c r="D3" s="162" t="s">
        <v>1438</v>
      </c>
      <c r="E3" s="162" t="s">
        <v>1100</v>
      </c>
      <c r="F3" s="162" t="s">
        <v>1101</v>
      </c>
      <c r="G3" s="162" t="s">
        <v>1439</v>
      </c>
      <c r="H3" s="162" t="s">
        <v>1440</v>
      </c>
      <c r="I3" s="162" t="s">
        <v>1313</v>
      </c>
      <c r="J3" s="162" t="s">
        <v>1102</v>
      </c>
      <c r="K3" s="162" t="s">
        <v>1106</v>
      </c>
      <c r="L3" s="252" t="s">
        <v>1107</v>
      </c>
      <c r="M3" s="163" t="s">
        <v>1108</v>
      </c>
      <c r="N3" s="163" t="s">
        <v>1109</v>
      </c>
      <c r="O3" s="163" t="s">
        <v>1110</v>
      </c>
      <c r="P3" s="163" t="s">
        <v>1111</v>
      </c>
      <c r="Q3" s="163" t="s">
        <v>1112</v>
      </c>
      <c r="R3" s="163" t="s">
        <v>1113</v>
      </c>
      <c r="S3" s="163" t="s">
        <v>1114</v>
      </c>
      <c r="T3" s="163" t="s">
        <v>1115</v>
      </c>
      <c r="U3" s="163" t="s">
        <v>1116</v>
      </c>
      <c r="V3" s="163" t="s">
        <v>1117</v>
      </c>
      <c r="W3" s="163" t="s">
        <v>1118</v>
      </c>
    </row>
    <row r="4" spans="1:23" ht="35.25" customHeight="1">
      <c r="A4" s="214">
        <v>1</v>
      </c>
      <c r="B4" s="749" t="s">
        <v>660</v>
      </c>
      <c r="C4" s="214" t="s">
        <v>1441</v>
      </c>
      <c r="D4" s="214" t="s">
        <v>1200</v>
      </c>
      <c r="E4" s="253" t="s">
        <v>1442</v>
      </c>
      <c r="F4" s="214" t="s">
        <v>1228</v>
      </c>
      <c r="G4" s="214" t="s">
        <v>1443</v>
      </c>
      <c r="H4" s="749" t="s">
        <v>1444</v>
      </c>
      <c r="I4" s="754" t="s">
        <v>1445</v>
      </c>
      <c r="J4" s="755"/>
      <c r="K4" s="170" t="s">
        <v>1172</v>
      </c>
      <c r="L4" s="170" t="s">
        <v>1172</v>
      </c>
      <c r="M4" s="214"/>
      <c r="N4" s="214"/>
      <c r="O4" s="214"/>
      <c r="P4" s="214"/>
      <c r="Q4" s="214"/>
      <c r="R4" s="214"/>
      <c r="S4" s="214"/>
      <c r="T4" s="214"/>
      <c r="U4" s="170"/>
      <c r="V4" s="170"/>
      <c r="W4" s="170"/>
    </row>
    <row r="5" spans="1:23" ht="35.25" customHeight="1">
      <c r="A5" s="255">
        <v>2</v>
      </c>
      <c r="B5" s="676"/>
      <c r="C5" s="214" t="s">
        <v>1446</v>
      </c>
      <c r="D5" s="214" t="s">
        <v>1200</v>
      </c>
      <c r="E5" s="253" t="s">
        <v>1447</v>
      </c>
      <c r="F5" s="214" t="s">
        <v>1228</v>
      </c>
      <c r="G5" s="214" t="s">
        <v>1443</v>
      </c>
      <c r="H5" s="676"/>
      <c r="I5" s="676"/>
      <c r="J5" s="756"/>
      <c r="K5" s="170" t="s">
        <v>1174</v>
      </c>
      <c r="L5" s="170" t="s">
        <v>1174</v>
      </c>
      <c r="M5" s="214"/>
      <c r="N5" s="214"/>
      <c r="O5" s="214"/>
      <c r="P5" s="214"/>
      <c r="Q5" s="214"/>
      <c r="R5" s="214"/>
      <c r="S5" s="214"/>
      <c r="T5" s="214"/>
      <c r="U5" s="170"/>
      <c r="V5" s="170"/>
      <c r="W5" s="170"/>
    </row>
    <row r="6" spans="1:23" ht="35.25" customHeight="1">
      <c r="A6" s="255">
        <v>3</v>
      </c>
      <c r="B6" s="676"/>
      <c r="C6" s="214" t="s">
        <v>542</v>
      </c>
      <c r="D6" s="214" t="s">
        <v>1200</v>
      </c>
      <c r="E6" s="253" t="s">
        <v>1448</v>
      </c>
      <c r="F6" s="214" t="s">
        <v>1228</v>
      </c>
      <c r="G6" s="214" t="s">
        <v>1443</v>
      </c>
      <c r="H6" s="676"/>
      <c r="I6" s="676"/>
      <c r="J6" s="756"/>
      <c r="K6" s="170" t="s">
        <v>1176</v>
      </c>
      <c r="L6" s="170" t="s">
        <v>1176</v>
      </c>
      <c r="M6" s="214"/>
      <c r="N6" s="214"/>
      <c r="O6" s="214"/>
      <c r="P6" s="214"/>
      <c r="Q6" s="214"/>
      <c r="R6" s="214"/>
      <c r="S6" s="214"/>
      <c r="T6" s="214"/>
      <c r="U6" s="170"/>
      <c r="V6" s="170"/>
      <c r="W6" s="170"/>
    </row>
    <row r="7" spans="1:23" ht="35.25" customHeight="1">
      <c r="A7" s="255">
        <v>4</v>
      </c>
      <c r="B7" s="676"/>
      <c r="C7" s="214" t="s">
        <v>510</v>
      </c>
      <c r="D7" s="214" t="s">
        <v>1200</v>
      </c>
      <c r="E7" s="256" t="s">
        <v>1449</v>
      </c>
      <c r="F7" s="214" t="s">
        <v>1228</v>
      </c>
      <c r="G7" s="214" t="s">
        <v>1443</v>
      </c>
      <c r="H7" s="676"/>
      <c r="I7" s="676"/>
      <c r="J7" s="756"/>
      <c r="K7" s="170" t="s">
        <v>1179</v>
      </c>
      <c r="L7" s="170" t="s">
        <v>1450</v>
      </c>
      <c r="M7" s="214"/>
      <c r="N7" s="214"/>
      <c r="O7" s="214"/>
      <c r="P7" s="214"/>
      <c r="Q7" s="214"/>
      <c r="R7" s="214"/>
      <c r="S7" s="214"/>
      <c r="T7" s="214"/>
      <c r="U7" s="170"/>
      <c r="V7" s="170"/>
      <c r="W7" s="170"/>
    </row>
    <row r="8" spans="1:23" ht="40" customHeight="1">
      <c r="A8" s="214">
        <v>5</v>
      </c>
      <c r="B8" s="676"/>
      <c r="C8" s="214" t="s">
        <v>1326</v>
      </c>
      <c r="D8" s="214" t="s">
        <v>1200</v>
      </c>
      <c r="E8" s="256" t="s">
        <v>1451</v>
      </c>
      <c r="F8" s="214" t="s">
        <v>1228</v>
      </c>
      <c r="G8" s="214" t="s">
        <v>1443</v>
      </c>
      <c r="H8" s="676"/>
      <c r="I8" s="676"/>
      <c r="J8" s="756"/>
      <c r="K8" s="170" t="s">
        <v>1136</v>
      </c>
      <c r="L8" s="170" t="s">
        <v>1452</v>
      </c>
      <c r="M8" s="214"/>
      <c r="N8" s="214"/>
      <c r="O8" s="214"/>
      <c r="P8" s="214"/>
      <c r="Q8" s="214"/>
      <c r="R8" s="214"/>
      <c r="S8" s="214"/>
      <c r="T8" s="214"/>
      <c r="U8" s="170"/>
      <c r="V8" s="170"/>
      <c r="W8" s="170"/>
    </row>
    <row r="9" spans="1:23" ht="35.25" customHeight="1">
      <c r="A9" s="255">
        <v>6</v>
      </c>
      <c r="B9" s="676"/>
      <c r="C9" s="214" t="s">
        <v>707</v>
      </c>
      <c r="D9" s="214" t="s">
        <v>1200</v>
      </c>
      <c r="E9" s="256" t="s">
        <v>1453</v>
      </c>
      <c r="F9" s="214" t="s">
        <v>1228</v>
      </c>
      <c r="G9" s="214" t="s">
        <v>1443</v>
      </c>
      <c r="H9" s="676"/>
      <c r="I9" s="676"/>
      <c r="J9" s="756"/>
      <c r="K9" s="170" t="s">
        <v>1182</v>
      </c>
      <c r="L9" s="170" t="s">
        <v>1454</v>
      </c>
      <c r="M9" s="214"/>
      <c r="N9" s="214"/>
      <c r="O9" s="214"/>
      <c r="P9" s="214"/>
      <c r="Q9" s="214"/>
      <c r="R9" s="214"/>
      <c r="S9" s="214"/>
      <c r="T9" s="214"/>
      <c r="U9" s="170"/>
      <c r="V9" s="170"/>
      <c r="W9" s="170"/>
    </row>
    <row r="10" spans="1:23" ht="35.25" customHeight="1">
      <c r="A10" s="255">
        <v>7</v>
      </c>
      <c r="B10" s="676"/>
      <c r="C10" s="214" t="s">
        <v>1455</v>
      </c>
      <c r="D10" s="214" t="s">
        <v>1200</v>
      </c>
      <c r="E10" s="256" t="s">
        <v>1456</v>
      </c>
      <c r="F10" s="214" t="s">
        <v>1228</v>
      </c>
      <c r="G10" s="214" t="s">
        <v>1443</v>
      </c>
      <c r="H10" s="676"/>
      <c r="I10" s="676"/>
      <c r="J10" s="756"/>
      <c r="K10" s="170" t="s">
        <v>1185</v>
      </c>
      <c r="L10" s="170" t="s">
        <v>1457</v>
      </c>
      <c r="M10" s="214"/>
      <c r="N10" s="214"/>
      <c r="O10" s="214"/>
      <c r="P10" s="214"/>
      <c r="Q10" s="214"/>
      <c r="R10" s="214"/>
      <c r="S10" s="214"/>
      <c r="T10" s="214"/>
      <c r="U10" s="170"/>
      <c r="V10" s="170"/>
      <c r="W10" s="170"/>
    </row>
    <row r="11" spans="1:23" ht="35.25" customHeight="1">
      <c r="A11" s="255">
        <v>8</v>
      </c>
      <c r="B11" s="676"/>
      <c r="C11" s="214" t="s">
        <v>514</v>
      </c>
      <c r="D11" s="214" t="s">
        <v>1200</v>
      </c>
      <c r="E11" s="256" t="s">
        <v>1458</v>
      </c>
      <c r="F11" s="214" t="s">
        <v>1228</v>
      </c>
      <c r="G11" s="214" t="s">
        <v>1443</v>
      </c>
      <c r="H11" s="676"/>
      <c r="I11" s="676"/>
      <c r="J11" s="756"/>
      <c r="K11" s="170" t="s">
        <v>1188</v>
      </c>
      <c r="L11" s="170" t="s">
        <v>1459</v>
      </c>
      <c r="M11" s="214"/>
      <c r="N11" s="214"/>
      <c r="O11" s="214"/>
      <c r="P11" s="214"/>
      <c r="Q11" s="214"/>
      <c r="R11" s="214"/>
      <c r="S11" s="214"/>
      <c r="T11" s="214"/>
      <c r="U11" s="170"/>
      <c r="V11" s="170"/>
      <c r="W11" s="170"/>
    </row>
    <row r="12" spans="1:23" ht="35.25" customHeight="1">
      <c r="A12" s="214">
        <v>9</v>
      </c>
      <c r="B12" s="676"/>
      <c r="C12" s="214" t="s">
        <v>715</v>
      </c>
      <c r="D12" s="214" t="s">
        <v>1200</v>
      </c>
      <c r="E12" s="256" t="s">
        <v>1460</v>
      </c>
      <c r="F12" s="214" t="s">
        <v>1228</v>
      </c>
      <c r="G12" s="214" t="s">
        <v>1443</v>
      </c>
      <c r="H12" s="676"/>
      <c r="I12" s="676"/>
      <c r="J12" s="756"/>
      <c r="K12" s="170" t="s">
        <v>1138</v>
      </c>
      <c r="L12" s="170" t="s">
        <v>1461</v>
      </c>
      <c r="M12" s="214"/>
      <c r="N12" s="214"/>
      <c r="O12" s="214"/>
      <c r="P12" s="214"/>
      <c r="Q12" s="214"/>
      <c r="R12" s="214"/>
      <c r="S12" s="214"/>
      <c r="T12" s="214"/>
      <c r="U12" s="170"/>
      <c r="V12" s="170"/>
      <c r="W12" s="170"/>
    </row>
    <row r="13" spans="1:23" ht="35.25" customHeight="1">
      <c r="A13" s="255">
        <v>10</v>
      </c>
      <c r="B13" s="676"/>
      <c r="C13" s="214" t="s">
        <v>722</v>
      </c>
      <c r="D13" s="214" t="s">
        <v>1200</v>
      </c>
      <c r="E13" s="256" t="s">
        <v>1462</v>
      </c>
      <c r="F13" s="214" t="s">
        <v>1228</v>
      </c>
      <c r="G13" s="214" t="s">
        <v>1443</v>
      </c>
      <c r="H13" s="676"/>
      <c r="I13" s="676"/>
      <c r="J13" s="756"/>
      <c r="K13" s="170" t="s">
        <v>1140</v>
      </c>
      <c r="L13" s="170" t="s">
        <v>1463</v>
      </c>
      <c r="M13" s="214"/>
      <c r="N13" s="214"/>
      <c r="O13" s="214"/>
      <c r="P13" s="214"/>
      <c r="Q13" s="214"/>
      <c r="R13" s="214"/>
      <c r="S13" s="214"/>
      <c r="T13" s="214"/>
      <c r="U13" s="170"/>
      <c r="V13" s="170"/>
      <c r="W13" s="170"/>
    </row>
    <row r="14" spans="1:23" ht="35.25" customHeight="1">
      <c r="A14" s="255">
        <v>11</v>
      </c>
      <c r="B14" s="676"/>
      <c r="C14" s="214" t="s">
        <v>526</v>
      </c>
      <c r="D14" s="214" t="s">
        <v>1200</v>
      </c>
      <c r="E14" s="256" t="s">
        <v>1464</v>
      </c>
      <c r="F14" s="214" t="s">
        <v>1228</v>
      </c>
      <c r="G14" s="214" t="s">
        <v>1443</v>
      </c>
      <c r="H14" s="676"/>
      <c r="I14" s="676"/>
      <c r="J14" s="756"/>
      <c r="K14" s="170" t="s">
        <v>1142</v>
      </c>
      <c r="L14" s="170" t="s">
        <v>1465</v>
      </c>
      <c r="M14" s="214"/>
      <c r="N14" s="214"/>
      <c r="O14" s="214"/>
      <c r="P14" s="214"/>
      <c r="Q14" s="214"/>
      <c r="R14" s="214"/>
      <c r="S14" s="214"/>
      <c r="T14" s="214"/>
      <c r="U14" s="170"/>
      <c r="V14" s="170"/>
      <c r="W14" s="170"/>
    </row>
    <row r="15" spans="1:23" ht="35.25" customHeight="1">
      <c r="A15" s="255">
        <v>12</v>
      </c>
      <c r="B15" s="676"/>
      <c r="C15" s="214" t="s">
        <v>731</v>
      </c>
      <c r="D15" s="214" t="s">
        <v>1200</v>
      </c>
      <c r="E15" s="256" t="s">
        <v>1466</v>
      </c>
      <c r="F15" s="214" t="s">
        <v>1228</v>
      </c>
      <c r="G15" s="214" t="s">
        <v>1443</v>
      </c>
      <c r="H15" s="676"/>
      <c r="I15" s="676"/>
      <c r="J15" s="756"/>
      <c r="K15" s="170" t="s">
        <v>1144</v>
      </c>
      <c r="L15" s="170" t="s">
        <v>1467</v>
      </c>
      <c r="M15" s="214"/>
      <c r="N15" s="214"/>
      <c r="O15" s="214"/>
      <c r="P15" s="214"/>
      <c r="Q15" s="214"/>
      <c r="R15" s="214"/>
      <c r="S15" s="214"/>
      <c r="T15" s="214"/>
      <c r="U15" s="170"/>
      <c r="V15" s="170"/>
      <c r="W15" s="170"/>
    </row>
    <row r="16" spans="1:23" ht="35.25" customHeight="1">
      <c r="A16" s="214">
        <v>13</v>
      </c>
      <c r="B16" s="676"/>
      <c r="C16" s="214" t="s">
        <v>740</v>
      </c>
      <c r="D16" s="214" t="s">
        <v>1200</v>
      </c>
      <c r="E16" s="253" t="s">
        <v>1468</v>
      </c>
      <c r="F16" s="214" t="s">
        <v>1228</v>
      </c>
      <c r="G16" s="214" t="s">
        <v>1443</v>
      </c>
      <c r="H16" s="676"/>
      <c r="I16" s="676"/>
      <c r="J16" s="756"/>
      <c r="K16" s="170" t="s">
        <v>1191</v>
      </c>
      <c r="L16" s="170" t="s">
        <v>1191</v>
      </c>
      <c r="M16" s="214"/>
      <c r="N16" s="214"/>
      <c r="O16" s="214"/>
      <c r="P16" s="214"/>
      <c r="Q16" s="214"/>
      <c r="R16" s="214"/>
      <c r="S16" s="214"/>
      <c r="T16" s="214"/>
      <c r="U16" s="170"/>
      <c r="V16" s="170"/>
      <c r="W16" s="170"/>
    </row>
    <row r="17" spans="1:23" ht="40" customHeight="1">
      <c r="A17" s="255">
        <v>14</v>
      </c>
      <c r="B17" s="676"/>
      <c r="C17" s="214" t="s">
        <v>744</v>
      </c>
      <c r="D17" s="214" t="s">
        <v>1200</v>
      </c>
      <c r="E17" s="253" t="s">
        <v>1469</v>
      </c>
      <c r="F17" s="214" t="s">
        <v>1228</v>
      </c>
      <c r="G17" s="214" t="s">
        <v>1443</v>
      </c>
      <c r="H17" s="676"/>
      <c r="I17" s="676"/>
      <c r="J17" s="756"/>
      <c r="K17" s="170" t="s">
        <v>1148</v>
      </c>
      <c r="L17" s="170" t="s">
        <v>1148</v>
      </c>
      <c r="M17" s="214"/>
      <c r="N17" s="214"/>
      <c r="O17" s="214"/>
      <c r="P17" s="214"/>
      <c r="Q17" s="214"/>
      <c r="R17" s="214"/>
      <c r="S17" s="214"/>
      <c r="T17" s="214"/>
      <c r="U17" s="170"/>
      <c r="V17" s="170"/>
      <c r="W17" s="170"/>
    </row>
    <row r="18" spans="1:23" ht="35.25" customHeight="1">
      <c r="A18" s="255">
        <v>15</v>
      </c>
      <c r="B18" s="676"/>
      <c r="C18" s="214" t="s">
        <v>748</v>
      </c>
      <c r="D18" s="214" t="s">
        <v>1200</v>
      </c>
      <c r="E18" s="253" t="s">
        <v>1470</v>
      </c>
      <c r="F18" s="214" t="s">
        <v>1228</v>
      </c>
      <c r="G18" s="214" t="s">
        <v>1443</v>
      </c>
      <c r="H18" s="676"/>
      <c r="I18" s="676"/>
      <c r="J18" s="756"/>
      <c r="K18" s="170" t="s">
        <v>1149</v>
      </c>
      <c r="L18" s="170" t="s">
        <v>1149</v>
      </c>
      <c r="M18" s="214"/>
      <c r="N18" s="214"/>
      <c r="O18" s="214"/>
      <c r="P18" s="214"/>
      <c r="Q18" s="214"/>
      <c r="R18" s="214"/>
      <c r="S18" s="214"/>
      <c r="T18" s="214"/>
      <c r="U18" s="170"/>
      <c r="V18" s="170"/>
      <c r="W18" s="170"/>
    </row>
    <row r="19" spans="1:23" ht="35.25" customHeight="1">
      <c r="A19" s="255">
        <v>16</v>
      </c>
      <c r="B19" s="676"/>
      <c r="C19" s="214" t="s">
        <v>752</v>
      </c>
      <c r="D19" s="214" t="s">
        <v>1200</v>
      </c>
      <c r="E19" s="253" t="s">
        <v>1471</v>
      </c>
      <c r="F19" s="214" t="s">
        <v>1228</v>
      </c>
      <c r="G19" s="214" t="s">
        <v>1443</v>
      </c>
      <c r="H19" s="676"/>
      <c r="I19" s="676"/>
      <c r="J19" s="756"/>
      <c r="K19" s="170" t="s">
        <v>1150</v>
      </c>
      <c r="L19" s="170" t="s">
        <v>1150</v>
      </c>
      <c r="M19" s="214"/>
      <c r="N19" s="214"/>
      <c r="O19" s="214"/>
      <c r="P19" s="214"/>
      <c r="Q19" s="214"/>
      <c r="R19" s="214"/>
      <c r="S19" s="214"/>
      <c r="T19" s="214"/>
      <c r="U19" s="170"/>
      <c r="V19" s="170"/>
      <c r="W19" s="170"/>
    </row>
    <row r="20" spans="1:23" ht="40" customHeight="1">
      <c r="A20" s="214">
        <v>17</v>
      </c>
      <c r="B20" s="740" t="s">
        <v>774</v>
      </c>
      <c r="C20" s="255" t="s">
        <v>55</v>
      </c>
      <c r="D20" s="255" t="s">
        <v>1200</v>
      </c>
      <c r="E20" s="174" t="s">
        <v>1472</v>
      </c>
      <c r="F20" s="255" t="s">
        <v>1228</v>
      </c>
      <c r="G20" s="255" t="s">
        <v>1443</v>
      </c>
      <c r="H20" s="740" t="s">
        <v>1473</v>
      </c>
      <c r="I20" s="758" t="s">
        <v>1474</v>
      </c>
      <c r="J20" s="759"/>
      <c r="K20" s="255" t="s">
        <v>1194</v>
      </c>
      <c r="L20" s="255" t="s">
        <v>1195</v>
      </c>
      <c r="M20" s="255" t="s">
        <v>1196</v>
      </c>
      <c r="N20" s="170" t="s">
        <v>1197</v>
      </c>
      <c r="O20" s="170" t="s">
        <v>1198</v>
      </c>
      <c r="P20" s="170" t="s">
        <v>1199</v>
      </c>
      <c r="Q20" s="170"/>
      <c r="R20" s="170"/>
      <c r="S20" s="170"/>
      <c r="T20" s="170"/>
      <c r="U20" s="170"/>
      <c r="V20" s="170"/>
      <c r="W20" s="170"/>
    </row>
    <row r="21" spans="1:23" ht="40" customHeight="1">
      <c r="A21" s="255">
        <v>18</v>
      </c>
      <c r="B21" s="740"/>
      <c r="C21" s="255" t="s">
        <v>590</v>
      </c>
      <c r="D21" s="255" t="s">
        <v>1200</v>
      </c>
      <c r="E21" s="174" t="s">
        <v>1475</v>
      </c>
      <c r="F21" s="255" t="s">
        <v>1228</v>
      </c>
      <c r="G21" s="255" t="s">
        <v>1443</v>
      </c>
      <c r="H21" s="757"/>
      <c r="I21" s="676"/>
      <c r="J21" s="760"/>
      <c r="K21" s="255" t="s">
        <v>1195</v>
      </c>
      <c r="L21" s="255" t="s">
        <v>1194</v>
      </c>
      <c r="M21" s="255" t="s">
        <v>1196</v>
      </c>
      <c r="N21" s="170" t="s">
        <v>1197</v>
      </c>
      <c r="O21" s="170" t="s">
        <v>1198</v>
      </c>
      <c r="P21" s="170" t="s">
        <v>1199</v>
      </c>
      <c r="Q21" s="170"/>
      <c r="R21" s="170"/>
      <c r="S21" s="170"/>
      <c r="T21" s="170"/>
      <c r="U21" s="170"/>
      <c r="V21" s="170"/>
      <c r="W21" s="170"/>
    </row>
    <row r="22" spans="1:23" ht="33" customHeight="1">
      <c r="A22" s="214">
        <v>20</v>
      </c>
      <c r="B22" s="740" t="s">
        <v>596</v>
      </c>
      <c r="C22" s="165" t="s">
        <v>1476</v>
      </c>
      <c r="D22" s="165" t="s">
        <v>1200</v>
      </c>
      <c r="E22" s="257" t="s">
        <v>1477</v>
      </c>
      <c r="F22" s="219" t="s">
        <v>1228</v>
      </c>
      <c r="G22" s="219" t="s">
        <v>1443</v>
      </c>
      <c r="H22" s="739" t="s">
        <v>1478</v>
      </c>
      <c r="I22" s="739"/>
      <c r="J22" s="751" t="s">
        <v>1479</v>
      </c>
      <c r="K22" s="219" t="s">
        <v>1480</v>
      </c>
      <c r="L22" s="219" t="s">
        <v>1481</v>
      </c>
      <c r="M22" s="219"/>
      <c r="N22" s="219"/>
      <c r="O22" s="219"/>
      <c r="P22" s="219"/>
      <c r="Q22" s="219"/>
      <c r="R22" s="219"/>
      <c r="S22" s="258"/>
      <c r="T22" s="258"/>
      <c r="U22" s="258"/>
      <c r="V22" s="258"/>
      <c r="W22" s="258"/>
    </row>
    <row r="23" spans="1:23" ht="33" customHeight="1">
      <c r="A23" s="255">
        <v>21</v>
      </c>
      <c r="B23" s="740"/>
      <c r="C23" s="165" t="s">
        <v>343</v>
      </c>
      <c r="D23" s="165" t="s">
        <v>1200</v>
      </c>
      <c r="E23" s="257" t="s">
        <v>1482</v>
      </c>
      <c r="F23" s="219" t="s">
        <v>1228</v>
      </c>
      <c r="G23" s="219" t="s">
        <v>1443</v>
      </c>
      <c r="H23" s="750"/>
      <c r="I23" s="750"/>
      <c r="J23" s="752"/>
      <c r="K23" s="219" t="s">
        <v>1352</v>
      </c>
      <c r="L23" s="219" t="s">
        <v>1203</v>
      </c>
      <c r="M23" s="219" t="s">
        <v>1204</v>
      </c>
      <c r="N23" s="219" t="s">
        <v>1205</v>
      </c>
      <c r="O23" s="219" t="s">
        <v>1206</v>
      </c>
      <c r="P23" s="219" t="s">
        <v>1207</v>
      </c>
      <c r="Q23" s="219" t="s">
        <v>1208</v>
      </c>
      <c r="R23" s="219" t="s">
        <v>1209</v>
      </c>
      <c r="S23" s="258" t="s">
        <v>1210</v>
      </c>
      <c r="T23" s="258" t="s">
        <v>1211</v>
      </c>
      <c r="U23" s="258" t="s">
        <v>1212</v>
      </c>
      <c r="V23" s="258" t="s">
        <v>1213</v>
      </c>
      <c r="W23" s="258" t="s">
        <v>1214</v>
      </c>
    </row>
    <row r="24" spans="1:23" ht="40" customHeight="1">
      <c r="A24" s="255">
        <v>22</v>
      </c>
      <c r="B24" s="749" t="s">
        <v>1242</v>
      </c>
      <c r="C24" s="219" t="s">
        <v>603</v>
      </c>
      <c r="D24" s="219" t="s">
        <v>1119</v>
      </c>
      <c r="E24" s="253" t="s">
        <v>1483</v>
      </c>
      <c r="F24" s="219" t="s">
        <v>1228</v>
      </c>
      <c r="G24" s="219" t="s">
        <v>1443</v>
      </c>
      <c r="H24" s="739" t="s">
        <v>1484</v>
      </c>
      <c r="I24" s="753" t="s">
        <v>1485</v>
      </c>
      <c r="J24" s="259"/>
      <c r="K24" s="219" t="s">
        <v>1244</v>
      </c>
      <c r="L24" s="219" t="s">
        <v>1245</v>
      </c>
      <c r="M24" s="219"/>
      <c r="N24" s="219"/>
      <c r="O24" s="219"/>
      <c r="P24" s="219"/>
      <c r="Q24" s="219"/>
      <c r="R24" s="219"/>
      <c r="S24" s="214"/>
      <c r="T24" s="214"/>
      <c r="U24" s="170"/>
      <c r="V24" s="170"/>
      <c r="W24" s="170"/>
    </row>
    <row r="25" spans="1:23" ht="30" customHeight="1">
      <c r="A25" s="214">
        <v>23</v>
      </c>
      <c r="B25" s="671"/>
      <c r="C25" s="219" t="s">
        <v>676</v>
      </c>
      <c r="D25" s="219" t="s">
        <v>1119</v>
      </c>
      <c r="E25" s="253" t="s">
        <v>1486</v>
      </c>
      <c r="F25" s="219" t="s">
        <v>1228</v>
      </c>
      <c r="G25" s="219" t="s">
        <v>1443</v>
      </c>
      <c r="H25" s="750"/>
      <c r="I25" s="750"/>
      <c r="J25" s="259"/>
      <c r="K25" s="219" t="s">
        <v>1249</v>
      </c>
      <c r="L25" s="219" t="s">
        <v>1247</v>
      </c>
      <c r="M25" s="219" t="s">
        <v>1248</v>
      </c>
      <c r="N25" s="219" t="s">
        <v>1246</v>
      </c>
      <c r="O25" s="219" t="s">
        <v>1250</v>
      </c>
      <c r="P25" s="219"/>
      <c r="Q25" s="219"/>
      <c r="R25" s="219"/>
      <c r="S25" s="214"/>
      <c r="T25" s="214"/>
      <c r="U25" s="170"/>
      <c r="V25" s="170"/>
      <c r="W25" s="170"/>
    </row>
    <row r="26" spans="1:23" ht="25" customHeight="1">
      <c r="A26" s="255">
        <v>24</v>
      </c>
      <c r="B26" s="671"/>
      <c r="C26" s="219" t="s">
        <v>622</v>
      </c>
      <c r="D26" s="219" t="s">
        <v>1119</v>
      </c>
      <c r="E26" s="260" t="s">
        <v>1487</v>
      </c>
      <c r="F26" s="219" t="s">
        <v>1228</v>
      </c>
      <c r="G26" s="219" t="s">
        <v>1443</v>
      </c>
      <c r="H26" s="739" t="s">
        <v>1488</v>
      </c>
      <c r="I26" s="219"/>
      <c r="J26" s="260"/>
      <c r="K26" s="219" t="s">
        <v>1234</v>
      </c>
      <c r="L26" s="219"/>
      <c r="M26" s="219"/>
      <c r="N26" s="219"/>
      <c r="O26" s="219"/>
      <c r="P26" s="219"/>
      <c r="Q26" s="219"/>
      <c r="R26" s="219"/>
      <c r="S26" s="214"/>
      <c r="T26" s="214"/>
      <c r="U26" s="170"/>
      <c r="V26" s="170"/>
      <c r="W26" s="170"/>
    </row>
    <row r="27" spans="1:23" ht="25" customHeight="1">
      <c r="A27" s="255">
        <v>25</v>
      </c>
      <c r="B27" s="671"/>
      <c r="C27" s="219" t="s">
        <v>635</v>
      </c>
      <c r="D27" s="219" t="s">
        <v>1119</v>
      </c>
      <c r="E27" s="260" t="s">
        <v>1487</v>
      </c>
      <c r="F27" s="219" t="s">
        <v>1228</v>
      </c>
      <c r="G27" s="219" t="s">
        <v>1443</v>
      </c>
      <c r="H27" s="750"/>
      <c r="I27" s="246"/>
      <c r="J27" s="260"/>
      <c r="K27" s="219" t="s">
        <v>643</v>
      </c>
      <c r="L27" s="219"/>
      <c r="M27" s="219"/>
      <c r="N27" s="219"/>
      <c r="O27" s="219"/>
      <c r="P27" s="219"/>
      <c r="Q27" s="219"/>
      <c r="R27" s="219"/>
      <c r="S27" s="214"/>
      <c r="T27" s="214"/>
      <c r="U27" s="170"/>
      <c r="V27" s="170"/>
      <c r="W27" s="170"/>
    </row>
    <row r="28" spans="1:23" ht="25" customHeight="1">
      <c r="A28" s="214">
        <v>26</v>
      </c>
      <c r="B28" s="214" t="s">
        <v>1342</v>
      </c>
      <c r="C28" s="219" t="s">
        <v>305</v>
      </c>
      <c r="D28" s="219" t="s">
        <v>1489</v>
      </c>
      <c r="E28" s="260" t="s">
        <v>1490</v>
      </c>
      <c r="F28" s="219" t="s">
        <v>1228</v>
      </c>
      <c r="G28" s="219" t="s">
        <v>1443</v>
      </c>
      <c r="H28" s="219" t="s">
        <v>1491</v>
      </c>
      <c r="I28" s="219"/>
      <c r="J28" s="260"/>
      <c r="K28" s="219" t="s">
        <v>1252</v>
      </c>
      <c r="L28" s="219" t="s">
        <v>1253</v>
      </c>
      <c r="M28" s="219" t="s">
        <v>1254</v>
      </c>
      <c r="N28" s="219" t="s">
        <v>1255</v>
      </c>
      <c r="O28" s="219" t="s">
        <v>1256</v>
      </c>
      <c r="P28" s="219" t="s">
        <v>1257</v>
      </c>
      <c r="Q28" s="219" t="s">
        <v>1258</v>
      </c>
      <c r="R28" s="219" t="s">
        <v>1259</v>
      </c>
      <c r="S28" s="214" t="s">
        <v>1260</v>
      </c>
      <c r="T28" s="214"/>
      <c r="U28" s="170"/>
      <c r="V28" s="170"/>
      <c r="W28" s="170"/>
    </row>
    <row r="29" spans="1:23" ht="25" customHeight="1">
      <c r="A29" s="214">
        <v>27</v>
      </c>
      <c r="B29" s="214" t="s">
        <v>647</v>
      </c>
      <c r="C29" s="223" t="s">
        <v>781</v>
      </c>
      <c r="D29" s="219" t="s">
        <v>1489</v>
      </c>
      <c r="E29" s="260" t="s">
        <v>1492</v>
      </c>
      <c r="F29" s="219" t="s">
        <v>1228</v>
      </c>
      <c r="G29" s="219" t="s">
        <v>1443</v>
      </c>
      <c r="H29" s="219" t="s">
        <v>1493</v>
      </c>
      <c r="I29" s="219"/>
      <c r="J29" s="260"/>
      <c r="K29" s="219" t="s">
        <v>1494</v>
      </c>
      <c r="L29" s="219" t="s">
        <v>1495</v>
      </c>
      <c r="M29" s="219" t="s">
        <v>1496</v>
      </c>
      <c r="N29" s="219" t="s">
        <v>1497</v>
      </c>
      <c r="O29" s="219"/>
      <c r="P29" s="219"/>
      <c r="Q29" s="219"/>
      <c r="R29" s="219"/>
      <c r="S29" s="214"/>
      <c r="T29" s="214"/>
      <c r="U29" s="170"/>
      <c r="V29" s="170"/>
      <c r="W29" s="170"/>
    </row>
    <row r="30" spans="1:23" ht="25" customHeight="1">
      <c r="A30" s="255">
        <v>28</v>
      </c>
      <c r="B30" s="749" t="s">
        <v>827</v>
      </c>
      <c r="C30" s="219" t="s">
        <v>1498</v>
      </c>
      <c r="D30" s="219" t="s">
        <v>1489</v>
      </c>
      <c r="E30" s="260" t="s">
        <v>1490</v>
      </c>
      <c r="F30" s="219" t="s">
        <v>1228</v>
      </c>
      <c r="G30" s="261" t="s">
        <v>1499</v>
      </c>
      <c r="H30" s="219" t="s">
        <v>1500</v>
      </c>
      <c r="I30" s="253" t="s">
        <v>1501</v>
      </c>
      <c r="J30" s="260" t="s">
        <v>825</v>
      </c>
      <c r="K30" s="219" t="s">
        <v>1502</v>
      </c>
      <c r="L30" s="219"/>
      <c r="M30" s="219"/>
      <c r="N30" s="219"/>
      <c r="O30" s="219"/>
      <c r="P30" s="219"/>
      <c r="Q30" s="219"/>
      <c r="R30" s="219"/>
      <c r="S30" s="214"/>
      <c r="T30" s="214"/>
      <c r="U30" s="170"/>
      <c r="V30" s="170"/>
      <c r="W30" s="170"/>
    </row>
    <row r="31" spans="1:23" ht="25" customHeight="1">
      <c r="A31" s="255">
        <v>29</v>
      </c>
      <c r="B31" s="671"/>
      <c r="C31" s="219" t="s">
        <v>1503</v>
      </c>
      <c r="D31" s="219" t="s">
        <v>1119</v>
      </c>
      <c r="E31" s="260" t="s">
        <v>1504</v>
      </c>
      <c r="F31" s="219" t="s">
        <v>1228</v>
      </c>
      <c r="G31" s="261" t="s">
        <v>1499</v>
      </c>
      <c r="H31" s="739" t="s">
        <v>1505</v>
      </c>
      <c r="I31" s="219"/>
      <c r="J31" s="260" t="s">
        <v>1506</v>
      </c>
      <c r="K31" s="219" t="s">
        <v>1502</v>
      </c>
      <c r="L31" s="219"/>
      <c r="M31" s="219"/>
      <c r="N31" s="219"/>
      <c r="O31" s="219"/>
      <c r="P31" s="219"/>
      <c r="Q31" s="219"/>
      <c r="R31" s="219"/>
      <c r="S31" s="214"/>
      <c r="T31" s="214"/>
      <c r="U31" s="170"/>
      <c r="V31" s="170"/>
      <c r="W31" s="170"/>
    </row>
    <row r="32" spans="1:23" ht="25" customHeight="1">
      <c r="A32" s="214">
        <v>30</v>
      </c>
      <c r="B32" s="671"/>
      <c r="C32" s="219" t="s">
        <v>1507</v>
      </c>
      <c r="D32" s="219" t="s">
        <v>1119</v>
      </c>
      <c r="E32" s="260" t="s">
        <v>1508</v>
      </c>
      <c r="F32" s="219" t="s">
        <v>1228</v>
      </c>
      <c r="G32" s="261" t="s">
        <v>1499</v>
      </c>
      <c r="H32" s="750"/>
      <c r="I32" s="246"/>
      <c r="J32" s="260" t="s">
        <v>1509</v>
      </c>
      <c r="K32" s="219" t="s">
        <v>1502</v>
      </c>
      <c r="L32" s="219"/>
      <c r="M32" s="219"/>
      <c r="N32" s="219"/>
      <c r="O32" s="219"/>
      <c r="P32" s="219"/>
      <c r="Q32" s="219"/>
      <c r="R32" s="219"/>
      <c r="S32" s="214"/>
      <c r="T32" s="214"/>
      <c r="U32" s="170"/>
      <c r="V32" s="170"/>
      <c r="W32" s="170"/>
    </row>
    <row r="33" spans="1:23" ht="25" customHeight="1">
      <c r="A33" s="255">
        <v>31</v>
      </c>
      <c r="B33" s="671"/>
      <c r="C33" s="219" t="s">
        <v>1510</v>
      </c>
      <c r="D33" s="219" t="s">
        <v>1119</v>
      </c>
      <c r="E33" s="260" t="s">
        <v>1511</v>
      </c>
      <c r="F33" s="219" t="s">
        <v>1228</v>
      </c>
      <c r="G33" s="261" t="s">
        <v>1499</v>
      </c>
      <c r="H33" s="219" t="s">
        <v>1512</v>
      </c>
      <c r="I33" s="219"/>
      <c r="J33" s="260" t="s">
        <v>841</v>
      </c>
      <c r="K33" s="219" t="s">
        <v>1502</v>
      </c>
      <c r="L33" s="219"/>
      <c r="M33" s="219"/>
      <c r="N33" s="219"/>
      <c r="O33" s="219"/>
      <c r="P33" s="219"/>
      <c r="Q33" s="219"/>
      <c r="R33" s="219"/>
      <c r="S33" s="214"/>
      <c r="T33" s="214"/>
      <c r="U33" s="170"/>
      <c r="V33" s="170"/>
      <c r="W33" s="170"/>
    </row>
    <row r="34" spans="1:23" s="264" customFormat="1" ht="50" customHeight="1">
      <c r="A34" s="163">
        <v>32</v>
      </c>
      <c r="B34" s="671"/>
      <c r="C34" s="219" t="s">
        <v>1513</v>
      </c>
      <c r="D34" s="219" t="s">
        <v>1119</v>
      </c>
      <c r="E34" s="262" t="s">
        <v>1514</v>
      </c>
      <c r="F34" s="219" t="s">
        <v>1228</v>
      </c>
      <c r="G34" s="261" t="s">
        <v>1499</v>
      </c>
      <c r="H34" s="219" t="s">
        <v>1491</v>
      </c>
      <c r="I34" s="263" t="s">
        <v>1501</v>
      </c>
      <c r="J34" s="262" t="s">
        <v>919</v>
      </c>
      <c r="K34" s="219" t="s">
        <v>1502</v>
      </c>
      <c r="L34" s="219"/>
      <c r="M34" s="219"/>
      <c r="N34" s="219"/>
      <c r="O34" s="219"/>
      <c r="P34" s="219"/>
      <c r="Q34" s="219"/>
      <c r="R34" s="219"/>
      <c r="S34" s="219"/>
      <c r="T34" s="219"/>
      <c r="U34" s="218"/>
      <c r="V34" s="218"/>
      <c r="W34" s="218"/>
    </row>
    <row r="35" spans="1:23" ht="25" customHeight="1">
      <c r="A35" s="3"/>
      <c r="B35" s="3"/>
      <c r="C35" s="3"/>
      <c r="D35" s="3"/>
      <c r="E35" s="3"/>
      <c r="H35" s="265"/>
      <c r="I35" s="265"/>
    </row>
    <row r="36" spans="1:23" ht="25" customHeight="1">
      <c r="A36" s="3"/>
      <c r="B36" s="3"/>
      <c r="C36" s="3"/>
      <c r="D36" s="3"/>
      <c r="E36" s="3"/>
    </row>
    <row r="37" spans="1:23" ht="25" customHeight="1"/>
    <row r="38" spans="1:23" ht="25" customHeight="1"/>
    <row r="39" spans="1:23" ht="25" customHeight="1"/>
    <row r="40" spans="1:23" ht="25" customHeight="1"/>
    <row r="41" spans="1:23" ht="25" customHeight="1"/>
    <row r="42" spans="1:23" ht="25" customHeight="1"/>
    <row r="43" spans="1:23" ht="25" customHeight="1"/>
    <row r="44" spans="1:23" ht="25" customHeight="1"/>
    <row r="45" spans="1:23" ht="25" customHeight="1"/>
    <row r="46" spans="1:23" ht="25" customHeight="1"/>
    <row r="47" spans="1:23" ht="25" customHeight="1"/>
    <row r="48" spans="1:23" ht="25" customHeight="1"/>
    <row r="49" ht="25" customHeight="1"/>
    <row r="50" ht="25" customHeight="1"/>
    <row r="51" ht="25" customHeight="1"/>
    <row r="52" ht="25" customHeight="1"/>
  </sheetData>
  <autoFilter ref="A3:T34" xr:uid="{00000000-0009-0000-0000-00000F000000}"/>
  <mergeCells count="18">
    <mergeCell ref="B4:B19"/>
    <mergeCell ref="H4:H19"/>
    <mergeCell ref="I4:I19"/>
    <mergeCell ref="J4:J19"/>
    <mergeCell ref="B20:B21"/>
    <mergeCell ref="H20:H21"/>
    <mergeCell ref="I20:I21"/>
    <mergeCell ref="J20:J21"/>
    <mergeCell ref="J22:J23"/>
    <mergeCell ref="B24:B27"/>
    <mergeCell ref="H24:H25"/>
    <mergeCell ref="I24:I25"/>
    <mergeCell ref="H26:H27"/>
    <mergeCell ref="B30:B34"/>
    <mergeCell ref="H31:H32"/>
    <mergeCell ref="B22:B23"/>
    <mergeCell ref="H22:H23"/>
    <mergeCell ref="I22:I23"/>
  </mergeCells>
  <phoneticPr fontId="1" type="noConversion"/>
  <pageMargins left="0.7" right="0.7" top="0.75" bottom="0.75" header="0.3" footer="0.3"/>
  <pageSetup paperSize="9" scale="62"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8F66B-ACB6-4DD7-AAE0-3FE97FB07AF3}">
  <sheetPr>
    <tabColor rgb="FF002060"/>
  </sheetPr>
  <dimension ref="A1:R109"/>
  <sheetViews>
    <sheetView workbookViewId="0"/>
  </sheetViews>
  <sheetFormatPr baseColWidth="10" defaultColWidth="8.83203125" defaultRowHeight="17"/>
  <cols>
    <col min="2" max="2" width="14.1640625" bestFit="1" customWidth="1"/>
    <col min="3" max="3" width="30.33203125" customWidth="1"/>
    <col min="4" max="5" width="10.6640625" customWidth="1"/>
    <col min="6" max="8" width="20.5" customWidth="1"/>
    <col min="9" max="9" width="50.6640625" customWidth="1"/>
    <col min="10" max="10" width="26.6640625" bestFit="1" customWidth="1"/>
    <col min="11" max="11" width="20.6640625" customWidth="1"/>
    <col min="12" max="18" width="10.6640625" customWidth="1"/>
  </cols>
  <sheetData>
    <row r="1" spans="1:13" ht="22">
      <c r="A1" s="4" t="s">
        <v>1515</v>
      </c>
    </row>
    <row r="2" spans="1:13">
      <c r="F2" s="76" t="s">
        <v>1516</v>
      </c>
    </row>
    <row r="3" spans="1:13" ht="20" customHeight="1">
      <c r="A3" s="776" t="s">
        <v>19</v>
      </c>
      <c r="B3" s="771" t="s">
        <v>1098</v>
      </c>
      <c r="C3" s="771" t="s">
        <v>1443</v>
      </c>
      <c r="D3" s="777" t="s">
        <v>1517</v>
      </c>
      <c r="E3" s="778"/>
      <c r="F3" s="771" t="s">
        <v>1405</v>
      </c>
      <c r="G3" s="771" t="s">
        <v>1518</v>
      </c>
      <c r="H3" s="771" t="s">
        <v>1519</v>
      </c>
      <c r="I3" s="771" t="s">
        <v>1520</v>
      </c>
      <c r="J3" s="771" t="s">
        <v>1521</v>
      </c>
    </row>
    <row r="4" spans="1:13" ht="20" customHeight="1">
      <c r="A4" s="641"/>
      <c r="B4" s="772"/>
      <c r="C4" s="772"/>
      <c r="D4" s="266" t="s">
        <v>181</v>
      </c>
      <c r="E4" s="266" t="s">
        <v>182</v>
      </c>
      <c r="F4" s="772"/>
      <c r="G4" s="772"/>
      <c r="H4" s="772"/>
      <c r="I4" s="772"/>
      <c r="J4" s="772"/>
    </row>
    <row r="5" spans="1:13" ht="20" customHeight="1">
      <c r="A5" s="647" t="s">
        <v>1522</v>
      </c>
      <c r="B5" s="267" t="s">
        <v>1523</v>
      </c>
      <c r="C5" s="268" t="s">
        <v>1524</v>
      </c>
      <c r="D5" s="269" t="s">
        <v>1058</v>
      </c>
      <c r="E5" s="269" t="s">
        <v>1058</v>
      </c>
      <c r="F5" s="270" t="s">
        <v>1525</v>
      </c>
      <c r="G5" s="270" t="s">
        <v>1525</v>
      </c>
      <c r="H5" s="270" t="s">
        <v>1525</v>
      </c>
      <c r="I5" s="271" t="s">
        <v>1526</v>
      </c>
      <c r="J5" s="271" t="s">
        <v>1527</v>
      </c>
      <c r="K5" s="2" t="s">
        <v>1528</v>
      </c>
    </row>
    <row r="6" spans="1:13" ht="20" customHeight="1">
      <c r="A6" s="646"/>
      <c r="B6" s="267" t="s">
        <v>1529</v>
      </c>
      <c r="C6" s="268" t="s">
        <v>1530</v>
      </c>
      <c r="D6" s="269" t="s">
        <v>1058</v>
      </c>
      <c r="E6" s="269" t="s">
        <v>1058</v>
      </c>
      <c r="F6" s="269" t="s">
        <v>1531</v>
      </c>
      <c r="G6" s="269" t="s">
        <v>1531</v>
      </c>
      <c r="H6" s="269" t="s">
        <v>1531</v>
      </c>
      <c r="I6" s="271" t="s">
        <v>1532</v>
      </c>
      <c r="J6" s="271" t="s">
        <v>1533</v>
      </c>
    </row>
    <row r="7" spans="1:13" ht="20" customHeight="1">
      <c r="A7" s="646"/>
      <c r="B7" s="761" t="s">
        <v>1071</v>
      </c>
      <c r="C7" s="272" t="s">
        <v>1534</v>
      </c>
      <c r="D7" s="269" t="s">
        <v>1170</v>
      </c>
      <c r="E7" s="269" t="s">
        <v>1170</v>
      </c>
      <c r="F7" s="269" t="s">
        <v>1535</v>
      </c>
      <c r="G7" s="269" t="s">
        <v>1536</v>
      </c>
      <c r="H7" s="269" t="s">
        <v>1535</v>
      </c>
      <c r="I7" s="762" t="s">
        <v>1537</v>
      </c>
      <c r="J7" s="764" t="s">
        <v>1538</v>
      </c>
      <c r="K7" s="273" t="s">
        <v>1539</v>
      </c>
      <c r="M7" s="251"/>
    </row>
    <row r="8" spans="1:13" ht="20" customHeight="1">
      <c r="A8" s="646"/>
      <c r="B8" s="761"/>
      <c r="C8" s="272" t="s">
        <v>1540</v>
      </c>
      <c r="D8" s="269" t="s">
        <v>1170</v>
      </c>
      <c r="E8" s="269" t="s">
        <v>1170</v>
      </c>
      <c r="F8" s="269" t="s">
        <v>1541</v>
      </c>
      <c r="G8" s="269" t="s">
        <v>1536</v>
      </c>
      <c r="H8" s="269" t="s">
        <v>1541</v>
      </c>
      <c r="I8" s="773"/>
      <c r="J8" s="775"/>
      <c r="K8" s="273" t="s">
        <v>1542</v>
      </c>
      <c r="M8" s="217"/>
    </row>
    <row r="9" spans="1:13" ht="20" customHeight="1">
      <c r="A9" s="646"/>
      <c r="B9" s="761"/>
      <c r="C9" s="272" t="s">
        <v>1543</v>
      </c>
      <c r="D9" s="269" t="s">
        <v>1170</v>
      </c>
      <c r="E9" s="269" t="s">
        <v>1170</v>
      </c>
      <c r="F9" s="269" t="s">
        <v>1544</v>
      </c>
      <c r="G9" s="269" t="s">
        <v>1536</v>
      </c>
      <c r="H9" s="269" t="s">
        <v>1544</v>
      </c>
      <c r="I9" s="773"/>
      <c r="J9" s="775"/>
      <c r="M9" s="217"/>
    </row>
    <row r="10" spans="1:13" ht="20" customHeight="1">
      <c r="A10" s="646"/>
      <c r="B10" s="761"/>
      <c r="C10" s="268" t="s">
        <v>1545</v>
      </c>
      <c r="D10" s="269" t="s">
        <v>1058</v>
      </c>
      <c r="E10" s="269" t="s">
        <v>1058</v>
      </c>
      <c r="F10" s="269" t="s">
        <v>1535</v>
      </c>
      <c r="G10" s="269" t="s">
        <v>1535</v>
      </c>
      <c r="H10" s="269" t="s">
        <v>1535</v>
      </c>
      <c r="I10" s="773"/>
      <c r="J10" s="775"/>
      <c r="M10" s="251"/>
    </row>
    <row r="11" spans="1:13" ht="20" customHeight="1">
      <c r="A11" s="646"/>
      <c r="B11" s="761"/>
      <c r="C11" s="268" t="s">
        <v>1546</v>
      </c>
      <c r="D11" s="269" t="s">
        <v>1170</v>
      </c>
      <c r="E11" s="269" t="s">
        <v>1058</v>
      </c>
      <c r="F11" s="269" t="s">
        <v>1541</v>
      </c>
      <c r="G11" s="269" t="s">
        <v>1541</v>
      </c>
      <c r="H11" s="269" t="s">
        <v>1541</v>
      </c>
      <c r="I11" s="773"/>
      <c r="J11" s="775"/>
      <c r="M11" s="217"/>
    </row>
    <row r="12" spans="1:13" ht="20" customHeight="1">
      <c r="A12" s="646"/>
      <c r="B12" s="761"/>
      <c r="C12" s="268" t="s">
        <v>1547</v>
      </c>
      <c r="D12" s="269" t="s">
        <v>1170</v>
      </c>
      <c r="E12" s="269" t="s">
        <v>1058</v>
      </c>
      <c r="F12" s="269" t="s">
        <v>1544</v>
      </c>
      <c r="G12" s="269" t="s">
        <v>1544</v>
      </c>
      <c r="H12" s="269" t="s">
        <v>1544</v>
      </c>
      <c r="I12" s="774"/>
      <c r="J12" s="765"/>
      <c r="M12" s="217"/>
    </row>
    <row r="13" spans="1:13" ht="20" customHeight="1">
      <c r="A13" s="646"/>
      <c r="B13" s="761" t="s">
        <v>1548</v>
      </c>
      <c r="C13" s="268" t="s">
        <v>1549</v>
      </c>
      <c r="D13" s="269" t="s">
        <v>1058</v>
      </c>
      <c r="E13" s="269" t="s">
        <v>1058</v>
      </c>
      <c r="F13" s="270" t="s">
        <v>1550</v>
      </c>
      <c r="G13" s="270" t="s">
        <v>1550</v>
      </c>
      <c r="H13" s="270" t="s">
        <v>1550</v>
      </c>
      <c r="I13" s="762" t="s">
        <v>1551</v>
      </c>
      <c r="J13" s="764" t="s">
        <v>1552</v>
      </c>
    </row>
    <row r="14" spans="1:13" ht="20" customHeight="1">
      <c r="A14" s="646"/>
      <c r="B14" s="761"/>
      <c r="C14" s="272" t="s">
        <v>1553</v>
      </c>
      <c r="D14" s="269" t="s">
        <v>1170</v>
      </c>
      <c r="E14" s="269" t="s">
        <v>1170</v>
      </c>
      <c r="F14" s="269" t="s">
        <v>1554</v>
      </c>
      <c r="G14" s="269" t="s">
        <v>1536</v>
      </c>
      <c r="H14" s="269" t="s">
        <v>1554</v>
      </c>
      <c r="I14" s="767"/>
      <c r="J14" s="775"/>
    </row>
    <row r="15" spans="1:13" ht="20" customHeight="1">
      <c r="A15" s="646"/>
      <c r="B15" s="761"/>
      <c r="C15" s="272" t="s">
        <v>1555</v>
      </c>
      <c r="D15" s="269" t="s">
        <v>1170</v>
      </c>
      <c r="E15" s="269" t="s">
        <v>1170</v>
      </c>
      <c r="F15" s="270" t="s">
        <v>1556</v>
      </c>
      <c r="G15" s="269" t="s">
        <v>1536</v>
      </c>
      <c r="H15" s="270" t="s">
        <v>1556</v>
      </c>
      <c r="I15" s="763"/>
      <c r="J15" s="765"/>
    </row>
    <row r="16" spans="1:13" ht="20" customHeight="1">
      <c r="A16" s="646"/>
      <c r="B16" s="761" t="s">
        <v>1557</v>
      </c>
      <c r="C16" s="272" t="s">
        <v>1558</v>
      </c>
      <c r="D16" s="269" t="s">
        <v>1170</v>
      </c>
      <c r="E16" s="269" t="s">
        <v>1170</v>
      </c>
      <c r="F16" s="270" t="s">
        <v>1559</v>
      </c>
      <c r="G16" s="269" t="s">
        <v>1536</v>
      </c>
      <c r="H16" s="270" t="s">
        <v>1559</v>
      </c>
      <c r="I16" s="762" t="s">
        <v>1560</v>
      </c>
      <c r="J16" s="764" t="s">
        <v>1561</v>
      </c>
    </row>
    <row r="17" spans="1:11" ht="20" customHeight="1">
      <c r="A17" s="646"/>
      <c r="B17" s="761"/>
      <c r="C17" s="268" t="s">
        <v>1562</v>
      </c>
      <c r="D17" s="269" t="s">
        <v>1563</v>
      </c>
      <c r="E17" s="269" t="s">
        <v>1058</v>
      </c>
      <c r="F17" s="270" t="s">
        <v>1564</v>
      </c>
      <c r="G17" s="270" t="s">
        <v>1564</v>
      </c>
      <c r="H17" s="270" t="s">
        <v>1564</v>
      </c>
      <c r="I17" s="763"/>
      <c r="J17" s="765"/>
    </row>
    <row r="18" spans="1:11" ht="40" customHeight="1">
      <c r="A18" s="640"/>
      <c r="B18" s="766" t="s">
        <v>1565</v>
      </c>
      <c r="C18" s="268" t="s">
        <v>1566</v>
      </c>
      <c r="D18" s="269" t="s">
        <v>1563</v>
      </c>
      <c r="E18" s="269" t="s">
        <v>1170</v>
      </c>
      <c r="F18" s="270" t="s">
        <v>1567</v>
      </c>
      <c r="G18" s="270" t="s">
        <v>1567</v>
      </c>
      <c r="H18" s="270" t="s">
        <v>1567</v>
      </c>
      <c r="I18" s="271" t="s">
        <v>1568</v>
      </c>
      <c r="J18" s="274" t="s">
        <v>1427</v>
      </c>
      <c r="K18" s="251" t="s">
        <v>1569</v>
      </c>
    </row>
    <row r="19" spans="1:11" ht="60" customHeight="1">
      <c r="A19" s="641"/>
      <c r="B19" s="641"/>
      <c r="C19" s="268" t="s">
        <v>1570</v>
      </c>
      <c r="D19" s="269" t="s">
        <v>1563</v>
      </c>
      <c r="E19" s="269" t="s">
        <v>1170</v>
      </c>
      <c r="F19" s="270" t="s">
        <v>1567</v>
      </c>
      <c r="G19" s="270" t="s">
        <v>1567</v>
      </c>
      <c r="H19" s="275" t="s">
        <v>1567</v>
      </c>
      <c r="I19" s="276" t="s">
        <v>1571</v>
      </c>
      <c r="J19" s="277" t="s">
        <v>1427</v>
      </c>
      <c r="K19" s="251" t="s">
        <v>1572</v>
      </c>
    </row>
    <row r="20" spans="1:11" ht="20" customHeight="1">
      <c r="A20" s="647" t="s">
        <v>1573</v>
      </c>
      <c r="B20" s="761" t="s">
        <v>1574</v>
      </c>
      <c r="C20" s="268" t="s">
        <v>1575</v>
      </c>
      <c r="D20" s="269" t="s">
        <v>1563</v>
      </c>
      <c r="E20" s="269" t="s">
        <v>1058</v>
      </c>
      <c r="F20" s="269" t="s">
        <v>1576</v>
      </c>
      <c r="G20" s="269" t="s">
        <v>1576</v>
      </c>
      <c r="H20" s="269" t="s">
        <v>1576</v>
      </c>
      <c r="I20" s="762" t="s">
        <v>1577</v>
      </c>
      <c r="J20" s="768" t="s">
        <v>1427</v>
      </c>
    </row>
    <row r="21" spans="1:11" ht="20" customHeight="1">
      <c r="A21" s="646"/>
      <c r="B21" s="761"/>
      <c r="C21" s="272" t="s">
        <v>1578</v>
      </c>
      <c r="D21" s="269" t="s">
        <v>1579</v>
      </c>
      <c r="E21" s="269" t="s">
        <v>1170</v>
      </c>
      <c r="F21" s="269" t="s">
        <v>1580</v>
      </c>
      <c r="G21" s="269" t="s">
        <v>1536</v>
      </c>
      <c r="H21" s="269" t="s">
        <v>1580</v>
      </c>
      <c r="I21" s="767"/>
      <c r="J21" s="769"/>
    </row>
    <row r="22" spans="1:11" ht="20" customHeight="1">
      <c r="A22" s="646"/>
      <c r="B22" s="761"/>
      <c r="C22" s="272" t="s">
        <v>1581</v>
      </c>
      <c r="D22" s="269" t="s">
        <v>1579</v>
      </c>
      <c r="E22" s="269" t="s">
        <v>1170</v>
      </c>
      <c r="F22" s="269" t="s">
        <v>1582</v>
      </c>
      <c r="G22" s="269" t="s">
        <v>1536</v>
      </c>
      <c r="H22" s="269" t="s">
        <v>1582</v>
      </c>
      <c r="I22" s="763"/>
      <c r="J22" s="770"/>
    </row>
    <row r="23" spans="1:11" ht="20" customHeight="1">
      <c r="A23" s="646"/>
      <c r="B23" s="761" t="s">
        <v>1583</v>
      </c>
      <c r="C23" s="278" t="s">
        <v>961</v>
      </c>
      <c r="D23" s="279" t="s">
        <v>1563</v>
      </c>
      <c r="E23" s="279" t="s">
        <v>1058</v>
      </c>
      <c r="F23" s="280" t="s">
        <v>1584</v>
      </c>
      <c r="G23" s="280" t="s">
        <v>1584</v>
      </c>
      <c r="H23" s="280" t="s">
        <v>1584</v>
      </c>
      <c r="I23" s="281" t="s">
        <v>1585</v>
      </c>
      <c r="J23" s="279" t="s">
        <v>1427</v>
      </c>
      <c r="K23" s="282" t="s">
        <v>1586</v>
      </c>
    </row>
    <row r="24" spans="1:11" ht="20" customHeight="1">
      <c r="A24" s="646"/>
      <c r="B24" s="761"/>
      <c r="C24" s="268" t="s">
        <v>965</v>
      </c>
      <c r="D24" s="269" t="s">
        <v>1563</v>
      </c>
      <c r="E24" s="269" t="s">
        <v>1058</v>
      </c>
      <c r="F24" s="270" t="s">
        <v>1587</v>
      </c>
      <c r="G24" s="270" t="s">
        <v>1587</v>
      </c>
      <c r="H24" s="270" t="s">
        <v>1587</v>
      </c>
      <c r="I24" s="283" t="s">
        <v>1588</v>
      </c>
      <c r="J24" s="269" t="s">
        <v>1427</v>
      </c>
    </row>
    <row r="25" spans="1:11" ht="20" customHeight="1">
      <c r="A25" s="641"/>
      <c r="B25" s="284" t="s">
        <v>1565</v>
      </c>
      <c r="C25" s="268" t="s">
        <v>1589</v>
      </c>
      <c r="D25" s="269" t="s">
        <v>1058</v>
      </c>
      <c r="E25" s="269" t="s">
        <v>1170</v>
      </c>
      <c r="F25" s="270" t="s">
        <v>1590</v>
      </c>
      <c r="G25" s="270" t="s">
        <v>1590</v>
      </c>
      <c r="H25" s="270" t="s">
        <v>1590</v>
      </c>
      <c r="I25" s="271" t="s">
        <v>1591</v>
      </c>
      <c r="J25" s="274" t="s">
        <v>1427</v>
      </c>
    </row>
    <row r="27" spans="1:11">
      <c r="A27" s="76" t="s">
        <v>1592</v>
      </c>
      <c r="H27" s="76" t="s">
        <v>1593</v>
      </c>
    </row>
    <row r="28" spans="1:11">
      <c r="A28" s="76"/>
    </row>
    <row r="29" spans="1:11">
      <c r="B29" s="251"/>
      <c r="C29" s="285"/>
      <c r="D29" s="286"/>
      <c r="E29" s="286"/>
      <c r="F29" s="286"/>
      <c r="G29" s="286"/>
      <c r="H29" s="287"/>
      <c r="I29" s="288"/>
      <c r="J29" s="251"/>
      <c r="K29" s="251"/>
    </row>
    <row r="30" spans="1:11">
      <c r="A30" s="7"/>
      <c r="B30" s="251"/>
      <c r="C30" s="285"/>
      <c r="D30" s="286"/>
      <c r="E30" s="286"/>
      <c r="F30" s="286"/>
      <c r="G30" s="286"/>
      <c r="H30" s="289"/>
      <c r="I30" s="290"/>
      <c r="J30" s="251"/>
      <c r="K30" s="251"/>
    </row>
    <row r="31" spans="1:11">
      <c r="A31" s="217"/>
      <c r="B31" s="251"/>
      <c r="C31" s="291"/>
      <c r="D31" s="286"/>
      <c r="E31" s="286"/>
      <c r="F31" s="286"/>
      <c r="G31" s="286"/>
      <c r="H31" s="289"/>
      <c r="I31" s="292"/>
      <c r="J31" s="251"/>
      <c r="K31" s="251"/>
    </row>
    <row r="32" spans="1:11">
      <c r="A32" s="286"/>
      <c r="B32" s="251"/>
      <c r="C32" s="285"/>
      <c r="D32" s="286"/>
      <c r="E32" s="286"/>
      <c r="F32" s="286"/>
      <c r="G32" s="286"/>
      <c r="H32" s="289"/>
      <c r="I32" s="292"/>
      <c r="J32" s="251"/>
      <c r="K32" s="251"/>
    </row>
    <row r="33" spans="1:11">
      <c r="A33" s="286"/>
      <c r="B33" s="251"/>
      <c r="C33" s="285"/>
      <c r="D33" s="286"/>
      <c r="E33" s="286"/>
      <c r="F33" s="286"/>
      <c r="G33" s="286"/>
      <c r="H33" s="289"/>
      <c r="I33" s="292"/>
      <c r="J33" s="251"/>
      <c r="K33" s="251"/>
    </row>
    <row r="34" spans="1:11">
      <c r="A34" s="286"/>
      <c r="B34" s="251"/>
      <c r="C34" s="285"/>
      <c r="D34" s="286"/>
      <c r="E34" s="286"/>
      <c r="F34" s="286"/>
      <c r="G34" s="286"/>
      <c r="H34" s="289"/>
      <c r="I34" s="292"/>
      <c r="J34" s="251"/>
      <c r="K34" s="251"/>
    </row>
    <row r="35" spans="1:11">
      <c r="A35" s="286"/>
      <c r="B35" s="251"/>
      <c r="C35" s="293"/>
      <c r="D35" s="286"/>
      <c r="E35" s="286"/>
      <c r="F35" s="286"/>
      <c r="G35" s="286"/>
      <c r="H35" s="289"/>
      <c r="I35" s="292"/>
      <c r="J35" s="251"/>
      <c r="K35" s="251"/>
    </row>
    <row r="36" spans="1:11">
      <c r="A36" s="286"/>
      <c r="B36" s="251"/>
      <c r="C36" s="294"/>
      <c r="D36" s="286"/>
      <c r="E36" s="286"/>
      <c r="F36" s="286"/>
      <c r="G36" s="286"/>
      <c r="H36" s="289"/>
      <c r="I36" s="292"/>
      <c r="J36" s="251"/>
      <c r="K36" s="251"/>
    </row>
    <row r="37" spans="1:11">
      <c r="A37" s="286"/>
      <c r="B37" s="251"/>
      <c r="C37" s="293"/>
      <c r="D37" s="286"/>
      <c r="E37" s="286"/>
      <c r="F37" s="286"/>
      <c r="G37" s="286"/>
      <c r="H37" s="289"/>
      <c r="I37" s="295"/>
      <c r="J37" s="251"/>
      <c r="K37" s="251"/>
    </row>
    <row r="38" spans="1:11">
      <c r="A38" s="286"/>
      <c r="B38" s="251"/>
      <c r="C38" s="293"/>
      <c r="D38" s="286"/>
      <c r="E38" s="286"/>
      <c r="F38" s="286"/>
      <c r="G38" s="286"/>
      <c r="H38" s="286"/>
      <c r="I38" s="251"/>
      <c r="J38" s="251"/>
      <c r="K38" s="251"/>
    </row>
    <row r="39" spans="1:11">
      <c r="A39" s="286"/>
      <c r="B39" s="251"/>
      <c r="C39" s="293"/>
      <c r="D39" s="286"/>
      <c r="E39" s="286"/>
      <c r="F39" s="286"/>
      <c r="G39" s="286"/>
      <c r="H39" s="286"/>
      <c r="I39" s="251"/>
      <c r="J39" s="251"/>
      <c r="K39" s="251"/>
    </row>
    <row r="40" spans="1:11">
      <c r="A40" s="286"/>
      <c r="B40" s="251"/>
      <c r="C40" s="293"/>
      <c r="D40" s="286"/>
      <c r="E40" s="286"/>
      <c r="F40" s="286"/>
      <c r="G40" s="286"/>
      <c r="H40" s="286"/>
      <c r="I40" s="251"/>
      <c r="J40" s="251"/>
      <c r="K40" s="251"/>
    </row>
    <row r="41" spans="1:11">
      <c r="A41" s="286"/>
      <c r="B41" s="251"/>
      <c r="C41" s="293"/>
      <c r="D41" s="286"/>
      <c r="E41" s="286"/>
      <c r="F41" s="286"/>
      <c r="G41" s="286"/>
      <c r="H41" s="286"/>
      <c r="I41" s="251"/>
      <c r="J41" s="251"/>
      <c r="K41" s="251"/>
    </row>
    <row r="42" spans="1:11">
      <c r="A42" s="160" t="s">
        <v>1594</v>
      </c>
      <c r="B42" s="160" t="s">
        <v>1595</v>
      </c>
      <c r="C42" s="160" t="s">
        <v>1596</v>
      </c>
      <c r="D42" s="286"/>
      <c r="E42" s="286"/>
      <c r="I42" s="251"/>
      <c r="J42" s="251"/>
      <c r="K42" s="251"/>
    </row>
    <row r="43" spans="1:11">
      <c r="A43" s="296" t="s">
        <v>1427</v>
      </c>
      <c r="B43" s="297">
        <v>780</v>
      </c>
      <c r="C43" s="298">
        <f t="shared" ref="C43:C50" si="0">B43/$B$51</f>
        <v>3.2088944630402622E-5</v>
      </c>
      <c r="D43" s="286"/>
      <c r="E43" s="286"/>
      <c r="I43" s="251"/>
      <c r="J43" s="251"/>
      <c r="K43" s="251"/>
    </row>
    <row r="44" spans="1:11">
      <c r="A44" s="296" t="s">
        <v>1597</v>
      </c>
      <c r="B44" s="299">
        <v>1911870</v>
      </c>
      <c r="C44" s="298">
        <f t="shared" si="0"/>
        <v>7.8653705859651105E-2</v>
      </c>
      <c r="D44" s="286"/>
      <c r="E44" s="286"/>
      <c r="I44" s="251"/>
      <c r="J44" s="251"/>
      <c r="K44" s="251"/>
    </row>
    <row r="45" spans="1:11">
      <c r="A45" s="296" t="s">
        <v>1598</v>
      </c>
      <c r="B45" s="299">
        <v>8787060</v>
      </c>
      <c r="C45" s="298">
        <f t="shared" si="0"/>
        <v>0.36149677154362264</v>
      </c>
      <c r="D45" s="286"/>
      <c r="E45" s="286"/>
      <c r="I45" s="251"/>
      <c r="J45" s="251"/>
      <c r="K45" s="251"/>
    </row>
    <row r="46" spans="1:11">
      <c r="A46" s="296" t="s">
        <v>1599</v>
      </c>
      <c r="B46" s="299">
        <v>2197717</v>
      </c>
      <c r="C46" s="298">
        <f t="shared" si="0"/>
        <v>9.0413357854223789E-2</v>
      </c>
      <c r="D46" s="286"/>
      <c r="E46" s="286"/>
      <c r="I46" s="251"/>
      <c r="J46" s="251"/>
      <c r="K46" s="251"/>
    </row>
    <row r="47" spans="1:11">
      <c r="A47" s="296" t="s">
        <v>1600</v>
      </c>
      <c r="B47" s="299">
        <v>2348401</v>
      </c>
      <c r="C47" s="298">
        <f t="shared" si="0"/>
        <v>9.6612448280746346E-2</v>
      </c>
      <c r="D47" s="286"/>
      <c r="E47" s="286"/>
      <c r="I47" s="251"/>
      <c r="J47" s="251"/>
      <c r="K47" s="251"/>
    </row>
    <row r="48" spans="1:11">
      <c r="A48" s="296" t="s">
        <v>1601</v>
      </c>
      <c r="B48" s="299">
        <v>3042514</v>
      </c>
      <c r="C48" s="298">
        <f t="shared" si="0"/>
        <v>0.12516802985028821</v>
      </c>
      <c r="D48" s="286"/>
      <c r="E48" s="286"/>
      <c r="I48" s="251"/>
      <c r="J48" s="251"/>
      <c r="K48" s="251"/>
    </row>
    <row r="49" spans="1:18">
      <c r="A49" s="296" t="s">
        <v>1602</v>
      </c>
      <c r="B49" s="299">
        <v>3671034</v>
      </c>
      <c r="C49" s="298">
        <f t="shared" si="0"/>
        <v>0.15102513687477623</v>
      </c>
      <c r="D49" s="286"/>
      <c r="E49" s="286"/>
      <c r="I49" s="251"/>
      <c r="J49" s="251"/>
      <c r="K49" s="251"/>
    </row>
    <row r="50" spans="1:18">
      <c r="A50" s="296" t="s">
        <v>1603</v>
      </c>
      <c r="B50" s="300">
        <v>2348061</v>
      </c>
      <c r="C50" s="298">
        <f t="shared" si="0"/>
        <v>9.6598460792061289E-2</v>
      </c>
      <c r="D50" s="301"/>
      <c r="E50" s="301"/>
      <c r="I50" s="251"/>
      <c r="J50" s="251"/>
      <c r="K50" s="251"/>
    </row>
    <row r="51" spans="1:18">
      <c r="A51" s="301"/>
      <c r="B51" s="302">
        <f>SUM(B43:B50)</f>
        <v>24307437</v>
      </c>
      <c r="C51" s="301"/>
      <c r="D51" s="301"/>
      <c r="E51" s="301"/>
      <c r="I51" s="251"/>
      <c r="J51" s="251"/>
      <c r="K51" s="251"/>
    </row>
    <row r="52" spans="1:18">
      <c r="A52" s="286"/>
      <c r="B52" s="251"/>
      <c r="C52" s="286"/>
      <c r="D52" s="301"/>
      <c r="E52" s="301"/>
      <c r="F52" s="301"/>
      <c r="G52" s="301"/>
      <c r="H52" s="301"/>
      <c r="I52" s="251"/>
      <c r="J52" s="251"/>
      <c r="K52" s="303"/>
      <c r="L52" s="303"/>
      <c r="M52" s="303"/>
      <c r="N52" s="303"/>
      <c r="O52" s="303"/>
      <c r="P52" s="303"/>
      <c r="Q52" s="303"/>
      <c r="R52" s="303"/>
    </row>
    <row r="53" spans="1:18">
      <c r="A53" s="286"/>
      <c r="B53" s="251"/>
      <c r="C53" s="286"/>
      <c r="D53" s="301"/>
      <c r="E53" s="301"/>
      <c r="F53" s="301"/>
      <c r="G53" s="301"/>
      <c r="H53" s="301"/>
      <c r="I53" s="251"/>
      <c r="J53" s="251"/>
      <c r="K53" s="303"/>
      <c r="L53" s="303"/>
      <c r="M53" s="303"/>
      <c r="N53" s="303"/>
      <c r="O53" s="303"/>
      <c r="P53" s="304"/>
      <c r="Q53" s="303"/>
      <c r="R53" s="303"/>
    </row>
    <row r="54" spans="1:18">
      <c r="A54" s="286"/>
      <c r="B54" s="251"/>
      <c r="C54" s="286"/>
      <c r="D54" s="301"/>
      <c r="E54" s="301"/>
      <c r="F54" s="301"/>
      <c r="G54" s="301"/>
      <c r="H54" s="301"/>
      <c r="I54" s="251"/>
      <c r="J54" s="251"/>
      <c r="K54" s="305"/>
      <c r="L54" s="306"/>
      <c r="M54" s="306"/>
      <c r="N54" s="306"/>
      <c r="O54" s="307"/>
      <c r="P54" s="306"/>
      <c r="Q54" s="306"/>
      <c r="R54" s="306"/>
    </row>
    <row r="55" spans="1:18">
      <c r="A55" s="286"/>
      <c r="B55" s="251"/>
      <c r="C55" s="286"/>
      <c r="D55" s="301"/>
      <c r="E55" s="301"/>
      <c r="F55" s="301"/>
      <c r="G55" s="301"/>
      <c r="H55" s="301"/>
      <c r="I55" s="251"/>
      <c r="J55" s="251"/>
      <c r="K55" s="251"/>
    </row>
    <row r="56" spans="1:18">
      <c r="A56" s="286"/>
      <c r="B56" s="251"/>
      <c r="C56" s="286"/>
      <c r="D56" s="301"/>
      <c r="E56" s="301"/>
      <c r="F56" s="301"/>
      <c r="G56" s="301"/>
      <c r="H56" s="301"/>
      <c r="I56" s="251"/>
      <c r="J56" s="251"/>
      <c r="K56" s="251"/>
    </row>
    <row r="57" spans="1:18">
      <c r="A57" s="286"/>
      <c r="B57" s="251"/>
      <c r="C57" s="286"/>
      <c r="D57" s="301"/>
      <c r="E57" s="301"/>
      <c r="F57" s="301"/>
      <c r="G57" s="301"/>
      <c r="H57" s="301"/>
      <c r="I57" s="251"/>
      <c r="J57" s="251"/>
      <c r="K57" s="251"/>
    </row>
    <row r="58" spans="1:18">
      <c r="A58" s="286"/>
      <c r="B58" s="251"/>
      <c r="C58" s="286"/>
      <c r="D58" s="301"/>
      <c r="E58" s="301"/>
      <c r="F58" s="301"/>
      <c r="G58" s="301"/>
      <c r="H58" s="301"/>
      <c r="I58" s="251"/>
      <c r="J58" s="251"/>
      <c r="K58" s="251"/>
    </row>
    <row r="59" spans="1:18">
      <c r="A59" s="308"/>
      <c r="B59" s="251"/>
      <c r="C59" s="286"/>
      <c r="D59" s="286"/>
      <c r="E59" s="286"/>
      <c r="F59" s="301"/>
      <c r="G59" s="301"/>
      <c r="H59" s="301"/>
      <c r="I59" s="251"/>
      <c r="J59" s="251"/>
      <c r="K59" s="251"/>
    </row>
    <row r="60" spans="1:18">
      <c r="A60" s="308"/>
      <c r="B60" s="251"/>
      <c r="C60" s="301"/>
      <c r="D60" s="301"/>
      <c r="E60" s="301"/>
      <c r="F60" s="301"/>
      <c r="G60" s="301"/>
      <c r="H60" s="301"/>
      <c r="I60" s="251"/>
      <c r="J60" s="251"/>
      <c r="K60" s="251"/>
    </row>
    <row r="61" spans="1:18">
      <c r="A61" s="286"/>
      <c r="B61" s="251"/>
      <c r="C61" s="286"/>
      <c r="D61" s="286"/>
      <c r="E61" s="286"/>
      <c r="F61" s="286"/>
      <c r="G61" s="286"/>
      <c r="H61" s="286"/>
      <c r="I61" s="251"/>
      <c r="J61" s="251"/>
      <c r="K61" s="251"/>
    </row>
    <row r="62" spans="1:18">
      <c r="A62" s="286"/>
      <c r="B62" s="217"/>
      <c r="C62" s="309"/>
      <c r="D62" s="301"/>
      <c r="E62" s="301"/>
      <c r="F62" s="301"/>
      <c r="G62" s="301"/>
      <c r="H62" s="301"/>
      <c r="I62" s="251"/>
      <c r="J62" s="251"/>
      <c r="K62" s="251"/>
    </row>
    <row r="63" spans="1:18">
      <c r="A63" s="251"/>
      <c r="B63" s="217"/>
      <c r="C63" s="309"/>
      <c r="D63" s="301"/>
      <c r="E63" s="301"/>
      <c r="F63" s="251"/>
      <c r="G63" s="251"/>
      <c r="H63" s="251"/>
      <c r="I63" s="251"/>
      <c r="J63" s="251"/>
      <c r="K63" s="251"/>
    </row>
    <row r="64" spans="1:18">
      <c r="A64" s="251"/>
      <c r="B64" s="217"/>
      <c r="C64" s="309"/>
      <c r="D64" s="301"/>
      <c r="E64" s="301"/>
      <c r="F64" s="251"/>
      <c r="G64" s="251"/>
      <c r="H64" s="251"/>
      <c r="I64" s="251"/>
      <c r="J64" s="251"/>
      <c r="K64" s="251"/>
    </row>
    <row r="65" spans="1:11">
      <c r="A65" s="251"/>
      <c r="B65" s="217"/>
      <c r="C65" s="309"/>
      <c r="D65" s="301"/>
      <c r="E65" s="301"/>
      <c r="F65" s="251"/>
      <c r="G65" s="251"/>
      <c r="H65" s="251"/>
      <c r="I65" s="251"/>
      <c r="J65" s="251"/>
      <c r="K65" s="251"/>
    </row>
    <row r="66" spans="1:11">
      <c r="A66" s="251"/>
      <c r="B66" s="217"/>
      <c r="C66" s="309"/>
      <c r="D66" s="301"/>
      <c r="E66" s="301"/>
      <c r="F66" s="251"/>
      <c r="G66" s="251"/>
      <c r="H66" s="251"/>
      <c r="I66" s="251"/>
      <c r="J66" s="251"/>
      <c r="K66" s="251"/>
    </row>
    <row r="67" spans="1:11">
      <c r="A67" s="251"/>
      <c r="B67" s="217"/>
      <c r="C67" s="309"/>
      <c r="D67" s="301"/>
      <c r="E67" s="301"/>
      <c r="F67" s="251"/>
      <c r="G67" s="251"/>
      <c r="H67" s="251"/>
      <c r="I67" s="251"/>
      <c r="J67" s="251"/>
      <c r="K67" s="251"/>
    </row>
    <row r="68" spans="1:11">
      <c r="A68" s="251"/>
      <c r="B68" s="217"/>
      <c r="C68" s="309"/>
      <c r="D68" s="301"/>
      <c r="E68" s="301"/>
      <c r="F68" s="251"/>
      <c r="G68" s="251"/>
      <c r="H68" s="251"/>
      <c r="I68" s="251"/>
      <c r="J68" s="251"/>
      <c r="K68" s="251"/>
    </row>
    <row r="69" spans="1:11">
      <c r="A69" s="251"/>
      <c r="B69" s="217"/>
      <c r="C69" s="309"/>
      <c r="D69" s="301"/>
      <c r="E69" s="301"/>
      <c r="F69" s="251"/>
      <c r="G69" s="251"/>
      <c r="H69" s="251"/>
      <c r="I69" s="251"/>
      <c r="J69" s="251"/>
      <c r="K69" s="251"/>
    </row>
    <row r="70" spans="1:11">
      <c r="A70" s="251"/>
      <c r="B70" s="217"/>
      <c r="C70" s="309"/>
      <c r="D70" s="301"/>
      <c r="E70" s="301"/>
      <c r="F70" s="251"/>
      <c r="G70" s="251"/>
      <c r="H70" s="251"/>
      <c r="I70" s="251"/>
      <c r="J70" s="251"/>
      <c r="K70" s="251"/>
    </row>
    <row r="71" spans="1:11">
      <c r="A71" s="251"/>
      <c r="B71" s="217"/>
      <c r="C71" s="309"/>
      <c r="D71" s="301"/>
      <c r="E71" s="301"/>
      <c r="F71" s="251"/>
      <c r="G71" s="251"/>
      <c r="H71" s="251"/>
      <c r="I71" s="251"/>
      <c r="J71" s="251"/>
      <c r="K71" s="251"/>
    </row>
    <row r="72" spans="1:11">
      <c r="A72" s="251"/>
      <c r="B72" s="217"/>
      <c r="C72" s="309"/>
      <c r="D72" s="301"/>
      <c r="E72" s="301"/>
      <c r="F72" s="251"/>
      <c r="G72" s="251"/>
      <c r="H72" s="251"/>
      <c r="I72" s="251"/>
      <c r="J72" s="251"/>
      <c r="K72" s="251"/>
    </row>
    <row r="73" spans="1:11">
      <c r="A73" s="251"/>
      <c r="B73" s="217"/>
      <c r="C73" s="309"/>
      <c r="D73" s="301"/>
      <c r="E73" s="301"/>
      <c r="F73" s="251"/>
      <c r="G73" s="251"/>
      <c r="H73" s="251"/>
      <c r="I73" s="251"/>
      <c r="J73" s="251"/>
      <c r="K73" s="251"/>
    </row>
    <row r="74" spans="1:11">
      <c r="A74" s="251"/>
      <c r="B74" s="217"/>
      <c r="C74" s="309"/>
      <c r="D74" s="301"/>
      <c r="E74" s="301"/>
      <c r="F74" s="251"/>
      <c r="G74" s="251"/>
      <c r="H74" s="251"/>
      <c r="I74" s="251"/>
      <c r="J74" s="251"/>
      <c r="K74" s="251"/>
    </row>
    <row r="75" spans="1:11">
      <c r="A75" s="251"/>
      <c r="B75" s="217"/>
      <c r="C75" s="309"/>
      <c r="D75" s="301"/>
      <c r="E75" s="301"/>
      <c r="F75" s="251"/>
      <c r="G75" s="251"/>
      <c r="H75" s="251"/>
      <c r="I75" s="251"/>
      <c r="J75" s="251"/>
      <c r="K75" s="251"/>
    </row>
    <row r="76" spans="1:11">
      <c r="A76" s="251"/>
      <c r="B76" s="217"/>
      <c r="C76" s="309"/>
      <c r="D76" s="301"/>
      <c r="E76" s="301"/>
      <c r="F76" s="251"/>
      <c r="G76" s="251"/>
      <c r="H76" s="251"/>
      <c r="I76" s="251"/>
      <c r="J76" s="251"/>
      <c r="K76" s="251"/>
    </row>
    <row r="77" spans="1:11">
      <c r="A77" s="251"/>
      <c r="B77" s="217"/>
      <c r="C77" s="309"/>
      <c r="D77" s="301"/>
      <c r="E77" s="301"/>
      <c r="F77" s="251"/>
      <c r="G77" s="251"/>
      <c r="H77" s="251"/>
      <c r="I77" s="251"/>
      <c r="J77" s="251"/>
      <c r="K77" s="251"/>
    </row>
    <row r="78" spans="1:11">
      <c r="A78" s="251"/>
      <c r="B78" s="217"/>
      <c r="C78" s="309"/>
      <c r="D78" s="301"/>
      <c r="E78" s="301"/>
      <c r="F78" s="251"/>
      <c r="G78" s="251"/>
      <c r="H78" s="251"/>
      <c r="I78" s="251"/>
      <c r="J78" s="251"/>
      <c r="K78" s="251"/>
    </row>
    <row r="79" spans="1:11">
      <c r="A79" s="251"/>
      <c r="B79" s="217"/>
      <c r="C79" s="309"/>
      <c r="D79" s="301"/>
      <c r="E79" s="301"/>
      <c r="F79" s="251"/>
      <c r="G79" s="251"/>
      <c r="H79" s="251"/>
      <c r="I79" s="251"/>
      <c r="J79" s="251"/>
      <c r="K79" s="251"/>
    </row>
    <row r="80" spans="1:11">
      <c r="A80" s="251"/>
      <c r="B80" s="217"/>
      <c r="C80" s="309"/>
      <c r="D80" s="301"/>
      <c r="E80" s="301"/>
      <c r="F80" s="251"/>
      <c r="G80" s="251"/>
      <c r="H80" s="251"/>
      <c r="I80" s="251"/>
      <c r="J80" s="251"/>
      <c r="K80" s="251"/>
    </row>
    <row r="81" spans="1:11">
      <c r="A81" s="251"/>
      <c r="B81" s="217"/>
      <c r="C81" s="309"/>
      <c r="D81" s="301"/>
      <c r="E81" s="301"/>
      <c r="F81" s="251"/>
      <c r="G81" s="251"/>
      <c r="H81" s="251"/>
      <c r="I81" s="251"/>
      <c r="J81" s="251"/>
      <c r="K81" s="251"/>
    </row>
    <row r="82" spans="1:11">
      <c r="A82" s="251"/>
      <c r="B82" s="217"/>
      <c r="C82" s="309"/>
      <c r="D82" s="301"/>
      <c r="E82" s="301"/>
      <c r="F82" s="251"/>
      <c r="G82" s="251"/>
      <c r="H82" s="251"/>
      <c r="I82" s="251"/>
      <c r="J82" s="251"/>
      <c r="K82" s="251"/>
    </row>
    <row r="83" spans="1:11">
      <c r="A83" s="251"/>
      <c r="B83" s="217"/>
      <c r="C83" s="309"/>
      <c r="D83" s="301"/>
      <c r="E83" s="301"/>
      <c r="F83" s="251"/>
      <c r="G83" s="251"/>
      <c r="H83" s="251"/>
      <c r="I83" s="251"/>
      <c r="J83" s="251"/>
      <c r="K83" s="251"/>
    </row>
    <row r="84" spans="1:11">
      <c r="A84" s="251"/>
      <c r="B84" s="217"/>
      <c r="C84" s="309"/>
      <c r="D84" s="301"/>
      <c r="E84" s="301"/>
      <c r="F84" s="251"/>
      <c r="G84" s="251"/>
      <c r="H84" s="251"/>
      <c r="I84" s="251"/>
      <c r="J84" s="251"/>
      <c r="K84" s="251"/>
    </row>
    <row r="85" spans="1:11">
      <c r="A85" s="251"/>
      <c r="B85" s="217"/>
      <c r="C85" s="309"/>
      <c r="D85" s="301"/>
      <c r="E85" s="301"/>
      <c r="F85" s="251"/>
      <c r="G85" s="251"/>
      <c r="H85" s="251"/>
      <c r="I85" s="251"/>
      <c r="J85" s="251"/>
      <c r="K85" s="251"/>
    </row>
    <row r="86" spans="1:11">
      <c r="A86" s="251"/>
      <c r="B86" s="217"/>
      <c r="C86" s="309"/>
      <c r="D86" s="301"/>
      <c r="E86" s="301"/>
      <c r="F86" s="251"/>
      <c r="G86" s="251"/>
      <c r="H86" s="251"/>
      <c r="I86" s="251"/>
      <c r="J86" s="251"/>
      <c r="K86" s="251"/>
    </row>
    <row r="87" spans="1:11">
      <c r="A87" s="251"/>
      <c r="B87" s="217"/>
      <c r="C87" s="309"/>
      <c r="D87" s="301"/>
      <c r="E87" s="301"/>
      <c r="F87" s="251"/>
      <c r="G87" s="251"/>
      <c r="H87" s="251"/>
      <c r="I87" s="251"/>
      <c r="J87" s="251"/>
      <c r="K87" s="251"/>
    </row>
    <row r="88" spans="1:11">
      <c r="B88" s="310"/>
      <c r="C88" s="310"/>
    </row>
    <row r="89" spans="1:11">
      <c r="B89" s="310"/>
      <c r="C89" s="310"/>
    </row>
    <row r="90" spans="1:11">
      <c r="B90" s="310"/>
      <c r="C90" s="310"/>
    </row>
    <row r="91" spans="1:11">
      <c r="B91" s="310"/>
      <c r="C91" s="310"/>
    </row>
    <row r="92" spans="1:11">
      <c r="B92" s="310"/>
      <c r="C92" s="310"/>
    </row>
    <row r="93" spans="1:11">
      <c r="B93" s="310"/>
      <c r="C93" s="310"/>
    </row>
    <row r="94" spans="1:11">
      <c r="B94" s="310"/>
      <c r="C94" s="310"/>
    </row>
    <row r="95" spans="1:11">
      <c r="B95" s="310"/>
      <c r="C95" s="310"/>
    </row>
    <row r="96" spans="1:11">
      <c r="B96" s="310"/>
      <c r="C96" s="310"/>
    </row>
    <row r="97" spans="2:3">
      <c r="B97" s="310"/>
      <c r="C97" s="310"/>
    </row>
    <row r="98" spans="2:3">
      <c r="B98" s="310"/>
      <c r="C98" s="310"/>
    </row>
    <row r="99" spans="2:3">
      <c r="B99" s="310"/>
      <c r="C99" s="310"/>
    </row>
    <row r="100" spans="2:3">
      <c r="B100" s="310"/>
      <c r="C100" s="310"/>
    </row>
    <row r="101" spans="2:3">
      <c r="B101" s="310"/>
      <c r="C101" s="310"/>
    </row>
    <row r="102" spans="2:3">
      <c r="B102" s="310"/>
      <c r="C102" s="310"/>
    </row>
    <row r="103" spans="2:3">
      <c r="B103" s="310"/>
      <c r="C103" s="310"/>
    </row>
    <row r="104" spans="2:3">
      <c r="B104" s="310"/>
      <c r="C104" s="310"/>
    </row>
    <row r="105" spans="2:3">
      <c r="B105" s="310"/>
      <c r="C105" s="310"/>
    </row>
    <row r="106" spans="2:3">
      <c r="B106" s="310"/>
      <c r="C106" s="310"/>
    </row>
    <row r="107" spans="2:3">
      <c r="B107" s="310"/>
      <c r="C107" s="310"/>
    </row>
    <row r="108" spans="2:3">
      <c r="B108" s="310"/>
      <c r="C108" s="310"/>
    </row>
    <row r="109" spans="2:3">
      <c r="B109" s="310"/>
      <c r="C109" s="310"/>
    </row>
  </sheetData>
  <mergeCells count="25">
    <mergeCell ref="H3:H4"/>
    <mergeCell ref="I3:I4"/>
    <mergeCell ref="J3:J4"/>
    <mergeCell ref="A5:A19"/>
    <mergeCell ref="B7:B12"/>
    <mergeCell ref="I7:I12"/>
    <mergeCell ref="J7:J12"/>
    <mergeCell ref="B13:B15"/>
    <mergeCell ref="I13:I15"/>
    <mergeCell ref="J13:J15"/>
    <mergeCell ref="A3:A4"/>
    <mergeCell ref="B3:B4"/>
    <mergeCell ref="C3:C4"/>
    <mergeCell ref="D3:E3"/>
    <mergeCell ref="F3:F4"/>
    <mergeCell ref="G3:G4"/>
    <mergeCell ref="B16:B17"/>
    <mergeCell ref="I16:I17"/>
    <mergeCell ref="J16:J17"/>
    <mergeCell ref="B18:B19"/>
    <mergeCell ref="A20:A25"/>
    <mergeCell ref="B20:B22"/>
    <mergeCell ref="I20:I22"/>
    <mergeCell ref="J20:J22"/>
    <mergeCell ref="B23:B24"/>
  </mergeCells>
  <phoneticPr fontId="1" type="noConversion"/>
  <pageMargins left="0.7" right="0.7" top="0.75" bottom="0.75" header="0.3" footer="0.3"/>
  <pageSetup paperSize="9" orientation="portrait" horizontalDpi="300" verticalDpi="30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EB4F4-B2D4-4BAA-86BC-4C7F44DCE5FB}">
  <sheetPr>
    <tabColor rgb="FF002060"/>
  </sheetPr>
  <dimension ref="A1:K136"/>
  <sheetViews>
    <sheetView workbookViewId="0"/>
  </sheetViews>
  <sheetFormatPr baseColWidth="10" defaultColWidth="8.83203125" defaultRowHeight="17"/>
  <cols>
    <col min="2" max="2" width="14.1640625" bestFit="1" customWidth="1"/>
    <col min="3" max="3" width="30.33203125" customWidth="1"/>
    <col min="4" max="4" width="12.6640625" customWidth="1"/>
    <col min="5" max="5" width="18.1640625" customWidth="1"/>
    <col min="6" max="6" width="65.6640625" customWidth="1"/>
    <col min="7" max="7" width="26.6640625" bestFit="1" customWidth="1"/>
  </cols>
  <sheetData>
    <row r="1" spans="1:7" ht="22">
      <c r="A1" s="4" t="s">
        <v>1604</v>
      </c>
    </row>
    <row r="3" spans="1:7" ht="20" customHeight="1">
      <c r="A3" s="776" t="s">
        <v>19</v>
      </c>
      <c r="B3" s="776" t="s">
        <v>1098</v>
      </c>
      <c r="C3" s="776" t="s">
        <v>1443</v>
      </c>
      <c r="D3" s="776" t="s">
        <v>1517</v>
      </c>
      <c r="E3" s="776" t="s">
        <v>1405</v>
      </c>
      <c r="F3" s="776" t="s">
        <v>1520</v>
      </c>
      <c r="G3" s="776" t="s">
        <v>1521</v>
      </c>
    </row>
    <row r="4" spans="1:7" ht="20" customHeight="1">
      <c r="A4" s="641"/>
      <c r="B4" s="641"/>
      <c r="C4" s="641"/>
      <c r="D4" s="641"/>
      <c r="E4" s="641"/>
      <c r="F4" s="641"/>
      <c r="G4" s="641"/>
    </row>
    <row r="5" spans="1:7" ht="30" customHeight="1">
      <c r="A5" s="647" t="s">
        <v>1522</v>
      </c>
      <c r="B5" s="210" t="s">
        <v>1523</v>
      </c>
      <c r="C5" s="311" t="s">
        <v>1524</v>
      </c>
      <c r="D5" s="211" t="s">
        <v>1058</v>
      </c>
      <c r="E5" s="312" t="s">
        <v>1525</v>
      </c>
      <c r="F5" s="212" t="s">
        <v>1605</v>
      </c>
      <c r="G5" s="212" t="s">
        <v>1527</v>
      </c>
    </row>
    <row r="6" spans="1:7" ht="30" customHeight="1">
      <c r="A6" s="646"/>
      <c r="B6" s="210" t="s">
        <v>1529</v>
      </c>
      <c r="C6" s="311" t="s">
        <v>946</v>
      </c>
      <c r="D6" s="211" t="s">
        <v>1058</v>
      </c>
      <c r="E6" s="269" t="s">
        <v>1531</v>
      </c>
      <c r="F6" s="212" t="s">
        <v>1532</v>
      </c>
      <c r="G6" s="212" t="s">
        <v>1533</v>
      </c>
    </row>
    <row r="7" spans="1:7" ht="30" customHeight="1">
      <c r="A7" s="646"/>
      <c r="B7" s="781" t="s">
        <v>1071</v>
      </c>
      <c r="C7" s="313" t="s">
        <v>1606</v>
      </c>
      <c r="D7" s="211" t="s">
        <v>1170</v>
      </c>
      <c r="E7" s="269" t="s">
        <v>1535</v>
      </c>
      <c r="F7" s="786" t="s">
        <v>1537</v>
      </c>
      <c r="G7" s="779" t="s">
        <v>1538</v>
      </c>
    </row>
    <row r="8" spans="1:7" ht="30" customHeight="1">
      <c r="A8" s="646"/>
      <c r="B8" s="781"/>
      <c r="C8" s="313" t="s">
        <v>1607</v>
      </c>
      <c r="D8" s="211" t="s">
        <v>1170</v>
      </c>
      <c r="E8" s="269" t="s">
        <v>1541</v>
      </c>
      <c r="F8" s="787"/>
      <c r="G8" s="789"/>
    </row>
    <row r="9" spans="1:7" ht="30" customHeight="1">
      <c r="A9" s="646"/>
      <c r="B9" s="781"/>
      <c r="C9" s="313" t="s">
        <v>1608</v>
      </c>
      <c r="D9" s="211" t="s">
        <v>1170</v>
      </c>
      <c r="E9" s="269" t="s">
        <v>1544</v>
      </c>
      <c r="F9" s="787"/>
      <c r="G9" s="789"/>
    </row>
    <row r="10" spans="1:7" ht="30" customHeight="1">
      <c r="A10" s="646"/>
      <c r="B10" s="781"/>
      <c r="C10" s="311" t="s">
        <v>1609</v>
      </c>
      <c r="D10" s="211" t="s">
        <v>1058</v>
      </c>
      <c r="E10" s="269" t="s">
        <v>1535</v>
      </c>
      <c r="F10" s="787"/>
      <c r="G10" s="789"/>
    </row>
    <row r="11" spans="1:7" ht="30" customHeight="1">
      <c r="A11" s="646"/>
      <c r="B11" s="781"/>
      <c r="C11" s="313" t="s">
        <v>1610</v>
      </c>
      <c r="D11" s="211" t="s">
        <v>1170</v>
      </c>
      <c r="E11" s="269" t="s">
        <v>1541</v>
      </c>
      <c r="F11" s="787"/>
      <c r="G11" s="789"/>
    </row>
    <row r="12" spans="1:7" ht="30" customHeight="1">
      <c r="A12" s="646"/>
      <c r="B12" s="781"/>
      <c r="C12" s="313" t="s">
        <v>1611</v>
      </c>
      <c r="D12" s="211" t="s">
        <v>1170</v>
      </c>
      <c r="E12" s="269" t="s">
        <v>1544</v>
      </c>
      <c r="F12" s="788"/>
      <c r="G12" s="780"/>
    </row>
    <row r="13" spans="1:7" ht="30" customHeight="1">
      <c r="A13" s="646"/>
      <c r="B13" s="781" t="s">
        <v>1548</v>
      </c>
      <c r="C13" s="311" t="s">
        <v>1612</v>
      </c>
      <c r="D13" s="211" t="s">
        <v>1058</v>
      </c>
      <c r="E13" s="312" t="s">
        <v>1550</v>
      </c>
      <c r="F13" s="786" t="s">
        <v>1613</v>
      </c>
      <c r="G13" s="779" t="s">
        <v>1552</v>
      </c>
    </row>
    <row r="14" spans="1:7" ht="30" customHeight="1">
      <c r="A14" s="646"/>
      <c r="B14" s="781"/>
      <c r="C14" s="313" t="s">
        <v>1553</v>
      </c>
      <c r="D14" s="211" t="s">
        <v>1170</v>
      </c>
      <c r="E14" s="269" t="s">
        <v>1554</v>
      </c>
      <c r="F14" s="790"/>
      <c r="G14" s="789"/>
    </row>
    <row r="15" spans="1:7" ht="30" customHeight="1">
      <c r="A15" s="646"/>
      <c r="B15" s="781"/>
      <c r="C15" s="313" t="s">
        <v>1555</v>
      </c>
      <c r="D15" s="211" t="s">
        <v>1170</v>
      </c>
      <c r="E15" s="312" t="s">
        <v>1556</v>
      </c>
      <c r="F15" s="791"/>
      <c r="G15" s="780"/>
    </row>
    <row r="16" spans="1:7" ht="30" customHeight="1">
      <c r="A16" s="646"/>
      <c r="B16" s="781" t="s">
        <v>1557</v>
      </c>
      <c r="C16" s="313" t="s">
        <v>1614</v>
      </c>
      <c r="D16" s="211" t="s">
        <v>1170</v>
      </c>
      <c r="E16" s="312" t="s">
        <v>1559</v>
      </c>
      <c r="F16" s="786" t="s">
        <v>1615</v>
      </c>
      <c r="G16" s="779" t="s">
        <v>1561</v>
      </c>
    </row>
    <row r="17" spans="1:11" ht="30" customHeight="1">
      <c r="A17" s="646"/>
      <c r="B17" s="781"/>
      <c r="C17" s="311" t="s">
        <v>1616</v>
      </c>
      <c r="D17" s="211" t="s">
        <v>1058</v>
      </c>
      <c r="E17" s="312" t="s">
        <v>1617</v>
      </c>
      <c r="F17" s="791"/>
      <c r="G17" s="780"/>
    </row>
    <row r="18" spans="1:11" ht="35" customHeight="1">
      <c r="A18" s="640"/>
      <c r="B18" s="647" t="s">
        <v>1565</v>
      </c>
      <c r="C18" s="311" t="s">
        <v>1618</v>
      </c>
      <c r="D18" s="211" t="s">
        <v>1058</v>
      </c>
      <c r="E18" s="312" t="s">
        <v>1619</v>
      </c>
      <c r="F18" s="314" t="s">
        <v>1620</v>
      </c>
      <c r="G18" s="315" t="s">
        <v>1427</v>
      </c>
    </row>
    <row r="19" spans="1:11" ht="45" customHeight="1">
      <c r="A19" s="641"/>
      <c r="B19" s="641"/>
      <c r="C19" s="311" t="s">
        <v>1621</v>
      </c>
      <c r="D19" s="211" t="s">
        <v>1058</v>
      </c>
      <c r="E19" s="312" t="s">
        <v>1619</v>
      </c>
      <c r="F19" s="212" t="s">
        <v>1622</v>
      </c>
      <c r="G19" s="227" t="s">
        <v>1427</v>
      </c>
    </row>
    <row r="20" spans="1:11" ht="30" customHeight="1">
      <c r="A20" s="647" t="s">
        <v>1573</v>
      </c>
      <c r="B20" s="781" t="s">
        <v>1574</v>
      </c>
      <c r="C20" s="311" t="s">
        <v>1623</v>
      </c>
      <c r="D20" s="211" t="s">
        <v>1058</v>
      </c>
      <c r="E20" s="269" t="s">
        <v>1576</v>
      </c>
      <c r="F20" s="782" t="s">
        <v>1577</v>
      </c>
      <c r="G20" s="784" t="s">
        <v>1427</v>
      </c>
    </row>
    <row r="21" spans="1:11" ht="30" customHeight="1">
      <c r="A21" s="646"/>
      <c r="B21" s="781"/>
      <c r="C21" s="313" t="s">
        <v>1578</v>
      </c>
      <c r="D21" s="211" t="s">
        <v>1170</v>
      </c>
      <c r="E21" s="269" t="s">
        <v>1580</v>
      </c>
      <c r="F21" s="783"/>
      <c r="G21" s="785"/>
    </row>
    <row r="22" spans="1:11" ht="30" customHeight="1">
      <c r="A22" s="646"/>
      <c r="B22" s="781"/>
      <c r="C22" s="313" t="s">
        <v>1581</v>
      </c>
      <c r="D22" s="211" t="s">
        <v>1170</v>
      </c>
      <c r="E22" s="269" t="s">
        <v>1582</v>
      </c>
      <c r="F22" s="783"/>
      <c r="G22" s="785"/>
    </row>
    <row r="23" spans="1:11" ht="30" customHeight="1">
      <c r="A23" s="646"/>
      <c r="B23" s="781" t="s">
        <v>1583</v>
      </c>
      <c r="C23" s="316" t="s">
        <v>961</v>
      </c>
      <c r="D23" s="279" t="s">
        <v>1058</v>
      </c>
      <c r="E23" s="280" t="s">
        <v>1624</v>
      </c>
      <c r="F23" s="281" t="s">
        <v>1585</v>
      </c>
      <c r="G23" s="279" t="s">
        <v>1427</v>
      </c>
      <c r="H23" s="282" t="s">
        <v>1586</v>
      </c>
    </row>
    <row r="24" spans="1:11" ht="30" customHeight="1">
      <c r="A24" s="646"/>
      <c r="B24" s="781"/>
      <c r="C24" s="311" t="s">
        <v>965</v>
      </c>
      <c r="D24" s="211" t="s">
        <v>1058</v>
      </c>
      <c r="E24" s="312" t="s">
        <v>1625</v>
      </c>
      <c r="F24" s="317" t="s">
        <v>1588</v>
      </c>
      <c r="G24" s="269" t="s">
        <v>1427</v>
      </c>
    </row>
    <row r="25" spans="1:11" ht="30" customHeight="1">
      <c r="A25" s="641"/>
      <c r="B25" s="210" t="s">
        <v>1565</v>
      </c>
      <c r="C25" s="311" t="s">
        <v>1626</v>
      </c>
      <c r="D25" s="211" t="s">
        <v>1058</v>
      </c>
      <c r="E25" s="312" t="s">
        <v>1627</v>
      </c>
      <c r="F25" s="317" t="s">
        <v>1628</v>
      </c>
      <c r="G25" s="269" t="s">
        <v>1427</v>
      </c>
    </row>
    <row r="27" spans="1:11">
      <c r="A27" s="76" t="s">
        <v>1629</v>
      </c>
      <c r="G27" s="76" t="s">
        <v>1630</v>
      </c>
      <c r="H27" s="76"/>
    </row>
    <row r="28" spans="1:11">
      <c r="A28" s="76"/>
    </row>
    <row r="29" spans="1:11">
      <c r="B29" s="251"/>
      <c r="C29" s="285"/>
      <c r="D29" s="286"/>
      <c r="E29" s="286"/>
      <c r="F29" s="286"/>
      <c r="G29" s="286"/>
      <c r="H29" s="287"/>
      <c r="I29" s="288"/>
      <c r="J29" s="251"/>
      <c r="K29" s="251"/>
    </row>
    <row r="30" spans="1:11">
      <c r="A30" s="7"/>
      <c r="B30" s="251"/>
      <c r="C30" s="285"/>
      <c r="D30" s="286"/>
      <c r="E30" s="286"/>
      <c r="F30" s="286"/>
      <c r="G30" s="286"/>
      <c r="H30" s="289"/>
      <c r="I30" s="290"/>
      <c r="J30" s="251"/>
      <c r="K30" s="251"/>
    </row>
    <row r="31" spans="1:11">
      <c r="A31" s="217"/>
      <c r="B31" s="251"/>
      <c r="C31" s="291"/>
      <c r="D31" s="286"/>
      <c r="E31" s="286"/>
      <c r="F31" s="286"/>
      <c r="G31" s="286"/>
      <c r="H31" s="289"/>
      <c r="I31" s="292"/>
      <c r="J31" s="251"/>
      <c r="K31" s="251"/>
    </row>
    <row r="32" spans="1:11">
      <c r="A32" s="286"/>
      <c r="B32" s="251"/>
      <c r="C32" s="285"/>
      <c r="D32" s="286"/>
      <c r="E32" s="286"/>
      <c r="F32" s="286"/>
      <c r="G32" s="286"/>
      <c r="H32" s="289"/>
      <c r="I32" s="292"/>
      <c r="J32" s="251"/>
      <c r="K32" s="251"/>
    </row>
    <row r="33" spans="1:11">
      <c r="A33" s="286"/>
      <c r="B33" s="251"/>
      <c r="C33" s="285"/>
      <c r="D33" s="286"/>
      <c r="E33" s="286"/>
      <c r="F33" s="286"/>
      <c r="G33" s="286"/>
      <c r="H33" s="289"/>
      <c r="I33" s="292"/>
      <c r="J33" s="251"/>
      <c r="K33" s="251"/>
    </row>
    <row r="34" spans="1:11">
      <c r="A34" s="286"/>
      <c r="B34" s="251"/>
      <c r="C34" s="285"/>
      <c r="D34" s="286"/>
      <c r="E34" s="286"/>
      <c r="F34" s="286"/>
      <c r="G34" s="286"/>
      <c r="H34" s="289"/>
      <c r="I34" s="292"/>
      <c r="J34" s="251"/>
      <c r="K34" s="251"/>
    </row>
    <row r="35" spans="1:11">
      <c r="A35" s="286"/>
      <c r="B35" s="251"/>
      <c r="C35" s="293"/>
      <c r="D35" s="286"/>
      <c r="E35" s="286"/>
      <c r="F35" s="286"/>
      <c r="G35" s="286"/>
      <c r="H35" s="289"/>
      <c r="I35" s="292"/>
      <c r="J35" s="251"/>
      <c r="K35" s="251"/>
    </row>
    <row r="36" spans="1:11">
      <c r="A36" s="286"/>
      <c r="B36" s="251"/>
      <c r="C36" s="294"/>
      <c r="D36" s="286"/>
      <c r="E36" s="286"/>
      <c r="F36" s="286"/>
      <c r="G36" s="286"/>
      <c r="H36" s="289"/>
      <c r="I36" s="292"/>
      <c r="J36" s="251"/>
      <c r="K36" s="251"/>
    </row>
    <row r="37" spans="1:11">
      <c r="A37" s="286"/>
      <c r="B37" s="251"/>
      <c r="C37" s="293"/>
      <c r="D37" s="286"/>
      <c r="E37" s="286"/>
      <c r="F37" s="286"/>
      <c r="G37" s="286"/>
      <c r="H37" s="289"/>
      <c r="I37" s="295"/>
      <c r="J37" s="251"/>
      <c r="K37" s="251"/>
    </row>
    <row r="38" spans="1:11">
      <c r="A38" s="286"/>
      <c r="B38" s="251"/>
      <c r="C38" s="293"/>
      <c r="D38" s="286"/>
      <c r="E38" s="286"/>
      <c r="F38" s="286"/>
      <c r="G38" s="286"/>
      <c r="H38" s="286"/>
      <c r="I38" s="251"/>
      <c r="J38" s="251"/>
      <c r="K38" s="251"/>
    </row>
    <row r="39" spans="1:11">
      <c r="A39" s="286"/>
      <c r="B39" s="251"/>
      <c r="C39" s="293"/>
      <c r="D39" s="286"/>
      <c r="E39" s="286"/>
      <c r="F39" s="286"/>
      <c r="G39" s="286"/>
      <c r="H39" s="286"/>
      <c r="I39" s="251"/>
      <c r="J39" s="251"/>
      <c r="K39" s="251"/>
    </row>
    <row r="40" spans="1:11">
      <c r="A40" s="286"/>
      <c r="B40" s="251"/>
      <c r="C40" s="293"/>
      <c r="D40" s="286"/>
      <c r="E40" s="286"/>
      <c r="F40" s="286"/>
      <c r="G40" s="286"/>
      <c r="H40" s="286"/>
      <c r="I40" s="251"/>
      <c r="J40" s="251"/>
      <c r="K40" s="251"/>
    </row>
    <row r="41" spans="1:11">
      <c r="A41" s="286"/>
      <c r="B41" s="251"/>
      <c r="C41" s="293"/>
      <c r="D41" s="286"/>
      <c r="E41" s="286"/>
      <c r="F41" s="286"/>
      <c r="G41" s="286"/>
      <c r="H41" s="286"/>
      <c r="I41" s="251"/>
      <c r="J41" s="251"/>
      <c r="K41" s="251"/>
    </row>
    <row r="42" spans="1:11">
      <c r="A42" s="160" t="s">
        <v>1594</v>
      </c>
      <c r="B42" s="160" t="s">
        <v>1595</v>
      </c>
      <c r="C42" s="160" t="s">
        <v>1596</v>
      </c>
      <c r="D42" s="286"/>
      <c r="E42" s="286"/>
      <c r="I42" s="251"/>
      <c r="J42" s="251"/>
      <c r="K42" s="251"/>
    </row>
    <row r="43" spans="1:11">
      <c r="A43" s="296" t="s">
        <v>1427</v>
      </c>
      <c r="B43" s="297">
        <v>780</v>
      </c>
      <c r="C43" s="298">
        <f t="shared" ref="C43:C50" si="0">B43/$B$51</f>
        <v>3.2088944630402622E-5</v>
      </c>
      <c r="D43" s="286"/>
      <c r="E43" s="286"/>
      <c r="I43" s="251"/>
      <c r="J43" s="251"/>
      <c r="K43" s="251"/>
    </row>
    <row r="44" spans="1:11">
      <c r="A44" s="296" t="s">
        <v>1597</v>
      </c>
      <c r="B44" s="299">
        <v>1911870</v>
      </c>
      <c r="C44" s="298">
        <f t="shared" si="0"/>
        <v>7.8653705859651105E-2</v>
      </c>
      <c r="D44" s="286"/>
      <c r="E44" s="286"/>
      <c r="I44" s="251"/>
      <c r="J44" s="251"/>
      <c r="K44" s="251"/>
    </row>
    <row r="45" spans="1:11">
      <c r="A45" s="296" t="s">
        <v>1598</v>
      </c>
      <c r="B45" s="299">
        <v>8787060</v>
      </c>
      <c r="C45" s="298">
        <f t="shared" si="0"/>
        <v>0.36149677154362264</v>
      </c>
      <c r="D45" s="286"/>
      <c r="E45" s="286"/>
      <c r="I45" s="251"/>
      <c r="J45" s="251"/>
      <c r="K45" s="251"/>
    </row>
    <row r="46" spans="1:11">
      <c r="A46" s="296" t="s">
        <v>1599</v>
      </c>
      <c r="B46" s="299">
        <v>2197717</v>
      </c>
      <c r="C46" s="298">
        <f t="shared" si="0"/>
        <v>9.0413357854223789E-2</v>
      </c>
      <c r="D46" s="286"/>
      <c r="E46" s="286"/>
      <c r="I46" s="251"/>
      <c r="J46" s="251"/>
      <c r="K46" s="251"/>
    </row>
    <row r="47" spans="1:11">
      <c r="A47" s="296" t="s">
        <v>1600</v>
      </c>
      <c r="B47" s="299">
        <v>2348401</v>
      </c>
      <c r="C47" s="298">
        <f t="shared" si="0"/>
        <v>9.6612448280746346E-2</v>
      </c>
      <c r="D47" s="286"/>
      <c r="E47" s="286"/>
      <c r="I47" s="251"/>
      <c r="J47" s="251"/>
      <c r="K47" s="251"/>
    </row>
    <row r="48" spans="1:11">
      <c r="A48" s="296" t="s">
        <v>1601</v>
      </c>
      <c r="B48" s="299">
        <v>3042514</v>
      </c>
      <c r="C48" s="298">
        <f t="shared" si="0"/>
        <v>0.12516802985028821</v>
      </c>
      <c r="D48" s="286"/>
      <c r="E48" s="286"/>
      <c r="I48" s="251"/>
      <c r="J48" s="251"/>
      <c r="K48" s="251"/>
    </row>
    <row r="49" spans="1:11">
      <c r="A49" s="296" t="s">
        <v>1602</v>
      </c>
      <c r="B49" s="299">
        <v>3671034</v>
      </c>
      <c r="C49" s="298">
        <f t="shared" si="0"/>
        <v>0.15102513687477623</v>
      </c>
      <c r="D49" s="286"/>
      <c r="E49" s="286"/>
      <c r="I49" s="251"/>
      <c r="J49" s="251"/>
      <c r="K49" s="251"/>
    </row>
    <row r="50" spans="1:11">
      <c r="A50" s="296" t="s">
        <v>1603</v>
      </c>
      <c r="B50" s="300">
        <v>2348061</v>
      </c>
      <c r="C50" s="298">
        <f t="shared" si="0"/>
        <v>9.6598460792061289E-2</v>
      </c>
      <c r="D50" s="301"/>
      <c r="E50" s="301"/>
      <c r="I50" s="251"/>
      <c r="J50" s="251"/>
      <c r="K50" s="251"/>
    </row>
    <row r="51" spans="1:11">
      <c r="A51" s="301"/>
      <c r="B51" s="302">
        <f>SUM(B43:B50)</f>
        <v>24307437</v>
      </c>
      <c r="C51" s="301"/>
      <c r="D51" s="301"/>
      <c r="E51" s="301"/>
      <c r="I51" s="251"/>
      <c r="J51" s="251"/>
      <c r="K51" s="251"/>
    </row>
    <row r="52" spans="1:11">
      <c r="A52" s="301"/>
      <c r="B52" s="302"/>
      <c r="C52" s="301"/>
      <c r="D52" s="301"/>
      <c r="E52" s="301"/>
      <c r="I52" s="251"/>
      <c r="J52" s="251"/>
      <c r="K52" s="251"/>
    </row>
    <row r="53" spans="1:11">
      <c r="A53" s="76" t="s">
        <v>1631</v>
      </c>
    </row>
    <row r="54" spans="1:11">
      <c r="A54" s="76"/>
    </row>
    <row r="55" spans="1:11">
      <c r="A55" s="308" t="s">
        <v>1632</v>
      </c>
      <c r="C55" s="286"/>
      <c r="D55" s="286"/>
      <c r="E55" s="286"/>
    </row>
    <row r="56" spans="1:11">
      <c r="A56" s="286"/>
      <c r="B56" s="251" t="s">
        <v>1633</v>
      </c>
      <c r="C56" s="285" t="s">
        <v>1634</v>
      </c>
      <c r="D56" s="286"/>
      <c r="E56" s="286"/>
      <c r="F56" s="251"/>
      <c r="G56" s="251"/>
      <c r="H56" s="251"/>
    </row>
    <row r="57" spans="1:11">
      <c r="A57" s="286"/>
      <c r="B57" s="251"/>
      <c r="C57" s="285" t="s">
        <v>1635</v>
      </c>
      <c r="D57" s="286"/>
      <c r="E57" s="286"/>
      <c r="F57" s="318"/>
      <c r="G57" s="251"/>
      <c r="H57" s="251"/>
    </row>
    <row r="58" spans="1:11">
      <c r="A58" s="286"/>
      <c r="B58" s="251"/>
      <c r="C58" s="291" t="s">
        <v>1636</v>
      </c>
      <c r="D58" s="286"/>
      <c r="E58" s="286"/>
      <c r="F58" s="319"/>
      <c r="G58" s="251"/>
      <c r="H58" s="251"/>
    </row>
    <row r="59" spans="1:11">
      <c r="A59" s="286"/>
      <c r="B59" s="251"/>
      <c r="C59" s="285" t="s">
        <v>1637</v>
      </c>
      <c r="D59" s="286"/>
      <c r="E59" s="286"/>
      <c r="F59" s="319"/>
      <c r="G59" s="251"/>
      <c r="H59" s="251"/>
    </row>
    <row r="60" spans="1:11">
      <c r="A60" s="286"/>
      <c r="B60" s="251" t="s">
        <v>1638</v>
      </c>
      <c r="C60" s="285" t="s">
        <v>1639</v>
      </c>
      <c r="D60" s="286"/>
      <c r="E60" s="286"/>
      <c r="F60" s="319"/>
      <c r="G60" s="251"/>
      <c r="H60" s="251"/>
    </row>
    <row r="61" spans="1:11">
      <c r="A61" s="286"/>
      <c r="B61" s="251" t="s">
        <v>1640</v>
      </c>
      <c r="C61" s="285" t="s">
        <v>1641</v>
      </c>
      <c r="D61" s="286"/>
      <c r="E61" s="286"/>
      <c r="F61" s="319"/>
      <c r="G61" s="251"/>
      <c r="H61" s="251"/>
    </row>
    <row r="62" spans="1:11">
      <c r="A62" s="286"/>
      <c r="B62" s="251" t="s">
        <v>1642</v>
      </c>
      <c r="C62" s="293" t="s">
        <v>1643</v>
      </c>
      <c r="D62" s="286"/>
      <c r="E62" s="286"/>
      <c r="F62" s="319"/>
      <c r="G62" s="251"/>
      <c r="H62" s="251"/>
    </row>
    <row r="63" spans="1:11">
      <c r="A63" s="286"/>
      <c r="B63" s="251"/>
      <c r="C63" s="294" t="s">
        <v>1644</v>
      </c>
      <c r="D63" s="286"/>
      <c r="E63" s="286"/>
      <c r="F63" s="319"/>
      <c r="G63" s="251"/>
      <c r="H63" s="251"/>
    </row>
    <row r="64" spans="1:11">
      <c r="A64" s="286"/>
      <c r="B64" s="251"/>
      <c r="C64" s="293" t="s">
        <v>1645</v>
      </c>
      <c r="D64" s="286"/>
      <c r="E64" s="286"/>
      <c r="F64" s="251"/>
      <c r="G64" s="251"/>
      <c r="H64" s="251"/>
    </row>
    <row r="65" spans="1:8">
      <c r="A65" s="286"/>
      <c r="B65" s="251"/>
      <c r="C65" s="293" t="s">
        <v>1646</v>
      </c>
      <c r="D65" s="286"/>
      <c r="E65" s="286"/>
      <c r="F65" s="251"/>
      <c r="G65" s="251"/>
      <c r="H65" s="251"/>
    </row>
    <row r="66" spans="1:8">
      <c r="A66" s="286"/>
      <c r="B66" s="251"/>
      <c r="C66" s="293" t="s">
        <v>1647</v>
      </c>
      <c r="D66" s="286"/>
      <c r="E66" s="286"/>
      <c r="F66" s="251"/>
      <c r="G66" s="251"/>
      <c r="H66" s="251"/>
    </row>
    <row r="67" spans="1:8">
      <c r="A67" s="286"/>
      <c r="B67" s="251"/>
      <c r="C67" s="293" t="s">
        <v>1648</v>
      </c>
      <c r="D67" s="286"/>
      <c r="E67" s="286"/>
      <c r="F67" s="251"/>
      <c r="G67" s="251"/>
      <c r="H67" s="251"/>
    </row>
    <row r="68" spans="1:8">
      <c r="A68" s="286"/>
      <c r="B68" s="251"/>
      <c r="C68" s="293" t="s">
        <v>1649</v>
      </c>
      <c r="D68" s="286"/>
      <c r="E68" s="286"/>
      <c r="F68" s="251"/>
      <c r="G68" s="251"/>
      <c r="H68" s="251"/>
    </row>
    <row r="69" spans="1:8">
      <c r="A69" s="286"/>
      <c r="B69" s="251"/>
      <c r="C69" s="293" t="s">
        <v>1650</v>
      </c>
      <c r="D69" s="286"/>
      <c r="E69" s="286"/>
      <c r="F69" s="251"/>
      <c r="G69" s="251"/>
      <c r="H69" s="251"/>
    </row>
    <row r="70" spans="1:8">
      <c r="A70" s="286"/>
      <c r="B70" s="251"/>
      <c r="C70" s="293" t="s">
        <v>1651</v>
      </c>
      <c r="D70" s="286"/>
      <c r="E70" s="286"/>
      <c r="F70" s="251"/>
      <c r="G70" s="251"/>
      <c r="H70" s="251"/>
    </row>
    <row r="71" spans="1:8">
      <c r="A71" s="286"/>
      <c r="B71" s="251"/>
      <c r="C71" s="293" t="s">
        <v>1652</v>
      </c>
      <c r="D71" s="286"/>
      <c r="E71" s="286"/>
      <c r="F71" s="251"/>
      <c r="G71" s="251"/>
      <c r="H71" s="251"/>
    </row>
    <row r="72" spans="1:8">
      <c r="A72" s="286"/>
      <c r="B72" s="251"/>
      <c r="C72" s="293" t="s">
        <v>1653</v>
      </c>
      <c r="D72" s="286"/>
      <c r="E72" s="286"/>
      <c r="F72" s="251"/>
      <c r="G72" s="251"/>
      <c r="H72" s="251"/>
    </row>
    <row r="73" spans="1:8">
      <c r="A73" s="286"/>
      <c r="B73" s="251"/>
      <c r="C73" s="293" t="s">
        <v>1654</v>
      </c>
      <c r="D73" s="286"/>
      <c r="E73" s="286"/>
      <c r="F73" s="251"/>
      <c r="G73" s="251"/>
      <c r="H73" s="251"/>
    </row>
    <row r="74" spans="1:8">
      <c r="A74" s="286"/>
      <c r="B74" s="251"/>
      <c r="C74" s="293" t="s">
        <v>1655</v>
      </c>
      <c r="D74" s="286"/>
      <c r="E74" s="286"/>
      <c r="F74" s="251"/>
      <c r="G74" s="251"/>
      <c r="H74" s="251"/>
    </row>
    <row r="75" spans="1:8">
      <c r="A75" s="286"/>
      <c r="B75" s="251"/>
      <c r="C75" s="293" t="s">
        <v>1656</v>
      </c>
      <c r="D75" s="286"/>
      <c r="E75" s="286"/>
      <c r="F75" s="251"/>
      <c r="G75" s="251"/>
      <c r="H75" s="251"/>
    </row>
    <row r="76" spans="1:8">
      <c r="A76" s="286"/>
      <c r="B76" s="251"/>
      <c r="C76" s="293" t="s">
        <v>1657</v>
      </c>
      <c r="D76" s="286"/>
      <c r="E76" s="286"/>
      <c r="F76" s="251"/>
      <c r="G76" s="251"/>
      <c r="H76" s="251"/>
    </row>
    <row r="77" spans="1:8">
      <c r="A77" s="308" t="s">
        <v>1658</v>
      </c>
      <c r="B77" s="251"/>
      <c r="C77" s="301"/>
      <c r="D77" s="301"/>
      <c r="E77" s="301"/>
      <c r="F77" s="251"/>
      <c r="G77" s="251"/>
      <c r="H77" s="251"/>
    </row>
    <row r="78" spans="1:8">
      <c r="A78" s="308" t="s">
        <v>1659</v>
      </c>
      <c r="B78" s="251"/>
      <c r="C78" s="286"/>
      <c r="D78" s="301"/>
      <c r="E78" s="301"/>
      <c r="F78" s="251"/>
      <c r="G78" s="251"/>
      <c r="H78" s="251"/>
    </row>
    <row r="79" spans="1:8">
      <c r="A79" s="286"/>
      <c r="B79" s="251" t="s">
        <v>1660</v>
      </c>
      <c r="C79" s="286" t="s">
        <v>1661</v>
      </c>
      <c r="D79" s="301"/>
      <c r="E79" s="301"/>
      <c r="F79" s="251"/>
      <c r="G79" s="251"/>
      <c r="H79" s="251"/>
    </row>
    <row r="80" spans="1:8">
      <c r="A80" s="286"/>
      <c r="B80" s="251" t="s">
        <v>1662</v>
      </c>
      <c r="C80" s="286" t="s">
        <v>1663</v>
      </c>
      <c r="D80" s="301"/>
      <c r="E80" s="301"/>
      <c r="F80" s="251"/>
      <c r="G80" s="251"/>
      <c r="H80" s="251"/>
    </row>
    <row r="81" spans="1:8">
      <c r="A81" s="286"/>
      <c r="B81" s="251" t="s">
        <v>1664</v>
      </c>
      <c r="C81" s="286" t="s">
        <v>1665</v>
      </c>
      <c r="D81" s="301"/>
      <c r="E81" s="301"/>
      <c r="F81" s="251"/>
      <c r="G81" s="251"/>
      <c r="H81" s="251"/>
    </row>
    <row r="82" spans="1:8">
      <c r="A82" s="286"/>
      <c r="B82" s="251" t="s">
        <v>1666</v>
      </c>
      <c r="C82" s="286" t="s">
        <v>1667</v>
      </c>
      <c r="D82" s="301"/>
      <c r="E82" s="301"/>
      <c r="F82" s="251"/>
      <c r="G82" s="251"/>
      <c r="H82" s="251"/>
    </row>
    <row r="83" spans="1:8">
      <c r="A83" s="286"/>
      <c r="B83" s="251" t="s">
        <v>1668</v>
      </c>
      <c r="C83" s="286" t="s">
        <v>1669</v>
      </c>
      <c r="D83" s="301"/>
      <c r="E83" s="301"/>
      <c r="F83" s="251"/>
      <c r="G83" s="251"/>
      <c r="H83" s="251"/>
    </row>
    <row r="84" spans="1:8">
      <c r="A84" s="286"/>
      <c r="B84" s="251" t="s">
        <v>1670</v>
      </c>
      <c r="C84" s="286" t="s">
        <v>1671</v>
      </c>
      <c r="D84" s="301"/>
      <c r="E84" s="301"/>
      <c r="F84" s="251"/>
      <c r="G84" s="251"/>
      <c r="H84" s="251"/>
    </row>
    <row r="85" spans="1:8">
      <c r="A85" s="286"/>
      <c r="B85" s="251" t="s">
        <v>1672</v>
      </c>
      <c r="C85" s="286" t="s">
        <v>1673</v>
      </c>
      <c r="D85" s="301"/>
      <c r="E85" s="301"/>
      <c r="F85" s="251"/>
      <c r="G85" s="251"/>
      <c r="H85" s="251"/>
    </row>
    <row r="86" spans="1:8">
      <c r="A86" s="308" t="s">
        <v>1674</v>
      </c>
      <c r="B86" s="251"/>
      <c r="C86" s="286"/>
      <c r="D86" s="286"/>
      <c r="E86" s="301"/>
      <c r="F86" s="251"/>
      <c r="G86" s="251"/>
      <c r="H86" s="251"/>
    </row>
    <row r="87" spans="1:8">
      <c r="A87" s="308" t="s">
        <v>1675</v>
      </c>
      <c r="B87" s="251"/>
      <c r="C87" s="301"/>
      <c r="D87" s="301"/>
      <c r="E87" s="301"/>
      <c r="F87" s="251"/>
      <c r="G87" s="251"/>
      <c r="H87" s="251"/>
    </row>
    <row r="88" spans="1:8">
      <c r="A88" s="286" t="s">
        <v>1676</v>
      </c>
      <c r="B88" s="251"/>
      <c r="C88" s="286"/>
      <c r="D88" s="286"/>
      <c r="E88" s="286"/>
      <c r="F88" s="251"/>
      <c r="G88" s="251"/>
      <c r="H88" s="251"/>
    </row>
    <row r="89" spans="1:8">
      <c r="A89" s="286"/>
      <c r="B89" s="217" t="s">
        <v>1677</v>
      </c>
      <c r="C89" s="309" t="s">
        <v>1678</v>
      </c>
      <c r="D89" s="301"/>
      <c r="E89" s="301"/>
      <c r="F89" s="251"/>
      <c r="G89" s="251"/>
      <c r="H89" s="251"/>
    </row>
    <row r="90" spans="1:8">
      <c r="A90" s="251"/>
      <c r="B90" s="217" t="s">
        <v>1679</v>
      </c>
      <c r="C90" s="309" t="s">
        <v>1680</v>
      </c>
      <c r="D90" s="301"/>
      <c r="E90" s="251"/>
      <c r="F90" s="251"/>
      <c r="G90" s="251"/>
      <c r="H90" s="251"/>
    </row>
    <row r="91" spans="1:8">
      <c r="A91" s="251"/>
      <c r="B91" s="217" t="s">
        <v>1681</v>
      </c>
      <c r="C91" s="309" t="s">
        <v>1682</v>
      </c>
      <c r="D91" s="301"/>
      <c r="E91" s="251"/>
      <c r="F91" s="251"/>
      <c r="G91" s="251"/>
      <c r="H91" s="251"/>
    </row>
    <row r="92" spans="1:8">
      <c r="A92" s="251"/>
      <c r="B92" s="217" t="s">
        <v>1683</v>
      </c>
      <c r="C92" s="309" t="s">
        <v>1684</v>
      </c>
      <c r="D92" s="301"/>
      <c r="E92" s="251"/>
      <c r="F92" s="251"/>
      <c r="G92" s="251"/>
      <c r="H92" s="251"/>
    </row>
    <row r="93" spans="1:8">
      <c r="A93" s="251"/>
      <c r="B93" s="217" t="s">
        <v>1685</v>
      </c>
      <c r="C93" s="309" t="s">
        <v>1686</v>
      </c>
      <c r="D93" s="301"/>
      <c r="E93" s="251"/>
      <c r="F93" s="251"/>
      <c r="G93" s="251"/>
      <c r="H93" s="251"/>
    </row>
    <row r="94" spans="1:8">
      <c r="A94" s="251"/>
      <c r="B94" s="217" t="s">
        <v>1687</v>
      </c>
      <c r="C94" s="309" t="s">
        <v>1688</v>
      </c>
      <c r="D94" s="301"/>
      <c r="E94" s="251"/>
      <c r="F94" s="251"/>
      <c r="G94" s="251"/>
      <c r="H94" s="251"/>
    </row>
    <row r="95" spans="1:8">
      <c r="A95" s="251"/>
      <c r="B95" s="217" t="s">
        <v>1689</v>
      </c>
      <c r="C95" s="309" t="s">
        <v>1690</v>
      </c>
      <c r="D95" s="301"/>
      <c r="E95" s="251"/>
      <c r="F95" s="251"/>
      <c r="G95" s="251"/>
      <c r="H95" s="251"/>
    </row>
    <row r="96" spans="1:8">
      <c r="A96" s="251"/>
      <c r="B96" s="217" t="s">
        <v>1691</v>
      </c>
      <c r="C96" s="309" t="s">
        <v>1692</v>
      </c>
      <c r="D96" s="301"/>
      <c r="E96" s="251"/>
      <c r="F96" s="251"/>
      <c r="G96" s="251"/>
      <c r="H96" s="251"/>
    </row>
    <row r="97" spans="1:8">
      <c r="A97" s="251"/>
      <c r="B97" s="217" t="s">
        <v>1693</v>
      </c>
      <c r="C97" s="309" t="s">
        <v>1694</v>
      </c>
      <c r="D97" s="301"/>
      <c r="E97" s="251"/>
      <c r="F97" s="251"/>
      <c r="G97" s="251"/>
      <c r="H97" s="251"/>
    </row>
    <row r="98" spans="1:8">
      <c r="A98" s="251"/>
      <c r="B98" s="217" t="s">
        <v>1695</v>
      </c>
      <c r="C98" s="309" t="s">
        <v>1696</v>
      </c>
      <c r="D98" s="301"/>
      <c r="E98" s="251"/>
      <c r="F98" s="251"/>
      <c r="G98" s="251"/>
      <c r="H98" s="251"/>
    </row>
    <row r="99" spans="1:8">
      <c r="A99" s="251"/>
      <c r="B99" s="217" t="s">
        <v>1697</v>
      </c>
      <c r="C99" s="309" t="s">
        <v>1698</v>
      </c>
      <c r="D99" s="301"/>
      <c r="E99" s="251"/>
      <c r="F99" s="251"/>
      <c r="G99" s="251"/>
      <c r="H99" s="251"/>
    </row>
    <row r="100" spans="1:8">
      <c r="A100" s="251"/>
      <c r="B100" s="217" t="s">
        <v>1699</v>
      </c>
      <c r="C100" s="309" t="s">
        <v>1698</v>
      </c>
      <c r="D100" s="301"/>
      <c r="E100" s="251"/>
      <c r="F100" s="251"/>
      <c r="G100" s="251"/>
      <c r="H100" s="251"/>
    </row>
    <row r="101" spans="1:8">
      <c r="A101" s="251"/>
      <c r="B101" s="217" t="s">
        <v>1700</v>
      </c>
      <c r="C101" s="309" t="s">
        <v>1701</v>
      </c>
      <c r="D101" s="301"/>
      <c r="E101" s="251"/>
      <c r="F101" s="251"/>
      <c r="G101" s="251"/>
      <c r="H101" s="251"/>
    </row>
    <row r="102" spans="1:8">
      <c r="A102" s="251"/>
      <c r="B102" s="217" t="s">
        <v>1702</v>
      </c>
      <c r="C102" s="309" t="s">
        <v>1701</v>
      </c>
      <c r="D102" s="301"/>
      <c r="E102" s="251"/>
      <c r="F102" s="251"/>
      <c r="G102" s="251"/>
      <c r="H102" s="251"/>
    </row>
    <row r="103" spans="1:8">
      <c r="A103" s="251"/>
      <c r="B103" s="217" t="s">
        <v>1703</v>
      </c>
      <c r="C103" s="309" t="s">
        <v>1704</v>
      </c>
      <c r="D103" s="301"/>
      <c r="E103" s="251"/>
      <c r="F103" s="251"/>
      <c r="G103" s="251"/>
      <c r="H103" s="251"/>
    </row>
    <row r="104" spans="1:8">
      <c r="A104" s="251"/>
      <c r="B104" s="217" t="s">
        <v>1705</v>
      </c>
      <c r="C104" s="309" t="s">
        <v>1704</v>
      </c>
      <c r="D104" s="301"/>
      <c r="E104" s="251"/>
      <c r="F104" s="251"/>
      <c r="G104" s="251"/>
      <c r="H104" s="251"/>
    </row>
    <row r="105" spans="1:8">
      <c r="A105" s="251"/>
      <c r="B105" s="217" t="s">
        <v>1706</v>
      </c>
      <c r="C105" s="309" t="s">
        <v>1707</v>
      </c>
      <c r="D105" s="301"/>
      <c r="E105" s="251"/>
      <c r="F105" s="251"/>
      <c r="G105" s="251"/>
      <c r="H105" s="251"/>
    </row>
    <row r="106" spans="1:8">
      <c r="A106" s="251"/>
      <c r="B106" s="217" t="s">
        <v>1708</v>
      </c>
      <c r="C106" s="309" t="s">
        <v>1707</v>
      </c>
      <c r="D106" s="301"/>
      <c r="E106" s="251"/>
      <c r="F106" s="251"/>
      <c r="G106" s="251"/>
      <c r="H106" s="251"/>
    </row>
    <row r="107" spans="1:8">
      <c r="A107" s="251"/>
      <c r="B107" s="217" t="s">
        <v>1709</v>
      </c>
      <c r="C107" s="309" t="s">
        <v>1710</v>
      </c>
      <c r="D107" s="301"/>
      <c r="E107" s="251"/>
      <c r="F107" s="251"/>
      <c r="G107" s="251"/>
      <c r="H107" s="251"/>
    </row>
    <row r="108" spans="1:8">
      <c r="A108" s="251"/>
      <c r="B108" s="217" t="s">
        <v>1711</v>
      </c>
      <c r="C108" s="309" t="s">
        <v>1712</v>
      </c>
      <c r="D108" s="301"/>
      <c r="E108" s="251"/>
      <c r="F108" s="251"/>
      <c r="G108" s="251"/>
      <c r="H108" s="251"/>
    </row>
    <row r="109" spans="1:8">
      <c r="A109" s="251"/>
      <c r="B109" s="217" t="s">
        <v>1713</v>
      </c>
      <c r="C109" s="309" t="s">
        <v>1714</v>
      </c>
      <c r="D109" s="301"/>
      <c r="E109" s="251"/>
      <c r="F109" s="251"/>
      <c r="G109" s="251"/>
      <c r="H109" s="251"/>
    </row>
    <row r="110" spans="1:8">
      <c r="A110" s="251"/>
      <c r="B110" s="217" t="s">
        <v>1715</v>
      </c>
      <c r="C110" s="309" t="s">
        <v>1716</v>
      </c>
      <c r="D110" s="301"/>
      <c r="E110" s="251"/>
      <c r="F110" s="251"/>
      <c r="G110" s="251"/>
      <c r="H110" s="251"/>
    </row>
    <row r="111" spans="1:8">
      <c r="A111" s="251"/>
      <c r="B111" s="217" t="s">
        <v>1717</v>
      </c>
      <c r="C111" s="309" t="s">
        <v>1718</v>
      </c>
      <c r="D111" s="301"/>
      <c r="E111" s="251"/>
      <c r="F111" s="251"/>
      <c r="G111" s="251"/>
      <c r="H111" s="251"/>
    </row>
    <row r="112" spans="1:8">
      <c r="A112" s="251"/>
      <c r="B112" s="217" t="s">
        <v>1719</v>
      </c>
      <c r="C112" s="309" t="s">
        <v>1720</v>
      </c>
      <c r="D112" s="301"/>
      <c r="E112" s="251"/>
      <c r="F112" s="251"/>
      <c r="G112" s="251"/>
      <c r="H112" s="251"/>
    </row>
    <row r="113" spans="1:8">
      <c r="A113" s="251"/>
      <c r="B113" s="217" t="s">
        <v>1721</v>
      </c>
      <c r="C113" s="309" t="s">
        <v>1722</v>
      </c>
      <c r="D113" s="301"/>
      <c r="E113" s="251"/>
      <c r="F113" s="251"/>
      <c r="G113" s="251"/>
      <c r="H113" s="251"/>
    </row>
    <row r="114" spans="1:8">
      <c r="A114" s="251"/>
      <c r="B114" s="217" t="s">
        <v>1723</v>
      </c>
      <c r="C114" s="309" t="s">
        <v>1724</v>
      </c>
      <c r="D114" s="301"/>
      <c r="E114" s="251"/>
      <c r="F114" s="251"/>
      <c r="G114" s="251"/>
      <c r="H114" s="251"/>
    </row>
    <row r="115" spans="1:8">
      <c r="B115" s="310" t="s">
        <v>1715</v>
      </c>
      <c r="C115" s="310" t="s">
        <v>1716</v>
      </c>
    </row>
    <row r="116" spans="1:8">
      <c r="B116" s="310" t="s">
        <v>1713</v>
      </c>
      <c r="C116" s="310" t="s">
        <v>1714</v>
      </c>
    </row>
    <row r="117" spans="1:8">
      <c r="B117" s="310" t="s">
        <v>1711</v>
      </c>
      <c r="C117" s="310" t="s">
        <v>1712</v>
      </c>
    </row>
    <row r="118" spans="1:8">
      <c r="B118" s="310" t="s">
        <v>1719</v>
      </c>
      <c r="C118" s="310" t="s">
        <v>1720</v>
      </c>
    </row>
    <row r="119" spans="1:8">
      <c r="B119" s="310" t="s">
        <v>1717</v>
      </c>
      <c r="C119" s="310" t="s">
        <v>1718</v>
      </c>
    </row>
    <row r="120" spans="1:8">
      <c r="B120" s="310" t="s">
        <v>1709</v>
      </c>
      <c r="C120" s="310" t="s">
        <v>1710</v>
      </c>
    </row>
    <row r="121" spans="1:8">
      <c r="B121" s="310" t="s">
        <v>1725</v>
      </c>
      <c r="C121" s="310" t="s">
        <v>1726</v>
      </c>
    </row>
    <row r="122" spans="1:8">
      <c r="B122" s="310" t="s">
        <v>1699</v>
      </c>
      <c r="C122" s="310" t="s">
        <v>1698</v>
      </c>
    </row>
    <row r="123" spans="1:8">
      <c r="B123" s="310" t="s">
        <v>1700</v>
      </c>
      <c r="C123" s="310" t="s">
        <v>1701</v>
      </c>
    </row>
    <row r="124" spans="1:8">
      <c r="B124" s="310" t="s">
        <v>1703</v>
      </c>
      <c r="C124" s="310" t="s">
        <v>1704</v>
      </c>
    </row>
    <row r="125" spans="1:8">
      <c r="B125" s="310" t="s">
        <v>1706</v>
      </c>
      <c r="C125" s="310" t="s">
        <v>1707</v>
      </c>
    </row>
    <row r="126" spans="1:8">
      <c r="B126" s="310" t="s">
        <v>1689</v>
      </c>
      <c r="C126" s="310" t="s">
        <v>1690</v>
      </c>
    </row>
    <row r="127" spans="1:8">
      <c r="B127" s="310" t="s">
        <v>1691</v>
      </c>
      <c r="C127" s="310" t="s">
        <v>1692</v>
      </c>
    </row>
    <row r="128" spans="1:8">
      <c r="B128" s="310" t="s">
        <v>1679</v>
      </c>
      <c r="C128" s="310" t="s">
        <v>1680</v>
      </c>
    </row>
    <row r="129" spans="2:3">
      <c r="B129" s="310" t="s">
        <v>1685</v>
      </c>
      <c r="C129" s="310" t="s">
        <v>1686</v>
      </c>
    </row>
    <row r="130" spans="2:3">
      <c r="B130" s="310" t="s">
        <v>1695</v>
      </c>
      <c r="C130" s="310" t="s">
        <v>1696</v>
      </c>
    </row>
    <row r="131" spans="2:3">
      <c r="B131" s="310" t="s">
        <v>1693</v>
      </c>
      <c r="C131" s="310" t="s">
        <v>1694</v>
      </c>
    </row>
    <row r="132" spans="2:3">
      <c r="B132" s="310" t="s">
        <v>1687</v>
      </c>
      <c r="C132" s="310" t="s">
        <v>1688</v>
      </c>
    </row>
    <row r="133" spans="2:3">
      <c r="B133" s="310" t="s">
        <v>1681</v>
      </c>
      <c r="C133" s="310" t="s">
        <v>1682</v>
      </c>
    </row>
    <row r="134" spans="2:3">
      <c r="B134" s="310" t="s">
        <v>1683</v>
      </c>
      <c r="C134" s="310" t="s">
        <v>1684</v>
      </c>
    </row>
    <row r="135" spans="2:3">
      <c r="B135" s="310" t="s">
        <v>1677</v>
      </c>
      <c r="C135" s="310" t="s">
        <v>1678</v>
      </c>
    </row>
    <row r="136" spans="2:3">
      <c r="B136" s="310" t="s">
        <v>1727</v>
      </c>
      <c r="C136" s="310" t="s">
        <v>1728</v>
      </c>
    </row>
  </sheetData>
  <mergeCells count="23">
    <mergeCell ref="G3:G4"/>
    <mergeCell ref="A5:A19"/>
    <mergeCell ref="B7:B12"/>
    <mergeCell ref="F7:F12"/>
    <mergeCell ref="G7:G12"/>
    <mergeCell ref="B13:B15"/>
    <mergeCell ref="F13:F15"/>
    <mergeCell ref="G13:G15"/>
    <mergeCell ref="B16:B17"/>
    <mergeCell ref="F16:F17"/>
    <mergeCell ref="A3:A4"/>
    <mergeCell ref="B3:B4"/>
    <mergeCell ref="C3:C4"/>
    <mergeCell ref="D3:D4"/>
    <mergeCell ref="E3:E4"/>
    <mergeCell ref="F3:F4"/>
    <mergeCell ref="G16:G17"/>
    <mergeCell ref="B18:B19"/>
    <mergeCell ref="A20:A25"/>
    <mergeCell ref="B20:B22"/>
    <mergeCell ref="F20:F22"/>
    <mergeCell ref="G20:G22"/>
    <mergeCell ref="B23:B24"/>
  </mergeCells>
  <phoneticPr fontId="1" type="noConversion"/>
  <pageMargins left="0.7" right="0.7" top="0.75" bottom="0.75" header="0.3" footer="0.3"/>
  <pageSetup paperSize="9" orientation="portrait" horizontalDpi="300" verticalDpi="30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96EA5-AEBA-4670-BE1F-B3AB71247A51}">
  <sheetPr>
    <tabColor rgb="FF002060"/>
  </sheetPr>
  <dimension ref="A1:P32"/>
  <sheetViews>
    <sheetView workbookViewId="0">
      <selection activeCell="H12" sqref="H12"/>
    </sheetView>
  </sheetViews>
  <sheetFormatPr baseColWidth="10" defaultColWidth="8.83203125" defaultRowHeight="17"/>
  <cols>
    <col min="1" max="1" width="6.6640625" customWidth="1"/>
    <col min="2" max="3" width="20.6640625" customWidth="1"/>
    <col min="4" max="7" width="25.6640625" customWidth="1"/>
    <col min="10" max="10" width="6.6640625" customWidth="1"/>
    <col min="11" max="16" width="20.6640625" customWidth="1"/>
  </cols>
  <sheetData>
    <row r="1" spans="1:16" ht="22">
      <c r="A1" s="4" t="s">
        <v>1729</v>
      </c>
      <c r="J1" s="76" t="s">
        <v>1730</v>
      </c>
    </row>
    <row r="2" spans="1:16" ht="16.5" customHeight="1">
      <c r="A2" s="4"/>
      <c r="J2" s="76"/>
    </row>
    <row r="3" spans="1:16">
      <c r="A3" s="76" t="s">
        <v>1731</v>
      </c>
      <c r="J3" s="251" t="s">
        <v>1732</v>
      </c>
    </row>
    <row r="4" spans="1:16" ht="32">
      <c r="A4" s="320" t="s">
        <v>1097</v>
      </c>
      <c r="B4" s="321" t="s">
        <v>1733</v>
      </c>
      <c r="C4" s="321" t="s">
        <v>1734</v>
      </c>
      <c r="J4" s="217" t="s">
        <v>1735</v>
      </c>
      <c r="O4" s="322" t="s">
        <v>1736</v>
      </c>
    </row>
    <row r="5" spans="1:16" ht="16.5" customHeight="1">
      <c r="A5" s="323" t="s">
        <v>1737</v>
      </c>
      <c r="B5" s="324" t="s">
        <v>1738</v>
      </c>
      <c r="C5" s="324" t="s">
        <v>1739</v>
      </c>
      <c r="E5" s="325" t="s">
        <v>1740</v>
      </c>
      <c r="J5" s="76" t="s">
        <v>1741</v>
      </c>
    </row>
    <row r="6" spans="1:16" ht="16.5" customHeight="1">
      <c r="A6" s="323" t="s">
        <v>1742</v>
      </c>
      <c r="B6" s="326" t="s">
        <v>1743</v>
      </c>
      <c r="C6" s="326" t="s">
        <v>1744</v>
      </c>
      <c r="J6" s="320" t="s">
        <v>1097</v>
      </c>
      <c r="K6" s="321" t="s">
        <v>1745</v>
      </c>
      <c r="L6" s="321" t="s">
        <v>1746</v>
      </c>
      <c r="M6" s="327" t="s">
        <v>1747</v>
      </c>
      <c r="N6" s="321" t="s">
        <v>1748</v>
      </c>
      <c r="O6" s="327" t="s">
        <v>1749</v>
      </c>
      <c r="P6" s="328" t="s">
        <v>1750</v>
      </c>
    </row>
    <row r="7" spans="1:16" ht="16.5" customHeight="1">
      <c r="A7" s="323" t="s">
        <v>1751</v>
      </c>
      <c r="B7" s="326" t="s">
        <v>1752</v>
      </c>
      <c r="C7" s="326" t="s">
        <v>1753</v>
      </c>
      <c r="J7" s="323" t="s">
        <v>1737</v>
      </c>
      <c r="K7" s="326" t="s">
        <v>1754</v>
      </c>
      <c r="L7" s="326" t="s">
        <v>1755</v>
      </c>
      <c r="M7" s="329" t="s">
        <v>1756</v>
      </c>
      <c r="N7" s="324" t="s">
        <v>1757</v>
      </c>
      <c r="O7" s="329" t="s">
        <v>1758</v>
      </c>
      <c r="P7" s="330" t="s">
        <v>1739</v>
      </c>
    </row>
    <row r="8" spans="1:16" ht="16.5" customHeight="1">
      <c r="A8" s="323" t="s">
        <v>1759</v>
      </c>
      <c r="B8" s="326"/>
      <c r="C8" s="326" t="s">
        <v>1760</v>
      </c>
      <c r="J8" s="323" t="s">
        <v>1742</v>
      </c>
      <c r="K8" s="326" t="s">
        <v>1761</v>
      </c>
      <c r="L8" s="324" t="s">
        <v>1762</v>
      </c>
      <c r="M8" s="331" t="s">
        <v>1763</v>
      </c>
      <c r="N8" s="326" t="s">
        <v>1764</v>
      </c>
      <c r="O8" s="331" t="s">
        <v>1765</v>
      </c>
      <c r="P8" s="332" t="s">
        <v>1744</v>
      </c>
    </row>
    <row r="9" spans="1:16" ht="16.5" customHeight="1">
      <c r="A9" s="323" t="s">
        <v>1766</v>
      </c>
      <c r="B9" s="326"/>
      <c r="C9" s="326" t="s">
        <v>1767</v>
      </c>
      <c r="J9" s="323" t="s">
        <v>1751</v>
      </c>
      <c r="K9" s="326" t="s">
        <v>60</v>
      </c>
      <c r="L9" s="326"/>
      <c r="M9" s="331"/>
      <c r="N9" s="326" t="s">
        <v>1768</v>
      </c>
      <c r="O9" s="331" t="s">
        <v>1763</v>
      </c>
      <c r="P9" s="332" t="s">
        <v>1403</v>
      </c>
    </row>
    <row r="10" spans="1:16" ht="16.5" customHeight="1">
      <c r="A10" s="323" t="s">
        <v>1769</v>
      </c>
      <c r="B10" s="326"/>
      <c r="C10" s="326" t="s">
        <v>1770</v>
      </c>
      <c r="J10" s="323" t="s">
        <v>1759</v>
      </c>
      <c r="K10" s="326" t="s">
        <v>61</v>
      </c>
      <c r="L10" s="326"/>
      <c r="M10" s="331"/>
      <c r="N10" s="326" t="s">
        <v>1771</v>
      </c>
      <c r="O10" s="331"/>
      <c r="P10" s="332" t="s">
        <v>1772</v>
      </c>
    </row>
    <row r="11" spans="1:16">
      <c r="A11" s="333"/>
      <c r="B11" s="334" t="s">
        <v>1599</v>
      </c>
      <c r="C11" s="334" t="s">
        <v>1773</v>
      </c>
      <c r="J11" s="323" t="s">
        <v>1766</v>
      </c>
      <c r="K11" s="324" t="s">
        <v>62</v>
      </c>
      <c r="L11" s="326"/>
      <c r="M11" s="331"/>
      <c r="N11" s="326"/>
      <c r="O11" s="331"/>
      <c r="P11" s="332" t="s">
        <v>1774</v>
      </c>
    </row>
    <row r="12" spans="1:16">
      <c r="A12" s="76" t="s">
        <v>1775</v>
      </c>
      <c r="J12" s="323" t="s">
        <v>1769</v>
      </c>
      <c r="K12" s="326" t="s">
        <v>63</v>
      </c>
      <c r="L12" s="326"/>
      <c r="M12" s="331"/>
      <c r="N12" s="326"/>
      <c r="O12" s="331"/>
      <c r="P12" s="332" t="s">
        <v>1776</v>
      </c>
    </row>
    <row r="13" spans="1:16">
      <c r="A13" s="795" t="s">
        <v>1309</v>
      </c>
      <c r="B13" s="792" t="s">
        <v>1401</v>
      </c>
      <c r="C13" s="793"/>
      <c r="D13" s="792" t="s">
        <v>1777</v>
      </c>
      <c r="E13" s="792" t="s">
        <v>1778</v>
      </c>
      <c r="F13" s="792" t="s">
        <v>1779</v>
      </c>
      <c r="G13" s="792" t="s">
        <v>1780</v>
      </c>
      <c r="J13" s="323" t="s">
        <v>1781</v>
      </c>
      <c r="K13" s="326" t="s">
        <v>64</v>
      </c>
      <c r="L13" s="326"/>
      <c r="M13" s="331"/>
      <c r="N13" s="326"/>
      <c r="O13" s="331"/>
      <c r="P13" s="332"/>
    </row>
    <row r="14" spans="1:16" ht="32">
      <c r="A14" s="796"/>
      <c r="B14" s="335" t="s">
        <v>1782</v>
      </c>
      <c r="C14" s="335" t="s">
        <v>1783</v>
      </c>
      <c r="D14" s="793"/>
      <c r="E14" s="793"/>
      <c r="F14" s="793"/>
      <c r="G14" s="793"/>
      <c r="J14" s="323" t="s">
        <v>1784</v>
      </c>
      <c r="K14" s="326" t="s">
        <v>65</v>
      </c>
      <c r="L14" s="326"/>
      <c r="M14" s="331"/>
      <c r="N14" s="326"/>
      <c r="O14" s="331"/>
      <c r="P14" s="332"/>
    </row>
    <row r="15" spans="1:16" ht="17" customHeight="1">
      <c r="A15" s="336">
        <v>1</v>
      </c>
      <c r="B15" s="794" t="s">
        <v>1738</v>
      </c>
      <c r="C15" s="336" t="s">
        <v>1739</v>
      </c>
      <c r="D15" s="337" t="s">
        <v>1612</v>
      </c>
      <c r="E15" s="338" t="s">
        <v>1785</v>
      </c>
      <c r="F15" s="338" t="s">
        <v>1786</v>
      </c>
      <c r="G15" s="338" t="s">
        <v>1170</v>
      </c>
      <c r="J15" s="333"/>
      <c r="K15" s="334" t="s">
        <v>1787</v>
      </c>
      <c r="L15" s="334" t="s">
        <v>1598</v>
      </c>
      <c r="M15" s="339" t="s">
        <v>1598</v>
      </c>
      <c r="N15" s="334" t="s">
        <v>1600</v>
      </c>
      <c r="O15" s="339" t="s">
        <v>1599</v>
      </c>
      <c r="P15" s="340" t="s">
        <v>1773</v>
      </c>
    </row>
    <row r="16" spans="1:16" ht="17" customHeight="1">
      <c r="A16" s="336">
        <v>2</v>
      </c>
      <c r="B16" s="793"/>
      <c r="C16" s="336" t="s">
        <v>1744</v>
      </c>
      <c r="D16" s="337" t="s">
        <v>1612</v>
      </c>
      <c r="E16" s="338" t="s">
        <v>1530</v>
      </c>
      <c r="F16" s="338" t="s">
        <v>1170</v>
      </c>
      <c r="G16" s="338" t="s">
        <v>1170</v>
      </c>
    </row>
    <row r="17" spans="1:16" ht="17" customHeight="1">
      <c r="A17" s="336">
        <v>3</v>
      </c>
      <c r="B17" s="793"/>
      <c r="C17" s="336" t="s">
        <v>1753</v>
      </c>
      <c r="D17" s="337" t="s">
        <v>1612</v>
      </c>
      <c r="E17" s="338" t="s">
        <v>1785</v>
      </c>
      <c r="F17" s="338" t="s">
        <v>1170</v>
      </c>
      <c r="G17" s="338" t="s">
        <v>1170</v>
      </c>
      <c r="J17" s="76" t="s">
        <v>1788</v>
      </c>
    </row>
    <row r="18" spans="1:16" ht="17" customHeight="1">
      <c r="A18" s="336">
        <v>4</v>
      </c>
      <c r="B18" s="793"/>
      <c r="C18" s="336" t="s">
        <v>1789</v>
      </c>
      <c r="D18" s="337" t="s">
        <v>1612</v>
      </c>
      <c r="E18" s="338" t="s">
        <v>1790</v>
      </c>
      <c r="F18" s="338" t="s">
        <v>1609</v>
      </c>
      <c r="G18" s="338" t="s">
        <v>1170</v>
      </c>
      <c r="J18" s="320" t="s">
        <v>1097</v>
      </c>
      <c r="K18" s="321" t="s">
        <v>1745</v>
      </c>
      <c r="L18" s="321" t="s">
        <v>1746</v>
      </c>
      <c r="M18" s="327" t="s">
        <v>1747</v>
      </c>
      <c r="N18" s="321" t="s">
        <v>1748</v>
      </c>
      <c r="O18" s="327" t="s">
        <v>1749</v>
      </c>
      <c r="P18" s="328" t="s">
        <v>1791</v>
      </c>
    </row>
    <row r="19" spans="1:16" ht="17" customHeight="1">
      <c r="A19" s="336">
        <v>5</v>
      </c>
      <c r="B19" s="793"/>
      <c r="C19" s="336" t="s">
        <v>1792</v>
      </c>
      <c r="D19" s="337" t="s">
        <v>1612</v>
      </c>
      <c r="E19" s="341" t="s">
        <v>1793</v>
      </c>
      <c r="F19" s="338" t="s">
        <v>1083</v>
      </c>
      <c r="G19" s="338" t="s">
        <v>1170</v>
      </c>
      <c r="J19" s="323" t="s">
        <v>1737</v>
      </c>
      <c r="K19" s="326" t="s">
        <v>1754</v>
      </c>
      <c r="L19" s="326" t="s">
        <v>1755</v>
      </c>
      <c r="M19" s="329" t="s">
        <v>1756</v>
      </c>
      <c r="N19" s="324" t="s">
        <v>1757</v>
      </c>
      <c r="O19" s="329" t="s">
        <v>1758</v>
      </c>
      <c r="P19" s="332" t="s">
        <v>1409</v>
      </c>
    </row>
    <row r="20" spans="1:16" ht="17" customHeight="1">
      <c r="A20" s="336">
        <v>6</v>
      </c>
      <c r="B20" s="793"/>
      <c r="C20" s="336" t="s">
        <v>1770</v>
      </c>
      <c r="D20" s="337" t="s">
        <v>1612</v>
      </c>
      <c r="E20" s="338" t="s">
        <v>1610</v>
      </c>
      <c r="F20" s="338" t="s">
        <v>1611</v>
      </c>
      <c r="G20" s="338" t="s">
        <v>1170</v>
      </c>
      <c r="J20" s="323" t="s">
        <v>1742</v>
      </c>
      <c r="K20" s="326" t="s">
        <v>1761</v>
      </c>
      <c r="L20" s="324" t="s">
        <v>1762</v>
      </c>
      <c r="M20" s="331" t="s">
        <v>1763</v>
      </c>
      <c r="N20" s="326" t="s">
        <v>1764</v>
      </c>
      <c r="O20" s="331" t="s">
        <v>1765</v>
      </c>
      <c r="P20" s="330" t="s">
        <v>1410</v>
      </c>
    </row>
    <row r="21" spans="1:16" ht="17" customHeight="1">
      <c r="A21" s="336">
        <v>7</v>
      </c>
      <c r="B21" s="794" t="s">
        <v>1743</v>
      </c>
      <c r="C21" s="336" t="s">
        <v>1739</v>
      </c>
      <c r="D21" s="337" t="s">
        <v>1623</v>
      </c>
      <c r="E21" s="338" t="s">
        <v>1785</v>
      </c>
      <c r="F21" s="338" t="s">
        <v>1786</v>
      </c>
      <c r="G21" s="338" t="s">
        <v>1170</v>
      </c>
      <c r="J21" s="323" t="s">
        <v>1751</v>
      </c>
      <c r="K21" s="326" t="s">
        <v>60</v>
      </c>
      <c r="L21" s="326"/>
      <c r="M21" s="331"/>
      <c r="N21" s="326" t="s">
        <v>1768</v>
      </c>
      <c r="O21" s="331" t="s">
        <v>1763</v>
      </c>
      <c r="P21" s="332"/>
    </row>
    <row r="22" spans="1:16" ht="17" customHeight="1">
      <c r="A22" s="336">
        <v>8</v>
      </c>
      <c r="B22" s="793"/>
      <c r="C22" s="336" t="s">
        <v>1744</v>
      </c>
      <c r="D22" s="337" t="s">
        <v>1623</v>
      </c>
      <c r="E22" s="338" t="s">
        <v>1612</v>
      </c>
      <c r="F22" s="338" t="s">
        <v>1530</v>
      </c>
      <c r="G22" s="338" t="s">
        <v>1170</v>
      </c>
      <c r="J22" s="323" t="s">
        <v>1759</v>
      </c>
      <c r="K22" s="326" t="s">
        <v>61</v>
      </c>
      <c r="L22" s="326"/>
      <c r="M22" s="331"/>
      <c r="N22" s="326" t="s">
        <v>1771</v>
      </c>
      <c r="O22" s="331"/>
      <c r="P22" s="332"/>
    </row>
    <row r="23" spans="1:16" ht="17" customHeight="1">
      <c r="A23" s="336">
        <v>9</v>
      </c>
      <c r="B23" s="793"/>
      <c r="C23" s="336" t="s">
        <v>1753</v>
      </c>
      <c r="D23" s="337" t="s">
        <v>1623</v>
      </c>
      <c r="E23" s="338" t="s">
        <v>1612</v>
      </c>
      <c r="F23" s="338" t="s">
        <v>1785</v>
      </c>
      <c r="G23" s="338" t="s">
        <v>1170</v>
      </c>
      <c r="J23" s="323" t="s">
        <v>1766</v>
      </c>
      <c r="K23" s="324" t="s">
        <v>62</v>
      </c>
      <c r="L23" s="326"/>
      <c r="M23" s="331"/>
      <c r="N23" s="326"/>
      <c r="O23" s="331"/>
      <c r="P23" s="332"/>
    </row>
    <row r="24" spans="1:16" ht="17" customHeight="1">
      <c r="A24" s="336">
        <v>10</v>
      </c>
      <c r="B24" s="793"/>
      <c r="C24" s="336" t="s">
        <v>1789</v>
      </c>
      <c r="D24" s="337" t="s">
        <v>1623</v>
      </c>
      <c r="E24" s="338" t="s">
        <v>1790</v>
      </c>
      <c r="F24" s="338" t="s">
        <v>1609</v>
      </c>
      <c r="G24" s="338" t="s">
        <v>1170</v>
      </c>
      <c r="J24" s="323" t="s">
        <v>1769</v>
      </c>
      <c r="K24" s="326" t="s">
        <v>63</v>
      </c>
      <c r="L24" s="326"/>
      <c r="M24" s="331"/>
      <c r="N24" s="326"/>
      <c r="O24" s="331"/>
      <c r="P24" s="332"/>
    </row>
    <row r="25" spans="1:16" ht="17" customHeight="1">
      <c r="A25" s="336">
        <v>11</v>
      </c>
      <c r="B25" s="793"/>
      <c r="C25" s="336" t="s">
        <v>1792</v>
      </c>
      <c r="D25" s="337" t="s">
        <v>1623</v>
      </c>
      <c r="E25" s="341" t="s">
        <v>1793</v>
      </c>
      <c r="F25" s="338" t="s">
        <v>1083</v>
      </c>
      <c r="G25" s="338" t="s">
        <v>1170</v>
      </c>
      <c r="J25" s="323" t="s">
        <v>1781</v>
      </c>
      <c r="K25" s="326" t="s">
        <v>64</v>
      </c>
      <c r="L25" s="326"/>
      <c r="M25" s="331"/>
      <c r="N25" s="326"/>
      <c r="O25" s="331"/>
      <c r="P25" s="332"/>
    </row>
    <row r="26" spans="1:16" ht="17" customHeight="1">
      <c r="A26" s="336">
        <v>12</v>
      </c>
      <c r="B26" s="793"/>
      <c r="C26" s="336" t="s">
        <v>1770</v>
      </c>
      <c r="D26" s="337" t="s">
        <v>1623</v>
      </c>
      <c r="E26" s="338" t="s">
        <v>1610</v>
      </c>
      <c r="F26" s="338" t="s">
        <v>1611</v>
      </c>
      <c r="G26" s="338" t="s">
        <v>1170</v>
      </c>
      <c r="J26" s="323" t="s">
        <v>1784</v>
      </c>
      <c r="K26" s="326" t="s">
        <v>65</v>
      </c>
      <c r="L26" s="326"/>
      <c r="M26" s="331"/>
      <c r="N26" s="326"/>
      <c r="O26" s="331"/>
      <c r="P26" s="332"/>
    </row>
    <row r="27" spans="1:16" ht="17" customHeight="1">
      <c r="A27" s="336">
        <v>13</v>
      </c>
      <c r="B27" s="794" t="s">
        <v>1752</v>
      </c>
      <c r="C27" s="336" t="s">
        <v>1739</v>
      </c>
      <c r="D27" s="337" t="s">
        <v>1623</v>
      </c>
      <c r="E27" s="338" t="s">
        <v>1786</v>
      </c>
      <c r="F27" s="338" t="s">
        <v>1785</v>
      </c>
      <c r="G27" s="338" t="s">
        <v>1170</v>
      </c>
      <c r="J27" s="333"/>
      <c r="K27" s="334" t="s">
        <v>1787</v>
      </c>
      <c r="L27" s="334" t="s">
        <v>1598</v>
      </c>
      <c r="M27" s="339" t="s">
        <v>1598</v>
      </c>
      <c r="N27" s="334" t="s">
        <v>1600</v>
      </c>
      <c r="O27" s="339" t="s">
        <v>1599</v>
      </c>
      <c r="P27" s="340" t="s">
        <v>1598</v>
      </c>
    </row>
    <row r="28" spans="1:16" ht="17" customHeight="1">
      <c r="A28" s="336">
        <v>14</v>
      </c>
      <c r="B28" s="793"/>
      <c r="C28" s="336" t="s">
        <v>1744</v>
      </c>
      <c r="D28" s="337" t="s">
        <v>1623</v>
      </c>
      <c r="E28" s="338" t="s">
        <v>1786</v>
      </c>
      <c r="F28" s="338" t="s">
        <v>1612</v>
      </c>
      <c r="G28" s="338" t="s">
        <v>1530</v>
      </c>
    </row>
    <row r="29" spans="1:16" ht="17" customHeight="1">
      <c r="A29" s="336">
        <v>15</v>
      </c>
      <c r="B29" s="793"/>
      <c r="C29" s="336" t="s">
        <v>1753</v>
      </c>
      <c r="D29" s="337" t="s">
        <v>1623</v>
      </c>
      <c r="E29" s="338" t="s">
        <v>1786</v>
      </c>
      <c r="F29" s="338" t="s">
        <v>1612</v>
      </c>
      <c r="G29" s="338" t="s">
        <v>1785</v>
      </c>
    </row>
    <row r="30" spans="1:16" ht="17" customHeight="1">
      <c r="A30" s="336">
        <v>16</v>
      </c>
      <c r="B30" s="793"/>
      <c r="C30" s="336" t="s">
        <v>1789</v>
      </c>
      <c r="D30" s="337" t="s">
        <v>1623</v>
      </c>
      <c r="E30" s="338" t="s">
        <v>1786</v>
      </c>
      <c r="F30" s="338" t="s">
        <v>1790</v>
      </c>
      <c r="G30" s="338" t="s">
        <v>1609</v>
      </c>
    </row>
    <row r="31" spans="1:16" ht="17" customHeight="1">
      <c r="A31" s="336">
        <v>17</v>
      </c>
      <c r="B31" s="793"/>
      <c r="C31" s="336" t="s">
        <v>1792</v>
      </c>
      <c r="D31" s="337" t="s">
        <v>1623</v>
      </c>
      <c r="E31" s="338" t="s">
        <v>1786</v>
      </c>
      <c r="F31" s="341" t="s">
        <v>1793</v>
      </c>
      <c r="G31" s="338" t="s">
        <v>1083</v>
      </c>
    </row>
    <row r="32" spans="1:16" ht="17" customHeight="1">
      <c r="A32" s="336">
        <v>18</v>
      </c>
      <c r="B32" s="793"/>
      <c r="C32" s="336" t="s">
        <v>1770</v>
      </c>
      <c r="D32" s="337" t="s">
        <v>1623</v>
      </c>
      <c r="E32" s="338" t="s">
        <v>1786</v>
      </c>
      <c r="F32" s="338" t="s">
        <v>1610</v>
      </c>
      <c r="G32" s="338" t="s">
        <v>1611</v>
      </c>
    </row>
  </sheetData>
  <mergeCells count="9">
    <mergeCell ref="G13:G14"/>
    <mergeCell ref="B15:B20"/>
    <mergeCell ref="B21:B26"/>
    <mergeCell ref="B27:B32"/>
    <mergeCell ref="A13:A14"/>
    <mergeCell ref="B13:C13"/>
    <mergeCell ref="D13:D14"/>
    <mergeCell ref="E13:E14"/>
    <mergeCell ref="F13:F14"/>
  </mergeCells>
  <phoneticPr fontId="1" type="noConversion"/>
  <hyperlinks>
    <hyperlink ref="O4" location="'(신규)추천Logicⓑ(부가서비스)_1015'!A1" display="바로가기" xr:uid="{9BDED857-42F9-444B-A4D0-46CF682CC93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E51A5-F039-4610-9C2A-DCDED565C924}">
  <sheetPr>
    <tabColor theme="9" tint="0.59999389629810485"/>
  </sheetPr>
  <dimension ref="A1:Y2711"/>
  <sheetViews>
    <sheetView zoomScale="85" zoomScaleNormal="85" workbookViewId="0">
      <pane xSplit="1" ySplit="23" topLeftCell="B24" activePane="bottomRight" state="frozen"/>
      <selection activeCell="B17" sqref="B17:F17"/>
      <selection pane="topRight" activeCell="B17" sqref="B17:F17"/>
      <selection pane="bottomLeft" activeCell="B17" sqref="B17:F17"/>
      <selection pane="bottomRight" activeCell="H14" sqref="H14"/>
    </sheetView>
  </sheetViews>
  <sheetFormatPr baseColWidth="10" defaultColWidth="9" defaultRowHeight="17"/>
  <cols>
    <col min="1" max="8" width="18.5" style="11" customWidth="1"/>
    <col min="9" max="9" width="18.33203125" style="11" customWidth="1"/>
    <col min="10" max="10" width="17.6640625" style="10" customWidth="1"/>
    <col min="11" max="14" width="16.1640625" style="10" customWidth="1"/>
    <col min="15" max="15" width="14.1640625" style="10" bestFit="1" customWidth="1"/>
    <col min="16" max="17" width="9" style="10"/>
    <col min="18" max="18" width="20.5" style="10" customWidth="1"/>
    <col min="19" max="21" width="15" style="10" customWidth="1"/>
    <col min="22" max="16384" width="9" style="10"/>
  </cols>
  <sheetData>
    <row r="1" spans="1:25" ht="23">
      <c r="A1" s="19" t="s">
        <v>67</v>
      </c>
      <c r="B1" s="356"/>
    </row>
    <row r="2" spans="1:25">
      <c r="A2" s="8"/>
      <c r="B2" s="356"/>
    </row>
    <row r="3" spans="1:25">
      <c r="A3" s="8" t="s">
        <v>0</v>
      </c>
      <c r="B3" s="356"/>
    </row>
    <row r="4" spans="1:25">
      <c r="A4" s="11" t="s">
        <v>1</v>
      </c>
      <c r="B4" s="356"/>
    </row>
    <row r="5" spans="1:25">
      <c r="A5" s="12" t="s">
        <v>1870</v>
      </c>
      <c r="B5" s="357"/>
      <c r="C5" s="17"/>
      <c r="D5" s="17"/>
      <c r="E5" s="17"/>
      <c r="F5" s="17"/>
      <c r="G5" s="17"/>
      <c r="H5" s="17"/>
      <c r="I5" s="17"/>
    </row>
    <row r="6" spans="1:25">
      <c r="A6" s="14" t="s">
        <v>2</v>
      </c>
      <c r="B6" s="357"/>
      <c r="C6" s="17"/>
      <c r="D6" s="17"/>
      <c r="E6" s="17"/>
      <c r="F6" s="17"/>
      <c r="G6" s="17"/>
      <c r="H6" s="17"/>
      <c r="I6" s="17"/>
    </row>
    <row r="7" spans="1:25">
      <c r="A7" s="14"/>
      <c r="B7" s="357"/>
      <c r="C7" s="17"/>
      <c r="D7" s="17"/>
      <c r="E7" s="17"/>
      <c r="F7" s="17"/>
      <c r="G7" s="17"/>
      <c r="H7" s="17"/>
      <c r="I7" s="17"/>
    </row>
    <row r="8" spans="1:25">
      <c r="A8" s="15" t="s">
        <v>3</v>
      </c>
      <c r="B8" s="357"/>
      <c r="C8" s="17"/>
      <c r="D8" s="17"/>
      <c r="E8" s="17"/>
      <c r="F8" s="17"/>
      <c r="G8" s="17"/>
      <c r="H8" s="17"/>
      <c r="I8" s="17"/>
    </row>
    <row r="9" spans="1:25" s="13" customFormat="1">
      <c r="A9" s="14" t="s">
        <v>89</v>
      </c>
      <c r="B9" s="357"/>
      <c r="C9" s="17"/>
      <c r="D9" s="17"/>
      <c r="E9" s="17"/>
      <c r="F9" s="17"/>
      <c r="G9" s="17"/>
      <c r="H9" s="17"/>
      <c r="I9" s="17"/>
      <c r="J9" s="10"/>
      <c r="K9" s="10"/>
      <c r="L9" s="10"/>
      <c r="M9" s="10"/>
      <c r="N9" s="10"/>
      <c r="O9" s="10"/>
      <c r="P9" s="10"/>
      <c r="Q9" s="10"/>
    </row>
    <row r="10" spans="1:25" ht="18" thickBot="1">
      <c r="A10" s="358" t="s">
        <v>1871</v>
      </c>
      <c r="B10" s="8"/>
      <c r="H10" s="8"/>
      <c r="R10" s="13"/>
      <c r="S10" s="13"/>
      <c r="T10" s="13"/>
      <c r="U10" s="13"/>
    </row>
    <row r="11" spans="1:25">
      <c r="A11" s="359" t="s">
        <v>4</v>
      </c>
      <c r="B11" s="360" t="s">
        <v>91</v>
      </c>
      <c r="C11" s="344" t="s">
        <v>93</v>
      </c>
      <c r="D11" s="344" t="s">
        <v>95</v>
      </c>
      <c r="E11" s="344" t="s">
        <v>97</v>
      </c>
      <c r="F11" s="344" t="s">
        <v>99</v>
      </c>
      <c r="G11" s="344" t="s">
        <v>101</v>
      </c>
      <c r="H11" s="344" t="s">
        <v>103</v>
      </c>
      <c r="I11" s="344" t="s">
        <v>159</v>
      </c>
      <c r="R11" s="13"/>
      <c r="S11" s="13"/>
      <c r="T11" s="13"/>
      <c r="U11" s="13"/>
    </row>
    <row r="12" spans="1:25" ht="39" customHeight="1">
      <c r="A12" s="361" t="s">
        <v>1872</v>
      </c>
      <c r="B12" s="24" t="s">
        <v>1845</v>
      </c>
      <c r="C12" s="24" t="s">
        <v>1845</v>
      </c>
      <c r="D12" s="24" t="s">
        <v>1845</v>
      </c>
      <c r="E12" s="24" t="s">
        <v>1845</v>
      </c>
      <c r="F12" s="26" t="s">
        <v>9</v>
      </c>
      <c r="G12" s="430" t="s">
        <v>1934</v>
      </c>
      <c r="H12" s="430" t="s">
        <v>1935</v>
      </c>
      <c r="I12" s="26" t="s">
        <v>54</v>
      </c>
      <c r="R12" s="13"/>
      <c r="S12" s="13"/>
      <c r="T12" s="13"/>
      <c r="U12" s="13"/>
    </row>
    <row r="13" spans="1:25" ht="39" customHeight="1">
      <c r="A13" s="361" t="s">
        <v>1873</v>
      </c>
      <c r="B13" s="24" t="s">
        <v>1849</v>
      </c>
      <c r="C13" s="24" t="s">
        <v>1849</v>
      </c>
      <c r="D13" s="24" t="s">
        <v>1849</v>
      </c>
      <c r="E13" s="24" t="s">
        <v>1849</v>
      </c>
      <c r="F13" s="26" t="s">
        <v>1874</v>
      </c>
      <c r="G13" s="430" t="s">
        <v>1934</v>
      </c>
      <c r="H13" s="534" t="s">
        <v>2153</v>
      </c>
      <c r="I13" s="26" t="s">
        <v>54</v>
      </c>
      <c r="R13" s="13"/>
      <c r="S13" s="13"/>
      <c r="T13" s="13"/>
      <c r="U13" s="13"/>
    </row>
    <row r="14" spans="1:25">
      <c r="A14" s="361" t="s">
        <v>1875</v>
      </c>
      <c r="B14" s="24" t="s">
        <v>1876</v>
      </c>
      <c r="C14" s="26" t="s">
        <v>1876</v>
      </c>
      <c r="D14" s="26" t="s">
        <v>1876</v>
      </c>
      <c r="E14" s="26" t="s">
        <v>1876</v>
      </c>
      <c r="F14" s="26" t="s">
        <v>18</v>
      </c>
      <c r="G14" s="26" t="s">
        <v>16</v>
      </c>
      <c r="H14" s="535" t="s">
        <v>2154</v>
      </c>
      <c r="I14" s="26" t="s">
        <v>56</v>
      </c>
      <c r="R14" s="13"/>
      <c r="S14" s="13"/>
      <c r="T14" s="13"/>
      <c r="U14" s="13"/>
    </row>
    <row r="15" spans="1:25">
      <c r="A15" s="361" t="s">
        <v>1877</v>
      </c>
      <c r="B15" s="24" t="s">
        <v>1876</v>
      </c>
      <c r="C15" s="26" t="s">
        <v>1876</v>
      </c>
      <c r="D15" s="26" t="s">
        <v>1876</v>
      </c>
      <c r="E15" s="26" t="s">
        <v>1876</v>
      </c>
      <c r="F15" s="26" t="s">
        <v>18</v>
      </c>
      <c r="G15" s="26" t="s">
        <v>1878</v>
      </c>
      <c r="H15" s="535" t="s">
        <v>2164</v>
      </c>
      <c r="I15" s="26" t="s">
        <v>56</v>
      </c>
      <c r="R15" s="13"/>
      <c r="S15" s="13"/>
      <c r="T15" s="13"/>
      <c r="U15" s="13"/>
    </row>
    <row r="16" spans="1:25">
      <c r="A16" s="361"/>
      <c r="B16" s="24"/>
      <c r="C16" s="26"/>
      <c r="D16" s="26"/>
      <c r="E16" s="26"/>
      <c r="F16" s="26"/>
      <c r="G16" s="26"/>
      <c r="H16" s="26"/>
      <c r="I16" s="26"/>
      <c r="R16" s="13"/>
      <c r="S16" s="13"/>
      <c r="T16" s="13"/>
      <c r="U16" s="13"/>
      <c r="Y16" s="13"/>
    </row>
    <row r="17" spans="1:25">
      <c r="A17" s="361"/>
      <c r="B17" s="24"/>
      <c r="C17" s="26"/>
      <c r="D17" s="26"/>
      <c r="E17" s="26"/>
      <c r="F17" s="26"/>
      <c r="G17" s="26"/>
      <c r="H17" s="26"/>
      <c r="I17" s="26"/>
      <c r="R17" s="13"/>
      <c r="S17" s="13"/>
      <c r="T17" s="13"/>
      <c r="U17" s="13"/>
      <c r="Y17" s="13"/>
    </row>
    <row r="18" spans="1:25" ht="18" thickBot="1">
      <c r="A18" s="365"/>
      <c r="B18" s="25"/>
      <c r="C18" s="18"/>
      <c r="D18" s="26"/>
      <c r="E18" s="18"/>
      <c r="F18" s="18"/>
      <c r="G18" s="18"/>
      <c r="H18" s="390"/>
      <c r="I18" s="390"/>
      <c r="R18" s="13"/>
      <c r="S18" s="13"/>
      <c r="T18" s="13"/>
      <c r="U18" s="13"/>
      <c r="Y18" s="13"/>
    </row>
    <row r="19" spans="1:25" ht="16.5" customHeight="1">
      <c r="A19" s="391"/>
      <c r="B19" s="391"/>
      <c r="C19" s="391"/>
      <c r="D19" s="391"/>
      <c r="E19" s="391"/>
      <c r="F19" s="391"/>
      <c r="G19" s="391"/>
      <c r="H19" s="17"/>
      <c r="I19" s="17"/>
    </row>
    <row r="20" spans="1:25" ht="16.5" customHeight="1">
      <c r="D20" s="368" t="s">
        <v>115</v>
      </c>
    </row>
    <row r="21" spans="1:25" ht="18" thickBot="1">
      <c r="A21" s="15" t="s">
        <v>20</v>
      </c>
      <c r="B21" s="17"/>
      <c r="C21" s="17"/>
      <c r="D21" s="370" t="s">
        <v>1901</v>
      </c>
      <c r="E21" s="17"/>
      <c r="F21" s="371"/>
      <c r="I21" s="11" t="s">
        <v>116</v>
      </c>
      <c r="K21" s="32" t="s">
        <v>118</v>
      </c>
      <c r="N21" s="34">
        <f>SUM(P23:P1096)</f>
        <v>458520.66666666651</v>
      </c>
    </row>
    <row r="22" spans="1:25" ht="55" thickBot="1">
      <c r="A22" s="392" t="s">
        <v>119</v>
      </c>
      <c r="B22" s="393" t="s">
        <v>21</v>
      </c>
      <c r="C22" s="393" t="s">
        <v>22</v>
      </c>
      <c r="D22" s="394" t="s">
        <v>23</v>
      </c>
      <c r="E22" s="395" t="s">
        <v>24</v>
      </c>
      <c r="F22" s="396" t="s">
        <v>25</v>
      </c>
      <c r="G22" s="397" t="s">
        <v>26</v>
      </c>
      <c r="I22" s="398" t="s">
        <v>120</v>
      </c>
      <c r="J22" s="68" t="s">
        <v>109</v>
      </c>
      <c r="K22" s="69" t="s">
        <v>107</v>
      </c>
      <c r="L22" s="69" t="s">
        <v>108</v>
      </c>
      <c r="M22" s="66" t="s">
        <v>104</v>
      </c>
      <c r="N22" s="66" t="s">
        <v>105</v>
      </c>
      <c r="O22" s="67" t="s">
        <v>106</v>
      </c>
      <c r="P22" s="69" t="s">
        <v>117</v>
      </c>
    </row>
    <row r="23" spans="1:25">
      <c r="A23" s="399" t="s">
        <v>45</v>
      </c>
      <c r="B23" s="400" t="s">
        <v>90</v>
      </c>
      <c r="C23" s="380" t="s">
        <v>5</v>
      </c>
      <c r="D23" s="380" t="s">
        <v>28</v>
      </c>
      <c r="E23" s="401" t="s">
        <v>1872</v>
      </c>
      <c r="F23" s="380" t="str">
        <f t="shared" ref="F23:F86" si="0">IFERROR(VLOOKUP(E23,$A$12:$B$17,2,0),0)</f>
        <v>안심2.5G</v>
      </c>
      <c r="G23" s="401" t="str">
        <f>IF(F23="스몰","LTE안심옵션","")</f>
        <v/>
      </c>
      <c r="I23" s="399" t="s">
        <v>45</v>
      </c>
      <c r="J23" s="20" t="s">
        <v>90</v>
      </c>
      <c r="K23" s="20" t="s">
        <v>5</v>
      </c>
      <c r="L23" s="20" t="s">
        <v>28</v>
      </c>
      <c r="M23" s="41">
        <v>7.0077589892466138E-2</v>
      </c>
      <c r="N23" s="41">
        <v>12.181684094394019</v>
      </c>
      <c r="O23" s="42">
        <f>N23-M23</f>
        <v>12.111606504501552</v>
      </c>
      <c r="P23" s="46">
        <v>36.333333333333336</v>
      </c>
      <c r="Q23" s="33">
        <f>P23/$N$21</f>
        <v>7.9240339584838812E-5</v>
      </c>
      <c r="R23" s="35" t="str">
        <f>IF(SUM(M23+O23)&gt;6,"04.6GB 초과",IF(SUM(M23+O23)&gt;4,"03.6GB 이하",IF(SUM(M23+O23)&gt;2.5,"02.4GB 이하","01.2.5GB 이하")))</f>
        <v>04.6GB 초과</v>
      </c>
      <c r="S23" s="35" t="str">
        <f>IFERROR(VLOOKUP(R23,$A$11:$B$17,2,0),0)</f>
        <v>에센스(스페셜)</v>
      </c>
      <c r="T23" s="38">
        <f>Q23</f>
        <v>7.9240339584838812E-5</v>
      </c>
      <c r="V23" s="39" t="s">
        <v>1876</v>
      </c>
      <c r="W23" s="64">
        <f ca="1">SUMIF($S$23:$T$790,V23,$T$23:$T$790)</f>
        <v>0.4898019863881094</v>
      </c>
    </row>
    <row r="24" spans="1:25">
      <c r="A24" s="384" t="s">
        <v>45</v>
      </c>
      <c r="B24" s="385" t="s">
        <v>90</v>
      </c>
      <c r="C24" s="27" t="s">
        <v>5</v>
      </c>
      <c r="D24" s="27" t="s">
        <v>28</v>
      </c>
      <c r="E24" s="402" t="s">
        <v>1879</v>
      </c>
      <c r="F24" s="27" t="str">
        <f t="shared" si="0"/>
        <v>안심4G</v>
      </c>
      <c r="G24" s="389" t="str">
        <f t="shared" ref="G24:G87" si="1">IF(F24="스몰","LTE안심옵션","")</f>
        <v/>
      </c>
      <c r="H24" s="17"/>
      <c r="I24" s="384" t="s">
        <v>45</v>
      </c>
      <c r="J24" s="27" t="s">
        <v>90</v>
      </c>
      <c r="K24" s="27" t="s">
        <v>5</v>
      </c>
      <c r="L24" s="27" t="s">
        <v>31</v>
      </c>
      <c r="M24" s="43">
        <v>0.12951358159383139</v>
      </c>
      <c r="N24" s="43">
        <v>10.118327061335245</v>
      </c>
      <c r="O24" s="36">
        <f t="shared" ref="O24:O87" si="2">N24-M24</f>
        <v>9.9888134797414132</v>
      </c>
      <c r="P24" s="47">
        <v>2</v>
      </c>
      <c r="Q24" s="33">
        <f t="shared" ref="Q24:Q87" si="3">P24/$N$21</f>
        <v>4.3618535551287413E-6</v>
      </c>
      <c r="R24" s="35" t="str">
        <f t="shared" ref="R24:R87" si="4">IF(SUM(M24+O24)&gt;6,"04.6GB 초과",IF(SUM(M24+O24)&gt;4,"03.6GB 이하",IF(SUM(M24+O24)&gt;2.5,"02.4GB 이하","01.2.5GB 이하")))</f>
        <v>04.6GB 초과</v>
      </c>
      <c r="S24" s="35" t="str">
        <f t="shared" ref="S24:S87" si="5">IFERROR(VLOOKUP(R24,$A$11:$B$17,2,0),0)</f>
        <v>에센스(스페셜)</v>
      </c>
      <c r="T24" s="38">
        <f t="shared" ref="T24:T87" si="6">Q24</f>
        <v>4.3618535551287413E-6</v>
      </c>
      <c r="V24" s="39" t="s">
        <v>1849</v>
      </c>
      <c r="W24" s="40">
        <f t="shared" ref="W24:W33" ca="1" si="7">SUMIF($S$23:$T$790,V24,$T$23:$T$790)</f>
        <v>6.8154688774479083E-2</v>
      </c>
    </row>
    <row r="25" spans="1:25">
      <c r="A25" s="384" t="s">
        <v>45</v>
      </c>
      <c r="B25" s="385" t="s">
        <v>90</v>
      </c>
      <c r="C25" s="27" t="s">
        <v>5</v>
      </c>
      <c r="D25" s="27" t="s">
        <v>28</v>
      </c>
      <c r="E25" s="402" t="s">
        <v>1880</v>
      </c>
      <c r="F25" s="27" t="str">
        <f t="shared" si="0"/>
        <v>안심2.5G</v>
      </c>
      <c r="G25" s="389" t="str">
        <f t="shared" si="1"/>
        <v/>
      </c>
      <c r="H25" s="17"/>
      <c r="I25" s="384" t="s">
        <v>45</v>
      </c>
      <c r="J25" s="27" t="s">
        <v>90</v>
      </c>
      <c r="K25" s="27" t="s">
        <v>5</v>
      </c>
      <c r="L25" s="27" t="s">
        <v>32</v>
      </c>
      <c r="M25" s="43">
        <v>0</v>
      </c>
      <c r="N25" s="43">
        <v>6.6224695444107056</v>
      </c>
      <c r="O25" s="36">
        <f t="shared" si="2"/>
        <v>6.6224695444107056</v>
      </c>
      <c r="P25" s="47">
        <v>1.3333333333333333</v>
      </c>
      <c r="Q25" s="33">
        <f t="shared" si="3"/>
        <v>2.9079023700858274E-6</v>
      </c>
      <c r="R25" s="35" t="str">
        <f t="shared" si="4"/>
        <v>04.6GB 초과</v>
      </c>
      <c r="S25" s="35" t="str">
        <f t="shared" si="5"/>
        <v>에센스(스페셜)</v>
      </c>
      <c r="T25" s="38">
        <f t="shared" si="6"/>
        <v>2.9079023700858274E-6</v>
      </c>
      <c r="V25" s="39" t="s">
        <v>1845</v>
      </c>
      <c r="W25" s="40">
        <f t="shared" ca="1" si="7"/>
        <v>0.16050457921925732</v>
      </c>
    </row>
    <row r="26" spans="1:25">
      <c r="A26" s="384" t="s">
        <v>45</v>
      </c>
      <c r="B26" s="385" t="s">
        <v>90</v>
      </c>
      <c r="C26" s="27" t="s">
        <v>5</v>
      </c>
      <c r="D26" s="27" t="s">
        <v>28</v>
      </c>
      <c r="E26" s="402" t="s">
        <v>1881</v>
      </c>
      <c r="F26" s="27" t="str">
        <f t="shared" si="0"/>
        <v>에센스(스페셜)</v>
      </c>
      <c r="G26" s="389" t="str">
        <f t="shared" si="1"/>
        <v/>
      </c>
      <c r="H26" s="17"/>
      <c r="I26" s="384" t="s">
        <v>45</v>
      </c>
      <c r="J26" s="27" t="s">
        <v>90</v>
      </c>
      <c r="K26" s="27" t="s">
        <v>5</v>
      </c>
      <c r="L26" s="27" t="s">
        <v>33</v>
      </c>
      <c r="M26" s="43">
        <v>9.0296268463134766E-3</v>
      </c>
      <c r="N26" s="43">
        <v>0.68102677663167321</v>
      </c>
      <c r="O26" s="36">
        <f t="shared" si="2"/>
        <v>0.67199714978535974</v>
      </c>
      <c r="P26" s="47">
        <v>2</v>
      </c>
      <c r="Q26" s="33">
        <f t="shared" si="3"/>
        <v>4.3618535551287413E-6</v>
      </c>
      <c r="R26" s="35" t="str">
        <f t="shared" si="4"/>
        <v>01.2.5GB 이하</v>
      </c>
      <c r="S26" s="35" t="str">
        <f t="shared" si="5"/>
        <v>안심2.5G</v>
      </c>
      <c r="T26" s="38">
        <f t="shared" si="6"/>
        <v>4.3618535551287413E-6</v>
      </c>
      <c r="V26" s="39" t="s">
        <v>6</v>
      </c>
      <c r="W26" s="40">
        <f t="shared" ca="1" si="7"/>
        <v>0</v>
      </c>
    </row>
    <row r="27" spans="1:25">
      <c r="A27" s="384" t="s">
        <v>45</v>
      </c>
      <c r="B27" s="385" t="s">
        <v>90</v>
      </c>
      <c r="C27" s="27" t="s">
        <v>5</v>
      </c>
      <c r="D27" s="27" t="s">
        <v>28</v>
      </c>
      <c r="E27" s="402" t="s">
        <v>1882</v>
      </c>
      <c r="F27" s="27" t="str">
        <f t="shared" si="0"/>
        <v>에센스(스페셜)</v>
      </c>
      <c r="G27" s="389" t="str">
        <f t="shared" si="1"/>
        <v/>
      </c>
      <c r="H27" s="17"/>
      <c r="I27" s="384" t="s">
        <v>45</v>
      </c>
      <c r="J27" s="21" t="s">
        <v>90</v>
      </c>
      <c r="K27" s="21" t="s">
        <v>30</v>
      </c>
      <c r="L27" s="21" t="s">
        <v>28</v>
      </c>
      <c r="M27" s="43">
        <v>0.87118718407370832</v>
      </c>
      <c r="N27" s="43">
        <v>4.1609122428027066</v>
      </c>
      <c r="O27" s="36">
        <f t="shared" si="2"/>
        <v>3.2897250587289983</v>
      </c>
      <c r="P27" s="47">
        <v>18.333333333333332</v>
      </c>
      <c r="Q27" s="33">
        <f t="shared" si="3"/>
        <v>3.998365758868013E-5</v>
      </c>
      <c r="R27" s="35" t="str">
        <f t="shared" si="4"/>
        <v>03.6GB 이하</v>
      </c>
      <c r="S27" s="35" t="str">
        <f t="shared" si="5"/>
        <v>에센스(스페셜)</v>
      </c>
      <c r="T27" s="38">
        <f t="shared" si="6"/>
        <v>3.998365758868013E-5</v>
      </c>
      <c r="V27" s="39" t="s">
        <v>18</v>
      </c>
      <c r="W27" s="64">
        <f t="shared" ca="1" si="7"/>
        <v>7.4585514865923935E-2</v>
      </c>
    </row>
    <row r="28" spans="1:25">
      <c r="A28" s="384" t="s">
        <v>45</v>
      </c>
      <c r="B28" s="385" t="s">
        <v>90</v>
      </c>
      <c r="C28" s="27" t="s">
        <v>5</v>
      </c>
      <c r="D28" s="27" t="s">
        <v>31</v>
      </c>
      <c r="E28" s="402" t="s">
        <v>1880</v>
      </c>
      <c r="F28" s="27" t="str">
        <f t="shared" si="0"/>
        <v>안심2.5G</v>
      </c>
      <c r="G28" s="389" t="str">
        <f t="shared" si="1"/>
        <v/>
      </c>
      <c r="H28" s="17"/>
      <c r="I28" s="384" t="s">
        <v>45</v>
      </c>
      <c r="J28" s="27" t="s">
        <v>90</v>
      </c>
      <c r="K28" s="27" t="s">
        <v>30</v>
      </c>
      <c r="L28" s="27" t="s">
        <v>31</v>
      </c>
      <c r="M28" s="43">
        <v>0.89272403717041016</v>
      </c>
      <c r="N28" s="43">
        <v>6.7210296392440796</v>
      </c>
      <c r="O28" s="36">
        <f t="shared" si="2"/>
        <v>5.8283056020736694</v>
      </c>
      <c r="P28" s="47">
        <v>1.3333333333333333</v>
      </c>
      <c r="Q28" s="33">
        <f t="shared" si="3"/>
        <v>2.9079023700858274E-6</v>
      </c>
      <c r="R28" s="35" t="str">
        <f t="shared" si="4"/>
        <v>04.6GB 초과</v>
      </c>
      <c r="S28" s="35" t="str">
        <f t="shared" si="5"/>
        <v>에센스(스페셜)</v>
      </c>
      <c r="T28" s="38">
        <f t="shared" si="6"/>
        <v>2.9079023700858274E-6</v>
      </c>
      <c r="V28" s="39" t="s">
        <v>17</v>
      </c>
      <c r="W28" s="40">
        <f t="shared" ca="1" si="7"/>
        <v>2.5705856951558715E-3</v>
      </c>
    </row>
    <row r="29" spans="1:25">
      <c r="A29" s="384" t="s">
        <v>45</v>
      </c>
      <c r="B29" s="385" t="s">
        <v>90</v>
      </c>
      <c r="C29" s="27" t="s">
        <v>5</v>
      </c>
      <c r="D29" s="27" t="s">
        <v>31</v>
      </c>
      <c r="E29" s="402" t="s">
        <v>1879</v>
      </c>
      <c r="F29" s="27" t="str">
        <f t="shared" si="0"/>
        <v>안심4G</v>
      </c>
      <c r="G29" s="389" t="str">
        <f t="shared" si="1"/>
        <v/>
      </c>
      <c r="H29" s="17"/>
      <c r="I29" s="384" t="s">
        <v>45</v>
      </c>
      <c r="J29" s="27" t="s">
        <v>90</v>
      </c>
      <c r="K29" s="27" t="s">
        <v>30</v>
      </c>
      <c r="L29" s="27" t="s">
        <v>32</v>
      </c>
      <c r="M29" s="43">
        <v>1.0647287368774414</v>
      </c>
      <c r="N29" s="43">
        <v>2.054898738861084</v>
      </c>
      <c r="O29" s="36">
        <f t="shared" si="2"/>
        <v>0.99017000198364258</v>
      </c>
      <c r="P29" s="47">
        <v>0.33333333333333331</v>
      </c>
      <c r="Q29" s="33">
        <f t="shared" si="3"/>
        <v>7.2697559252145684E-7</v>
      </c>
      <c r="R29" s="35" t="str">
        <f t="shared" si="4"/>
        <v>01.2.5GB 이하</v>
      </c>
      <c r="S29" s="35" t="str">
        <f t="shared" si="5"/>
        <v>안심2.5G</v>
      </c>
      <c r="T29" s="38">
        <f t="shared" si="6"/>
        <v>7.2697559252145684E-7</v>
      </c>
      <c r="V29" s="39" t="s">
        <v>16</v>
      </c>
      <c r="W29" s="40">
        <f t="shared" ca="1" si="7"/>
        <v>1.5170526664737763E-2</v>
      </c>
    </row>
    <row r="30" spans="1:25">
      <c r="A30" s="384" t="s">
        <v>45</v>
      </c>
      <c r="B30" s="385" t="s">
        <v>90</v>
      </c>
      <c r="C30" s="27" t="s">
        <v>5</v>
      </c>
      <c r="D30" s="27" t="s">
        <v>31</v>
      </c>
      <c r="E30" s="402" t="s">
        <v>1881</v>
      </c>
      <c r="F30" s="27" t="str">
        <f t="shared" si="0"/>
        <v>에센스(스페셜)</v>
      </c>
      <c r="G30" s="389" t="str">
        <f t="shared" si="1"/>
        <v/>
      </c>
      <c r="H30" s="17"/>
      <c r="I30" s="384" t="s">
        <v>45</v>
      </c>
      <c r="J30" s="27" t="s">
        <v>90</v>
      </c>
      <c r="K30" s="27" t="s">
        <v>30</v>
      </c>
      <c r="L30" s="27" t="s">
        <v>33</v>
      </c>
      <c r="M30" s="43">
        <v>1.1501226425170898</v>
      </c>
      <c r="N30" s="43">
        <v>2.6707239151000977</v>
      </c>
      <c r="O30" s="36">
        <f t="shared" si="2"/>
        <v>1.5206012725830078</v>
      </c>
      <c r="P30" s="47">
        <v>0.33333333333333331</v>
      </c>
      <c r="Q30" s="33">
        <f t="shared" si="3"/>
        <v>7.2697559252145684E-7</v>
      </c>
      <c r="R30" s="35" t="str">
        <f t="shared" si="4"/>
        <v>02.4GB 이하</v>
      </c>
      <c r="S30" s="35" t="str">
        <f t="shared" si="5"/>
        <v>안심4G</v>
      </c>
      <c r="T30" s="38">
        <f t="shared" si="6"/>
        <v>7.2697559252145684E-7</v>
      </c>
      <c r="V30" s="39" t="s">
        <v>7</v>
      </c>
      <c r="W30" s="40">
        <f t="shared" ca="1" si="7"/>
        <v>0</v>
      </c>
    </row>
    <row r="31" spans="1:25">
      <c r="A31" s="384" t="s">
        <v>45</v>
      </c>
      <c r="B31" s="385" t="s">
        <v>90</v>
      </c>
      <c r="C31" s="27" t="s">
        <v>5</v>
      </c>
      <c r="D31" s="27" t="s">
        <v>31</v>
      </c>
      <c r="E31" s="402" t="s">
        <v>1882</v>
      </c>
      <c r="F31" s="27" t="str">
        <f t="shared" si="0"/>
        <v>에센스(스페셜)</v>
      </c>
      <c r="G31" s="389" t="str">
        <f t="shared" si="1"/>
        <v/>
      </c>
      <c r="H31" s="17"/>
      <c r="I31" s="384" t="s">
        <v>45</v>
      </c>
      <c r="J31" s="21" t="s">
        <v>90</v>
      </c>
      <c r="K31" s="21" t="s">
        <v>10</v>
      </c>
      <c r="L31" s="21" t="s">
        <v>28</v>
      </c>
      <c r="M31" s="43">
        <v>1.5591641416644106</v>
      </c>
      <c r="N31" s="43">
        <v>7.1299650222948276</v>
      </c>
      <c r="O31" s="36">
        <f t="shared" si="2"/>
        <v>5.5708008806304168</v>
      </c>
      <c r="P31" s="47">
        <v>33.666666666666664</v>
      </c>
      <c r="Q31" s="33">
        <f t="shared" si="3"/>
        <v>7.3424534844667152E-5</v>
      </c>
      <c r="R31" s="35" t="str">
        <f t="shared" si="4"/>
        <v>04.6GB 초과</v>
      </c>
      <c r="S31" s="35" t="str">
        <f t="shared" si="5"/>
        <v>에센스(스페셜)</v>
      </c>
      <c r="T31" s="38">
        <f t="shared" si="6"/>
        <v>7.3424534844667152E-5</v>
      </c>
      <c r="V31" s="39" t="s">
        <v>14</v>
      </c>
      <c r="W31" s="40">
        <f t="shared" ca="1" si="7"/>
        <v>0</v>
      </c>
    </row>
    <row r="32" spans="1:25">
      <c r="A32" s="384" t="s">
        <v>45</v>
      </c>
      <c r="B32" s="385" t="s">
        <v>90</v>
      </c>
      <c r="C32" s="27" t="s">
        <v>5</v>
      </c>
      <c r="D32" s="27" t="s">
        <v>32</v>
      </c>
      <c r="E32" s="402" t="s">
        <v>1880</v>
      </c>
      <c r="F32" s="27" t="str">
        <f t="shared" si="0"/>
        <v>안심2.5G</v>
      </c>
      <c r="G32" s="389" t="str">
        <f t="shared" si="1"/>
        <v/>
      </c>
      <c r="H32" s="17"/>
      <c r="I32" s="384" t="s">
        <v>45</v>
      </c>
      <c r="J32" s="27" t="s">
        <v>90</v>
      </c>
      <c r="K32" s="27" t="s">
        <v>10</v>
      </c>
      <c r="L32" s="27" t="s">
        <v>31</v>
      </c>
      <c r="M32" s="43">
        <v>1.5464829036167689</v>
      </c>
      <c r="N32" s="43">
        <v>7.607466970171247</v>
      </c>
      <c r="O32" s="36">
        <f t="shared" si="2"/>
        <v>6.0609840665544779</v>
      </c>
      <c r="P32" s="47">
        <v>2.3333333333333335</v>
      </c>
      <c r="Q32" s="33">
        <f t="shared" si="3"/>
        <v>5.0888291476501988E-6</v>
      </c>
      <c r="R32" s="35" t="str">
        <f t="shared" si="4"/>
        <v>04.6GB 초과</v>
      </c>
      <c r="S32" s="35" t="str">
        <f t="shared" si="5"/>
        <v>에센스(스페셜)</v>
      </c>
      <c r="T32" s="38">
        <f t="shared" si="6"/>
        <v>5.0888291476501988E-6</v>
      </c>
      <c r="V32" s="39" t="s">
        <v>8</v>
      </c>
      <c r="W32" s="40">
        <f t="shared" ca="1" si="7"/>
        <v>0</v>
      </c>
    </row>
    <row r="33" spans="1:23">
      <c r="A33" s="384" t="s">
        <v>45</v>
      </c>
      <c r="B33" s="385" t="s">
        <v>90</v>
      </c>
      <c r="C33" s="27" t="s">
        <v>5</v>
      </c>
      <c r="D33" s="27" t="s">
        <v>32</v>
      </c>
      <c r="E33" s="402" t="s">
        <v>1879</v>
      </c>
      <c r="F33" s="27" t="str">
        <f t="shared" si="0"/>
        <v>안심4G</v>
      </c>
      <c r="G33" s="389" t="str">
        <f t="shared" si="1"/>
        <v/>
      </c>
      <c r="H33" s="17"/>
      <c r="I33" s="384" t="s">
        <v>45</v>
      </c>
      <c r="J33" s="27" t="s">
        <v>90</v>
      </c>
      <c r="K33" s="27" t="s">
        <v>10</v>
      </c>
      <c r="L33" s="27" t="s">
        <v>32</v>
      </c>
      <c r="M33" s="43">
        <v>1.2861480712890625</v>
      </c>
      <c r="N33" s="43">
        <v>0.23048830032348633</v>
      </c>
      <c r="O33" s="36">
        <f t="shared" si="2"/>
        <v>-1.0556597709655762</v>
      </c>
      <c r="P33" s="47">
        <v>0.33333333333333331</v>
      </c>
      <c r="Q33" s="33">
        <f t="shared" si="3"/>
        <v>7.2697559252145684E-7</v>
      </c>
      <c r="R33" s="35" t="str">
        <f t="shared" si="4"/>
        <v>01.2.5GB 이하</v>
      </c>
      <c r="S33" s="35" t="str">
        <f t="shared" si="5"/>
        <v>안심2.5G</v>
      </c>
      <c r="T33" s="38">
        <f t="shared" si="6"/>
        <v>7.2697559252145684E-7</v>
      </c>
      <c r="U33"/>
      <c r="V33" s="39" t="s">
        <v>54</v>
      </c>
      <c r="W33" s="40">
        <f t="shared" ca="1" si="7"/>
        <v>4.2251821437347077E-2</v>
      </c>
    </row>
    <row r="34" spans="1:23">
      <c r="A34" s="384" t="s">
        <v>45</v>
      </c>
      <c r="B34" s="385" t="s">
        <v>90</v>
      </c>
      <c r="C34" s="27" t="s">
        <v>5</v>
      </c>
      <c r="D34" s="27" t="s">
        <v>32</v>
      </c>
      <c r="E34" s="402" t="s">
        <v>1881</v>
      </c>
      <c r="F34" s="27" t="str">
        <f t="shared" si="0"/>
        <v>에센스(스페셜)</v>
      </c>
      <c r="G34" s="389" t="str">
        <f t="shared" si="1"/>
        <v/>
      </c>
      <c r="H34" s="17"/>
      <c r="I34" s="384" t="s">
        <v>45</v>
      </c>
      <c r="J34" s="27" t="s">
        <v>90</v>
      </c>
      <c r="K34" s="27" t="s">
        <v>10</v>
      </c>
      <c r="L34" s="27" t="s">
        <v>33</v>
      </c>
      <c r="M34" s="43">
        <v>1.4608609676361084</v>
      </c>
      <c r="N34" s="43">
        <v>2.1768059730529785</v>
      </c>
      <c r="O34" s="36">
        <f t="shared" si="2"/>
        <v>0.71594500541687012</v>
      </c>
      <c r="P34" s="47">
        <v>0.66666666666666663</v>
      </c>
      <c r="Q34" s="33">
        <f t="shared" si="3"/>
        <v>1.4539511850429137E-6</v>
      </c>
      <c r="R34" s="35" t="str">
        <f t="shared" si="4"/>
        <v>01.2.5GB 이하</v>
      </c>
      <c r="S34" s="35" t="str">
        <f t="shared" si="5"/>
        <v>안심2.5G</v>
      </c>
      <c r="T34" s="38">
        <f t="shared" si="6"/>
        <v>1.4539511850429137E-6</v>
      </c>
      <c r="U34"/>
    </row>
    <row r="35" spans="1:23">
      <c r="A35" s="384" t="s">
        <v>45</v>
      </c>
      <c r="B35" s="385" t="s">
        <v>90</v>
      </c>
      <c r="C35" s="27" t="s">
        <v>5</v>
      </c>
      <c r="D35" s="27" t="s">
        <v>32</v>
      </c>
      <c r="E35" s="402" t="s">
        <v>1882</v>
      </c>
      <c r="F35" s="27" t="str">
        <f t="shared" si="0"/>
        <v>에센스(스페셜)</v>
      </c>
      <c r="G35" s="389" t="str">
        <f t="shared" si="1"/>
        <v/>
      </c>
      <c r="H35" s="17"/>
      <c r="I35" s="384" t="s">
        <v>45</v>
      </c>
      <c r="J35" s="21" t="s">
        <v>90</v>
      </c>
      <c r="K35" s="21" t="s">
        <v>13</v>
      </c>
      <c r="L35" s="21" t="s">
        <v>28</v>
      </c>
      <c r="M35" s="43">
        <v>2.9554916216632514</v>
      </c>
      <c r="N35" s="43">
        <v>10.611568557277439</v>
      </c>
      <c r="O35" s="36">
        <f t="shared" si="2"/>
        <v>7.6560769356141876</v>
      </c>
      <c r="P35" s="47">
        <v>84.666666666666671</v>
      </c>
      <c r="Q35" s="33">
        <f t="shared" si="3"/>
        <v>1.8465180050045008E-4</v>
      </c>
      <c r="R35" s="35" t="str">
        <f t="shared" si="4"/>
        <v>04.6GB 초과</v>
      </c>
      <c r="S35" s="35" t="str">
        <f t="shared" si="5"/>
        <v>에센스(스페셜)</v>
      </c>
      <c r="T35" s="38">
        <f t="shared" si="6"/>
        <v>1.8465180050045008E-4</v>
      </c>
      <c r="U35"/>
    </row>
    <row r="36" spans="1:23">
      <c r="A36" s="384" t="s">
        <v>45</v>
      </c>
      <c r="B36" s="385" t="s">
        <v>90</v>
      </c>
      <c r="C36" s="27" t="s">
        <v>5</v>
      </c>
      <c r="D36" s="27" t="s">
        <v>33</v>
      </c>
      <c r="E36" s="402" t="s">
        <v>1880</v>
      </c>
      <c r="F36" s="27" t="str">
        <f t="shared" si="0"/>
        <v>안심2.5G</v>
      </c>
      <c r="G36" s="389" t="str">
        <f t="shared" si="1"/>
        <v/>
      </c>
      <c r="H36" s="17"/>
      <c r="I36" s="384" t="s">
        <v>45</v>
      </c>
      <c r="J36" s="27" t="s">
        <v>90</v>
      </c>
      <c r="K36" s="27" t="s">
        <v>13</v>
      </c>
      <c r="L36" s="27" t="s">
        <v>31</v>
      </c>
      <c r="M36" s="43">
        <v>3.3408578236897788</v>
      </c>
      <c r="N36" s="43">
        <v>8.6279322306315098</v>
      </c>
      <c r="O36" s="36">
        <f t="shared" si="2"/>
        <v>5.2870744069417306</v>
      </c>
      <c r="P36" s="47">
        <v>1</v>
      </c>
      <c r="Q36" s="33">
        <f t="shared" si="3"/>
        <v>2.1809267775643706E-6</v>
      </c>
      <c r="R36" s="35" t="str">
        <f t="shared" si="4"/>
        <v>04.6GB 초과</v>
      </c>
      <c r="S36" s="35" t="str">
        <f t="shared" si="5"/>
        <v>에센스(스페셜)</v>
      </c>
      <c r="T36" s="38">
        <f t="shared" si="6"/>
        <v>2.1809267775643706E-6</v>
      </c>
      <c r="U36"/>
    </row>
    <row r="37" spans="1:23">
      <c r="A37" s="384" t="s">
        <v>45</v>
      </c>
      <c r="B37" s="385" t="s">
        <v>90</v>
      </c>
      <c r="C37" s="27" t="s">
        <v>5</v>
      </c>
      <c r="D37" s="27" t="s">
        <v>33</v>
      </c>
      <c r="E37" s="402" t="s">
        <v>1879</v>
      </c>
      <c r="F37" s="27" t="str">
        <f t="shared" si="0"/>
        <v>안심4G</v>
      </c>
      <c r="G37" s="389" t="str">
        <f t="shared" si="1"/>
        <v/>
      </c>
      <c r="H37" s="17"/>
      <c r="I37" s="384" t="s">
        <v>45</v>
      </c>
      <c r="J37" s="27" t="s">
        <v>90</v>
      </c>
      <c r="K37" s="27" t="s">
        <v>13</v>
      </c>
      <c r="L37" s="27" t="s">
        <v>32</v>
      </c>
      <c r="M37" s="43">
        <v>2.9732978343963623</v>
      </c>
      <c r="N37" s="43">
        <v>2.6152927875518799</v>
      </c>
      <c r="O37" s="36">
        <f t="shared" si="2"/>
        <v>-0.35800504684448242</v>
      </c>
      <c r="P37" s="47">
        <v>0.66666666666666663</v>
      </c>
      <c r="Q37" s="33">
        <f t="shared" si="3"/>
        <v>1.4539511850429137E-6</v>
      </c>
      <c r="R37" s="35" t="str">
        <f t="shared" si="4"/>
        <v>02.4GB 이하</v>
      </c>
      <c r="S37" s="35" t="str">
        <f t="shared" si="5"/>
        <v>안심4G</v>
      </c>
      <c r="T37" s="38">
        <f t="shared" si="6"/>
        <v>1.4539511850429137E-6</v>
      </c>
      <c r="U37"/>
    </row>
    <row r="38" spans="1:23">
      <c r="A38" s="384" t="s">
        <v>45</v>
      </c>
      <c r="B38" s="385" t="s">
        <v>90</v>
      </c>
      <c r="C38" s="27" t="s">
        <v>5</v>
      </c>
      <c r="D38" s="27" t="s">
        <v>33</v>
      </c>
      <c r="E38" s="402" t="s">
        <v>1881</v>
      </c>
      <c r="F38" s="27" t="str">
        <f t="shared" si="0"/>
        <v>에센스(스페셜)</v>
      </c>
      <c r="G38" s="389" t="str">
        <f t="shared" si="1"/>
        <v/>
      </c>
      <c r="H38" s="17"/>
      <c r="I38" s="384" t="s">
        <v>45</v>
      </c>
      <c r="J38" s="27" t="s">
        <v>90</v>
      </c>
      <c r="K38" s="27" t="s">
        <v>13</v>
      </c>
      <c r="L38" s="27" t="s">
        <v>33</v>
      </c>
      <c r="M38" s="43">
        <v>3.0047354300816855</v>
      </c>
      <c r="N38" s="43">
        <v>6.1453415155410767</v>
      </c>
      <c r="O38" s="36">
        <f t="shared" si="2"/>
        <v>3.1406060854593911</v>
      </c>
      <c r="P38" s="47">
        <v>4</v>
      </c>
      <c r="Q38" s="33">
        <f t="shared" si="3"/>
        <v>8.7237071102574825E-6</v>
      </c>
      <c r="R38" s="35" t="str">
        <f t="shared" si="4"/>
        <v>04.6GB 초과</v>
      </c>
      <c r="S38" s="35" t="str">
        <f t="shared" si="5"/>
        <v>에센스(스페셜)</v>
      </c>
      <c r="T38" s="38">
        <f t="shared" si="6"/>
        <v>8.7237071102574825E-6</v>
      </c>
      <c r="U38"/>
    </row>
    <row r="39" spans="1:23">
      <c r="A39" s="384" t="s">
        <v>45</v>
      </c>
      <c r="B39" s="385" t="s">
        <v>90</v>
      </c>
      <c r="C39" s="27" t="s">
        <v>5</v>
      </c>
      <c r="D39" s="27" t="s">
        <v>33</v>
      </c>
      <c r="E39" s="402" t="s">
        <v>1882</v>
      </c>
      <c r="F39" s="27" t="str">
        <f t="shared" si="0"/>
        <v>에센스(스페셜)</v>
      </c>
      <c r="G39" s="389" t="str">
        <f t="shared" si="1"/>
        <v/>
      </c>
      <c r="H39" s="17"/>
      <c r="I39" s="384" t="s">
        <v>45</v>
      </c>
      <c r="J39" s="21" t="s">
        <v>90</v>
      </c>
      <c r="K39" s="21" t="s">
        <v>34</v>
      </c>
      <c r="L39" s="21" t="s">
        <v>28</v>
      </c>
      <c r="M39" s="43">
        <v>5.1360450819814849</v>
      </c>
      <c r="N39" s="43">
        <v>11.746579064966733</v>
      </c>
      <c r="O39" s="36">
        <f t="shared" si="2"/>
        <v>6.6105339829852481</v>
      </c>
      <c r="P39" s="47">
        <v>80.333333333333329</v>
      </c>
      <c r="Q39" s="33">
        <f t="shared" si="3"/>
        <v>1.752011177976711E-4</v>
      </c>
      <c r="R39" s="35" t="str">
        <f t="shared" si="4"/>
        <v>04.6GB 초과</v>
      </c>
      <c r="S39" s="35" t="str">
        <f t="shared" si="5"/>
        <v>에센스(스페셜)</v>
      </c>
      <c r="T39" s="38">
        <f t="shared" si="6"/>
        <v>1.752011177976711E-4</v>
      </c>
      <c r="U39"/>
    </row>
    <row r="40" spans="1:23">
      <c r="A40" s="384" t="s">
        <v>45</v>
      </c>
      <c r="B40" s="385" t="s">
        <v>90</v>
      </c>
      <c r="C40" s="27" t="s">
        <v>30</v>
      </c>
      <c r="D40" s="27" t="s">
        <v>28</v>
      </c>
      <c r="E40" s="402" t="s">
        <v>1880</v>
      </c>
      <c r="F40" s="27" t="str">
        <f t="shared" si="0"/>
        <v>안심2.5G</v>
      </c>
      <c r="G40" s="389" t="str">
        <f t="shared" si="1"/>
        <v/>
      </c>
      <c r="H40" s="17"/>
      <c r="I40" s="384" t="s">
        <v>45</v>
      </c>
      <c r="J40" s="27" t="s">
        <v>90</v>
      </c>
      <c r="K40" s="27" t="s">
        <v>34</v>
      </c>
      <c r="L40" s="27" t="s">
        <v>31</v>
      </c>
      <c r="M40" s="43">
        <v>4.9350420236587524</v>
      </c>
      <c r="N40" s="43">
        <v>24.597752749919891</v>
      </c>
      <c r="O40" s="36">
        <f t="shared" si="2"/>
        <v>19.662710726261139</v>
      </c>
      <c r="P40" s="47">
        <v>2.6666666666666665</v>
      </c>
      <c r="Q40" s="33">
        <f t="shared" si="3"/>
        <v>5.8158047401716547E-6</v>
      </c>
      <c r="R40" s="35" t="str">
        <f t="shared" si="4"/>
        <v>04.6GB 초과</v>
      </c>
      <c r="S40" s="35" t="str">
        <f t="shared" si="5"/>
        <v>에센스(스페셜)</v>
      </c>
      <c r="T40" s="38">
        <f t="shared" si="6"/>
        <v>5.8158047401716547E-6</v>
      </c>
      <c r="U40"/>
    </row>
    <row r="41" spans="1:23">
      <c r="A41" s="384" t="s">
        <v>45</v>
      </c>
      <c r="B41" s="385" t="s">
        <v>90</v>
      </c>
      <c r="C41" s="27" t="s">
        <v>30</v>
      </c>
      <c r="D41" s="27" t="s">
        <v>28</v>
      </c>
      <c r="E41" s="402" t="s">
        <v>1879</v>
      </c>
      <c r="F41" s="27" t="str">
        <f t="shared" si="0"/>
        <v>안심4G</v>
      </c>
      <c r="G41" s="389" t="str">
        <f t="shared" si="1"/>
        <v/>
      </c>
      <c r="H41" s="17"/>
      <c r="I41" s="384" t="s">
        <v>45</v>
      </c>
      <c r="J41" s="27" t="s">
        <v>90</v>
      </c>
      <c r="K41" s="27" t="s">
        <v>34</v>
      </c>
      <c r="L41" s="27" t="s">
        <v>32</v>
      </c>
      <c r="M41" s="43">
        <v>4.268323540687561</v>
      </c>
      <c r="N41" s="43">
        <v>3.5023719072341919</v>
      </c>
      <c r="O41" s="36">
        <f t="shared" si="2"/>
        <v>-0.76595163345336914</v>
      </c>
      <c r="P41" s="47">
        <v>1.3333333333333333</v>
      </c>
      <c r="Q41" s="33">
        <f t="shared" si="3"/>
        <v>2.9079023700858274E-6</v>
      </c>
      <c r="R41" s="35" t="str">
        <f t="shared" si="4"/>
        <v>02.4GB 이하</v>
      </c>
      <c r="S41" s="35" t="str">
        <f t="shared" si="5"/>
        <v>안심4G</v>
      </c>
      <c r="T41" s="38">
        <f t="shared" si="6"/>
        <v>2.9079023700858274E-6</v>
      </c>
      <c r="U41"/>
    </row>
    <row r="42" spans="1:23">
      <c r="A42" s="384" t="s">
        <v>45</v>
      </c>
      <c r="B42" s="385" t="s">
        <v>90</v>
      </c>
      <c r="C42" s="27" t="s">
        <v>30</v>
      </c>
      <c r="D42" s="27" t="s">
        <v>28</v>
      </c>
      <c r="E42" s="402" t="s">
        <v>1881</v>
      </c>
      <c r="F42" s="27" t="str">
        <f t="shared" si="0"/>
        <v>에센스(스페셜)</v>
      </c>
      <c r="G42" s="389" t="str">
        <f t="shared" si="1"/>
        <v/>
      </c>
      <c r="H42" s="17"/>
      <c r="I42" s="384" t="s">
        <v>45</v>
      </c>
      <c r="J42" s="27" t="s">
        <v>90</v>
      </c>
      <c r="K42" s="27" t="s">
        <v>34</v>
      </c>
      <c r="L42" s="27" t="s">
        <v>33</v>
      </c>
      <c r="M42" s="43">
        <v>5.2725190162658695</v>
      </c>
      <c r="N42" s="43">
        <v>3.7743589401245119</v>
      </c>
      <c r="O42" s="36">
        <f t="shared" si="2"/>
        <v>-1.4981600761413576</v>
      </c>
      <c r="P42" s="47">
        <v>1.6666666666666667</v>
      </c>
      <c r="Q42" s="33">
        <f t="shared" si="3"/>
        <v>3.634877962607285E-6</v>
      </c>
      <c r="R42" s="35" t="str">
        <f t="shared" si="4"/>
        <v>02.4GB 이하</v>
      </c>
      <c r="S42" s="35" t="str">
        <f t="shared" si="5"/>
        <v>안심4G</v>
      </c>
      <c r="T42" s="38">
        <f t="shared" si="6"/>
        <v>3.634877962607285E-6</v>
      </c>
      <c r="U42"/>
    </row>
    <row r="43" spans="1:23">
      <c r="A43" s="384" t="s">
        <v>45</v>
      </c>
      <c r="B43" s="385" t="s">
        <v>90</v>
      </c>
      <c r="C43" s="27" t="s">
        <v>30</v>
      </c>
      <c r="D43" s="27" t="s">
        <v>28</v>
      </c>
      <c r="E43" s="402" t="s">
        <v>1882</v>
      </c>
      <c r="F43" s="27" t="str">
        <f t="shared" si="0"/>
        <v>에센스(스페셜)</v>
      </c>
      <c r="G43" s="389" t="str">
        <f t="shared" si="1"/>
        <v/>
      </c>
      <c r="H43" s="17"/>
      <c r="I43" s="384" t="s">
        <v>45</v>
      </c>
      <c r="J43" s="21" t="s">
        <v>90</v>
      </c>
      <c r="K43" s="21" t="s">
        <v>86</v>
      </c>
      <c r="L43" s="21" t="s">
        <v>28</v>
      </c>
      <c r="M43" s="43">
        <v>33.006071045974835</v>
      </c>
      <c r="N43" s="43">
        <v>41.017755068138655</v>
      </c>
      <c r="O43" s="36">
        <f t="shared" si="2"/>
        <v>8.0116840221638199</v>
      </c>
      <c r="P43" s="47">
        <v>1745</v>
      </c>
      <c r="Q43" s="33">
        <f t="shared" si="3"/>
        <v>3.8057172268498272E-3</v>
      </c>
      <c r="R43" s="35" t="str">
        <f t="shared" si="4"/>
        <v>04.6GB 초과</v>
      </c>
      <c r="S43" s="35" t="str">
        <f t="shared" si="5"/>
        <v>에센스(스페셜)</v>
      </c>
      <c r="T43" s="38">
        <f t="shared" si="6"/>
        <v>3.8057172268498272E-3</v>
      </c>
      <c r="U43"/>
    </row>
    <row r="44" spans="1:23">
      <c r="A44" s="384" t="s">
        <v>45</v>
      </c>
      <c r="B44" s="385" t="s">
        <v>90</v>
      </c>
      <c r="C44" s="27" t="s">
        <v>30</v>
      </c>
      <c r="D44" s="27" t="s">
        <v>31</v>
      </c>
      <c r="E44" s="402" t="s">
        <v>1880</v>
      </c>
      <c r="F44" s="27" t="str">
        <f t="shared" si="0"/>
        <v>안심2.5G</v>
      </c>
      <c r="G44" s="389" t="str">
        <f t="shared" si="1"/>
        <v/>
      </c>
      <c r="H44" s="17"/>
      <c r="I44" s="384" t="s">
        <v>45</v>
      </c>
      <c r="J44" s="27" t="s">
        <v>90</v>
      </c>
      <c r="K44" s="27" t="s">
        <v>86</v>
      </c>
      <c r="L44" s="27" t="s">
        <v>31</v>
      </c>
      <c r="M44" s="43">
        <v>34.61468968078168</v>
      </c>
      <c r="N44" s="43">
        <v>47.331272140036532</v>
      </c>
      <c r="O44" s="36">
        <f t="shared" si="2"/>
        <v>12.716582459254852</v>
      </c>
      <c r="P44" s="47">
        <v>45.666666666666664</v>
      </c>
      <c r="Q44" s="33">
        <f t="shared" si="3"/>
        <v>9.9595656175439597E-5</v>
      </c>
      <c r="R44" s="35" t="str">
        <f t="shared" si="4"/>
        <v>04.6GB 초과</v>
      </c>
      <c r="S44" s="35" t="str">
        <f t="shared" si="5"/>
        <v>에센스(스페셜)</v>
      </c>
      <c r="T44" s="38">
        <f t="shared" si="6"/>
        <v>9.9595656175439597E-5</v>
      </c>
      <c r="U44"/>
    </row>
    <row r="45" spans="1:23">
      <c r="A45" s="384" t="s">
        <v>45</v>
      </c>
      <c r="B45" s="385" t="s">
        <v>90</v>
      </c>
      <c r="C45" s="27" t="s">
        <v>30</v>
      </c>
      <c r="D45" s="27" t="s">
        <v>31</v>
      </c>
      <c r="E45" s="402" t="s">
        <v>1879</v>
      </c>
      <c r="F45" s="27" t="str">
        <f t="shared" si="0"/>
        <v>안심4G</v>
      </c>
      <c r="G45" s="389" t="str">
        <f t="shared" si="1"/>
        <v/>
      </c>
      <c r="H45" s="17"/>
      <c r="I45" s="384" t="s">
        <v>45</v>
      </c>
      <c r="J45" s="27" t="s">
        <v>90</v>
      </c>
      <c r="K45" s="27" t="s">
        <v>86</v>
      </c>
      <c r="L45" s="27" t="s">
        <v>32</v>
      </c>
      <c r="M45" s="43">
        <v>43.384027439615004</v>
      </c>
      <c r="N45" s="43">
        <v>32.340923122737721</v>
      </c>
      <c r="O45" s="36">
        <f t="shared" si="2"/>
        <v>-11.043104316877283</v>
      </c>
      <c r="P45" s="47">
        <v>7.666666666666667</v>
      </c>
      <c r="Q45" s="33">
        <f t="shared" si="3"/>
        <v>1.6720438627993511E-5</v>
      </c>
      <c r="R45" s="35" t="str">
        <f t="shared" si="4"/>
        <v>04.6GB 초과</v>
      </c>
      <c r="S45" s="35" t="str">
        <f t="shared" si="5"/>
        <v>에센스(스페셜)</v>
      </c>
      <c r="T45" s="38">
        <f t="shared" si="6"/>
        <v>1.6720438627993511E-5</v>
      </c>
      <c r="U45"/>
    </row>
    <row r="46" spans="1:23">
      <c r="A46" s="384" t="s">
        <v>45</v>
      </c>
      <c r="B46" s="385" t="s">
        <v>90</v>
      </c>
      <c r="C46" s="27" t="s">
        <v>30</v>
      </c>
      <c r="D46" s="27" t="s">
        <v>31</v>
      </c>
      <c r="E46" s="402" t="s">
        <v>1881</v>
      </c>
      <c r="F46" s="27" t="str">
        <f t="shared" si="0"/>
        <v>에센스(스페셜)</v>
      </c>
      <c r="G46" s="389" t="str">
        <f t="shared" si="1"/>
        <v/>
      </c>
      <c r="H46" s="17"/>
      <c r="I46" s="384" t="s">
        <v>45</v>
      </c>
      <c r="J46" s="27" t="s">
        <v>90</v>
      </c>
      <c r="K46" s="27" t="s">
        <v>86</v>
      </c>
      <c r="L46" s="27" t="s">
        <v>33</v>
      </c>
      <c r="M46" s="43">
        <v>34.25173195084529</v>
      </c>
      <c r="N46" s="43">
        <v>33.019640370625169</v>
      </c>
      <c r="O46" s="36">
        <f t="shared" si="2"/>
        <v>-1.2320915802201213</v>
      </c>
      <c r="P46" s="47">
        <v>44.666666666666664</v>
      </c>
      <c r="Q46" s="33">
        <f t="shared" si="3"/>
        <v>9.7414729397875228E-5</v>
      </c>
      <c r="R46" s="35" t="str">
        <f t="shared" si="4"/>
        <v>04.6GB 초과</v>
      </c>
      <c r="S46" s="35" t="str">
        <f t="shared" si="5"/>
        <v>에센스(스페셜)</v>
      </c>
      <c r="T46" s="38">
        <f t="shared" si="6"/>
        <v>9.7414729397875228E-5</v>
      </c>
      <c r="U46"/>
    </row>
    <row r="47" spans="1:23">
      <c r="A47" s="384" t="s">
        <v>45</v>
      </c>
      <c r="B47" s="385" t="s">
        <v>90</v>
      </c>
      <c r="C47" s="27" t="s">
        <v>30</v>
      </c>
      <c r="D47" s="27" t="s">
        <v>31</v>
      </c>
      <c r="E47" s="402" t="s">
        <v>1882</v>
      </c>
      <c r="F47" s="27" t="str">
        <f t="shared" si="0"/>
        <v>에센스(스페셜)</v>
      </c>
      <c r="G47" s="389" t="str">
        <f t="shared" si="1"/>
        <v/>
      </c>
      <c r="H47" s="17"/>
      <c r="I47" s="384" t="s">
        <v>45</v>
      </c>
      <c r="J47" s="21" t="s">
        <v>92</v>
      </c>
      <c r="K47" s="21" t="s">
        <v>5</v>
      </c>
      <c r="L47" s="21" t="s">
        <v>28</v>
      </c>
      <c r="M47" s="43">
        <v>0.13531561615075241</v>
      </c>
      <c r="N47" s="43">
        <v>9.4898090543189095</v>
      </c>
      <c r="O47" s="36">
        <f t="shared" si="2"/>
        <v>9.3544934381681575</v>
      </c>
      <c r="P47" s="47">
        <v>119.66666666666667</v>
      </c>
      <c r="Q47" s="33">
        <f t="shared" si="3"/>
        <v>2.6098423771520307E-4</v>
      </c>
      <c r="R47" s="35" t="str">
        <f t="shared" si="4"/>
        <v>04.6GB 초과</v>
      </c>
      <c r="S47" s="35" t="str">
        <f t="shared" si="5"/>
        <v>에센스(스페셜)</v>
      </c>
      <c r="T47" s="38">
        <f t="shared" si="6"/>
        <v>2.6098423771520307E-4</v>
      </c>
      <c r="U47"/>
    </row>
    <row r="48" spans="1:23">
      <c r="A48" s="384" t="s">
        <v>45</v>
      </c>
      <c r="B48" s="385" t="s">
        <v>90</v>
      </c>
      <c r="C48" s="27" t="s">
        <v>30</v>
      </c>
      <c r="D48" s="27" t="s">
        <v>32</v>
      </c>
      <c r="E48" s="402" t="s">
        <v>1880</v>
      </c>
      <c r="F48" s="27" t="str">
        <f t="shared" si="0"/>
        <v>안심2.5G</v>
      </c>
      <c r="G48" s="389" t="str">
        <f t="shared" si="1"/>
        <v/>
      </c>
      <c r="H48" s="17"/>
      <c r="I48" s="384" t="s">
        <v>45</v>
      </c>
      <c r="J48" s="21" t="s">
        <v>92</v>
      </c>
      <c r="K48" s="27" t="s">
        <v>5</v>
      </c>
      <c r="L48" s="27" t="s">
        <v>31</v>
      </c>
      <c r="M48" s="43">
        <v>8.2978529088637412E-2</v>
      </c>
      <c r="N48" s="43">
        <v>2.8751571038190056</v>
      </c>
      <c r="O48" s="36">
        <f t="shared" si="2"/>
        <v>2.792178574730368</v>
      </c>
      <c r="P48" s="47">
        <v>5.666666666666667</v>
      </c>
      <c r="Q48" s="33">
        <f t="shared" si="3"/>
        <v>1.2358585072864769E-5</v>
      </c>
      <c r="R48" s="35" t="str">
        <f t="shared" si="4"/>
        <v>02.4GB 이하</v>
      </c>
      <c r="S48" s="35" t="str">
        <f t="shared" si="5"/>
        <v>안심4G</v>
      </c>
      <c r="T48" s="38">
        <f t="shared" si="6"/>
        <v>1.2358585072864769E-5</v>
      </c>
      <c r="U48"/>
    </row>
    <row r="49" spans="1:21">
      <c r="A49" s="384" t="s">
        <v>45</v>
      </c>
      <c r="B49" s="385" t="s">
        <v>90</v>
      </c>
      <c r="C49" s="27" t="s">
        <v>30</v>
      </c>
      <c r="D49" s="27" t="s">
        <v>32</v>
      </c>
      <c r="E49" s="402" t="s">
        <v>1879</v>
      </c>
      <c r="F49" s="27" t="str">
        <f t="shared" si="0"/>
        <v>안심4G</v>
      </c>
      <c r="G49" s="389" t="str">
        <f t="shared" si="1"/>
        <v/>
      </c>
      <c r="H49" s="17"/>
      <c r="I49" s="384" t="s">
        <v>45</v>
      </c>
      <c r="J49" s="21" t="s">
        <v>92</v>
      </c>
      <c r="K49" s="27" t="s">
        <v>5</v>
      </c>
      <c r="L49" s="27" t="s">
        <v>32</v>
      </c>
      <c r="M49" s="43">
        <v>4.0242612361907959E-2</v>
      </c>
      <c r="N49" s="43">
        <v>9.1794385313987732</v>
      </c>
      <c r="O49" s="36">
        <f t="shared" si="2"/>
        <v>9.1391959190368652</v>
      </c>
      <c r="P49" s="47">
        <v>2.6666666666666665</v>
      </c>
      <c r="Q49" s="33">
        <f t="shared" si="3"/>
        <v>5.8158047401716547E-6</v>
      </c>
      <c r="R49" s="35" t="str">
        <f t="shared" si="4"/>
        <v>04.6GB 초과</v>
      </c>
      <c r="S49" s="35" t="str">
        <f t="shared" si="5"/>
        <v>에센스(스페셜)</v>
      </c>
      <c r="T49" s="38">
        <f t="shared" si="6"/>
        <v>5.8158047401716547E-6</v>
      </c>
      <c r="U49"/>
    </row>
    <row r="50" spans="1:21">
      <c r="A50" s="384" t="s">
        <v>45</v>
      </c>
      <c r="B50" s="385" t="s">
        <v>90</v>
      </c>
      <c r="C50" s="27" t="s">
        <v>30</v>
      </c>
      <c r="D50" s="27" t="s">
        <v>32</v>
      </c>
      <c r="E50" s="402" t="s">
        <v>1881</v>
      </c>
      <c r="F50" s="27" t="str">
        <f t="shared" si="0"/>
        <v>에센스(스페셜)</v>
      </c>
      <c r="G50" s="389" t="str">
        <f t="shared" si="1"/>
        <v/>
      </c>
      <c r="H50" s="17"/>
      <c r="I50" s="384" t="s">
        <v>45</v>
      </c>
      <c r="J50" s="21" t="s">
        <v>92</v>
      </c>
      <c r="K50" s="27" t="s">
        <v>5</v>
      </c>
      <c r="L50" s="27" t="s">
        <v>33</v>
      </c>
      <c r="M50" s="43">
        <v>5.3747733434041343E-2</v>
      </c>
      <c r="N50" s="43">
        <v>6.2683782918112616</v>
      </c>
      <c r="O50" s="36">
        <f t="shared" si="2"/>
        <v>6.2146305583772206</v>
      </c>
      <c r="P50" s="47">
        <v>14</v>
      </c>
      <c r="Q50" s="33">
        <f t="shared" si="3"/>
        <v>3.0532974885901191E-5</v>
      </c>
      <c r="R50" s="35" t="str">
        <f t="shared" si="4"/>
        <v>04.6GB 초과</v>
      </c>
      <c r="S50" s="35" t="str">
        <f t="shared" si="5"/>
        <v>에센스(스페셜)</v>
      </c>
      <c r="T50" s="38">
        <f t="shared" si="6"/>
        <v>3.0532974885901191E-5</v>
      </c>
      <c r="U50"/>
    </row>
    <row r="51" spans="1:21" ht="16.5" customHeight="1">
      <c r="A51" s="384" t="s">
        <v>45</v>
      </c>
      <c r="B51" s="385" t="s">
        <v>90</v>
      </c>
      <c r="C51" s="27" t="s">
        <v>30</v>
      </c>
      <c r="D51" s="27" t="s">
        <v>32</v>
      </c>
      <c r="E51" s="402" t="s">
        <v>1882</v>
      </c>
      <c r="F51" s="27" t="str">
        <f t="shared" si="0"/>
        <v>에센스(스페셜)</v>
      </c>
      <c r="G51" s="389" t="str">
        <f t="shared" si="1"/>
        <v/>
      </c>
      <c r="H51" s="17"/>
      <c r="I51" s="384" t="s">
        <v>45</v>
      </c>
      <c r="J51" s="21" t="s">
        <v>92</v>
      </c>
      <c r="K51" s="21" t="s">
        <v>30</v>
      </c>
      <c r="L51" s="21" t="s">
        <v>28</v>
      </c>
      <c r="M51" s="43">
        <v>0.87202831550880711</v>
      </c>
      <c r="N51" s="43">
        <v>5.3022278963194953</v>
      </c>
      <c r="O51" s="36">
        <f t="shared" si="2"/>
        <v>4.4301995808106884</v>
      </c>
      <c r="P51" s="47">
        <v>90</v>
      </c>
      <c r="Q51" s="33">
        <f t="shared" si="3"/>
        <v>1.9628340998079338E-4</v>
      </c>
      <c r="R51" s="35" t="str">
        <f t="shared" si="4"/>
        <v>03.6GB 이하</v>
      </c>
      <c r="S51" s="35" t="str">
        <f t="shared" si="5"/>
        <v>에센스(스페셜)</v>
      </c>
      <c r="T51" s="38">
        <f t="shared" si="6"/>
        <v>1.9628340998079338E-4</v>
      </c>
      <c r="U51"/>
    </row>
    <row r="52" spans="1:21">
      <c r="A52" s="384" t="s">
        <v>45</v>
      </c>
      <c r="B52" s="385" t="s">
        <v>90</v>
      </c>
      <c r="C52" s="27" t="s">
        <v>30</v>
      </c>
      <c r="D52" s="27" t="s">
        <v>33</v>
      </c>
      <c r="E52" s="402" t="s">
        <v>1880</v>
      </c>
      <c r="F52" s="27" t="str">
        <f t="shared" si="0"/>
        <v>안심2.5G</v>
      </c>
      <c r="G52" s="389" t="str">
        <f t="shared" si="1"/>
        <v/>
      </c>
      <c r="H52" s="17"/>
      <c r="I52" s="384" t="s">
        <v>45</v>
      </c>
      <c r="J52" s="21" t="s">
        <v>92</v>
      </c>
      <c r="K52" s="27" t="s">
        <v>30</v>
      </c>
      <c r="L52" s="27" t="s">
        <v>31</v>
      </c>
      <c r="M52" s="43">
        <v>0.83880489213126042</v>
      </c>
      <c r="N52" s="43">
        <v>15.102478742599487</v>
      </c>
      <c r="O52" s="36">
        <f t="shared" si="2"/>
        <v>14.263673850468226</v>
      </c>
      <c r="P52" s="47">
        <v>4.666666666666667</v>
      </c>
      <c r="Q52" s="33">
        <f t="shared" si="3"/>
        <v>1.0177658295300398E-5</v>
      </c>
      <c r="R52" s="35" t="str">
        <f t="shared" si="4"/>
        <v>04.6GB 초과</v>
      </c>
      <c r="S52" s="35" t="str">
        <f t="shared" si="5"/>
        <v>에센스(스페셜)</v>
      </c>
      <c r="T52" s="38">
        <f t="shared" si="6"/>
        <v>1.0177658295300398E-5</v>
      </c>
      <c r="U52"/>
    </row>
    <row r="53" spans="1:21">
      <c r="A53" s="384" t="s">
        <v>45</v>
      </c>
      <c r="B53" s="385" t="s">
        <v>90</v>
      </c>
      <c r="C53" s="27" t="s">
        <v>30</v>
      </c>
      <c r="D53" s="27" t="s">
        <v>33</v>
      </c>
      <c r="E53" s="402" t="s">
        <v>1879</v>
      </c>
      <c r="F53" s="27" t="str">
        <f t="shared" si="0"/>
        <v>안심4G</v>
      </c>
      <c r="G53" s="389" t="str">
        <f t="shared" si="1"/>
        <v/>
      </c>
      <c r="H53" s="17"/>
      <c r="I53" s="384" t="s">
        <v>45</v>
      </c>
      <c r="J53" s="21" t="s">
        <v>92</v>
      </c>
      <c r="K53" s="27" t="s">
        <v>30</v>
      </c>
      <c r="L53" s="27" t="s">
        <v>32</v>
      </c>
      <c r="M53" s="43">
        <v>0.79299958546956384</v>
      </c>
      <c r="N53" s="43">
        <v>1.5777748425801594</v>
      </c>
      <c r="O53" s="36">
        <f t="shared" si="2"/>
        <v>0.78477525711059559</v>
      </c>
      <c r="P53" s="47">
        <v>1</v>
      </c>
      <c r="Q53" s="33">
        <f t="shared" si="3"/>
        <v>2.1809267775643706E-6</v>
      </c>
      <c r="R53" s="35" t="str">
        <f t="shared" si="4"/>
        <v>01.2.5GB 이하</v>
      </c>
      <c r="S53" s="35" t="str">
        <f t="shared" si="5"/>
        <v>안심2.5G</v>
      </c>
      <c r="T53" s="38">
        <f t="shared" si="6"/>
        <v>2.1809267775643706E-6</v>
      </c>
      <c r="U53"/>
    </row>
    <row r="54" spans="1:21">
      <c r="A54" s="384" t="s">
        <v>45</v>
      </c>
      <c r="B54" s="385" t="s">
        <v>90</v>
      </c>
      <c r="C54" s="27" t="s">
        <v>30</v>
      </c>
      <c r="D54" s="27" t="s">
        <v>33</v>
      </c>
      <c r="E54" s="402" t="s">
        <v>1881</v>
      </c>
      <c r="F54" s="27" t="str">
        <f t="shared" si="0"/>
        <v>에센스(스페셜)</v>
      </c>
      <c r="G54" s="389" t="str">
        <f t="shared" si="1"/>
        <v/>
      </c>
      <c r="H54" s="17"/>
      <c r="I54" s="384" t="s">
        <v>45</v>
      </c>
      <c r="J54" s="21" t="s">
        <v>92</v>
      </c>
      <c r="K54" s="27" t="s">
        <v>30</v>
      </c>
      <c r="L54" s="27" t="s">
        <v>33</v>
      </c>
      <c r="M54" s="43">
        <v>0.9150719245274862</v>
      </c>
      <c r="N54" s="43">
        <v>1.2082244157791138</v>
      </c>
      <c r="O54" s="36">
        <f t="shared" si="2"/>
        <v>0.29315249125162757</v>
      </c>
      <c r="P54" s="47">
        <v>4</v>
      </c>
      <c r="Q54" s="33">
        <f t="shared" si="3"/>
        <v>8.7237071102574825E-6</v>
      </c>
      <c r="R54" s="35" t="str">
        <f t="shared" si="4"/>
        <v>01.2.5GB 이하</v>
      </c>
      <c r="S54" s="35" t="str">
        <f t="shared" si="5"/>
        <v>안심2.5G</v>
      </c>
      <c r="T54" s="38">
        <f t="shared" si="6"/>
        <v>8.7237071102574825E-6</v>
      </c>
      <c r="U54"/>
    </row>
    <row r="55" spans="1:21" ht="16.5" customHeight="1">
      <c r="A55" s="384" t="s">
        <v>45</v>
      </c>
      <c r="B55" s="385" t="s">
        <v>90</v>
      </c>
      <c r="C55" s="27" t="s">
        <v>30</v>
      </c>
      <c r="D55" s="27" t="s">
        <v>33</v>
      </c>
      <c r="E55" s="402" t="s">
        <v>1882</v>
      </c>
      <c r="F55" s="27" t="str">
        <f t="shared" si="0"/>
        <v>에센스(스페셜)</v>
      </c>
      <c r="G55" s="389" t="str">
        <f t="shared" si="1"/>
        <v/>
      </c>
      <c r="H55" s="17"/>
      <c r="I55" s="384" t="s">
        <v>45</v>
      </c>
      <c r="J55" s="21" t="s">
        <v>92</v>
      </c>
      <c r="K55" s="21" t="s">
        <v>10</v>
      </c>
      <c r="L55" s="21" t="s">
        <v>28</v>
      </c>
      <c r="M55" s="43">
        <v>1.5635696540073472</v>
      </c>
      <c r="N55" s="43">
        <v>4.9057315918864033</v>
      </c>
      <c r="O55" s="36">
        <f t="shared" si="2"/>
        <v>3.3421619378790561</v>
      </c>
      <c r="P55" s="47">
        <v>130.66666666666666</v>
      </c>
      <c r="Q55" s="33">
        <f t="shared" si="3"/>
        <v>2.8497443226841107E-4</v>
      </c>
      <c r="R55" s="35" t="str">
        <f t="shared" si="4"/>
        <v>03.6GB 이하</v>
      </c>
      <c r="S55" s="35" t="str">
        <f t="shared" si="5"/>
        <v>에센스(스페셜)</v>
      </c>
      <c r="T55" s="38">
        <f t="shared" si="6"/>
        <v>2.8497443226841107E-4</v>
      </c>
      <c r="U55"/>
    </row>
    <row r="56" spans="1:21">
      <c r="A56" s="384" t="s">
        <v>45</v>
      </c>
      <c r="B56" s="385" t="s">
        <v>90</v>
      </c>
      <c r="C56" s="27" t="s">
        <v>10</v>
      </c>
      <c r="D56" s="27" t="s">
        <v>28</v>
      </c>
      <c r="E56" s="402" t="s">
        <v>1880</v>
      </c>
      <c r="F56" s="27" t="str">
        <f t="shared" si="0"/>
        <v>안심2.5G</v>
      </c>
      <c r="G56" s="389" t="str">
        <f t="shared" si="1"/>
        <v/>
      </c>
      <c r="H56" s="17"/>
      <c r="I56" s="384" t="s">
        <v>45</v>
      </c>
      <c r="J56" s="21" t="s">
        <v>92</v>
      </c>
      <c r="K56" s="27" t="s">
        <v>10</v>
      </c>
      <c r="L56" s="27" t="s">
        <v>31</v>
      </c>
      <c r="M56" s="43">
        <v>1.4603509306907654</v>
      </c>
      <c r="N56" s="43">
        <v>12.01063734292984</v>
      </c>
      <c r="O56" s="36">
        <f t="shared" si="2"/>
        <v>10.550286412239075</v>
      </c>
      <c r="P56" s="47">
        <v>2.6666666666666665</v>
      </c>
      <c r="Q56" s="33">
        <f t="shared" si="3"/>
        <v>5.8158047401716547E-6</v>
      </c>
      <c r="R56" s="35" t="str">
        <f t="shared" si="4"/>
        <v>04.6GB 초과</v>
      </c>
      <c r="S56" s="35" t="str">
        <f t="shared" si="5"/>
        <v>에센스(스페셜)</v>
      </c>
      <c r="T56" s="38">
        <f t="shared" si="6"/>
        <v>5.8158047401716547E-6</v>
      </c>
      <c r="U56"/>
    </row>
    <row r="57" spans="1:21">
      <c r="A57" s="384" t="s">
        <v>45</v>
      </c>
      <c r="B57" s="385" t="s">
        <v>90</v>
      </c>
      <c r="C57" s="27" t="s">
        <v>10</v>
      </c>
      <c r="D57" s="27" t="s">
        <v>28</v>
      </c>
      <c r="E57" s="402" t="s">
        <v>1879</v>
      </c>
      <c r="F57" s="27" t="str">
        <f t="shared" si="0"/>
        <v>안심4G</v>
      </c>
      <c r="G57" s="389" t="str">
        <f t="shared" si="1"/>
        <v/>
      </c>
      <c r="H57" s="17"/>
      <c r="I57" s="384" t="s">
        <v>45</v>
      </c>
      <c r="J57" s="21" t="s">
        <v>92</v>
      </c>
      <c r="K57" s="27" t="s">
        <v>10</v>
      </c>
      <c r="L57" s="27" t="s">
        <v>32</v>
      </c>
      <c r="M57" s="43">
        <v>1.5155902862548829</v>
      </c>
      <c r="N57" s="43">
        <v>1.8675572204589845</v>
      </c>
      <c r="O57" s="36">
        <f t="shared" si="2"/>
        <v>0.35196693420410163</v>
      </c>
      <c r="P57" s="47">
        <v>1.6666666666666667</v>
      </c>
      <c r="Q57" s="33">
        <f t="shared" si="3"/>
        <v>3.634877962607285E-6</v>
      </c>
      <c r="R57" s="35" t="str">
        <f t="shared" si="4"/>
        <v>01.2.5GB 이하</v>
      </c>
      <c r="S57" s="35" t="str">
        <f t="shared" si="5"/>
        <v>안심2.5G</v>
      </c>
      <c r="T57" s="38">
        <f t="shared" si="6"/>
        <v>3.634877962607285E-6</v>
      </c>
      <c r="U57"/>
    </row>
    <row r="58" spans="1:21" ht="16.5" customHeight="1">
      <c r="A58" s="384" t="s">
        <v>45</v>
      </c>
      <c r="B58" s="385" t="s">
        <v>90</v>
      </c>
      <c r="C58" s="27" t="s">
        <v>10</v>
      </c>
      <c r="D58" s="27" t="s">
        <v>28</v>
      </c>
      <c r="E58" s="402" t="s">
        <v>1881</v>
      </c>
      <c r="F58" s="27" t="str">
        <f t="shared" si="0"/>
        <v>에센스(스페셜)</v>
      </c>
      <c r="G58" s="389" t="str">
        <f t="shared" si="1"/>
        <v/>
      </c>
      <c r="H58" s="17"/>
      <c r="I58" s="384" t="s">
        <v>45</v>
      </c>
      <c r="J58" s="21" t="s">
        <v>92</v>
      </c>
      <c r="K58" s="27" t="s">
        <v>10</v>
      </c>
      <c r="L58" s="27" t="s">
        <v>33</v>
      </c>
      <c r="M58" s="43">
        <v>1.7173911730448406</v>
      </c>
      <c r="N58" s="43">
        <v>1.8217911587821112</v>
      </c>
      <c r="O58" s="36">
        <f t="shared" si="2"/>
        <v>0.10439998573727061</v>
      </c>
      <c r="P58" s="47">
        <v>3</v>
      </c>
      <c r="Q58" s="33">
        <f t="shared" si="3"/>
        <v>6.5427803326931123E-6</v>
      </c>
      <c r="R58" s="35" t="str">
        <f t="shared" si="4"/>
        <v>01.2.5GB 이하</v>
      </c>
      <c r="S58" s="35" t="str">
        <f t="shared" si="5"/>
        <v>안심2.5G</v>
      </c>
      <c r="T58" s="38">
        <f t="shared" si="6"/>
        <v>6.5427803326931123E-6</v>
      </c>
      <c r="U58"/>
    </row>
    <row r="59" spans="1:21">
      <c r="A59" s="384" t="s">
        <v>45</v>
      </c>
      <c r="B59" s="385" t="s">
        <v>90</v>
      </c>
      <c r="C59" s="27" t="s">
        <v>10</v>
      </c>
      <c r="D59" s="27" t="s">
        <v>28</v>
      </c>
      <c r="E59" s="402" t="s">
        <v>1882</v>
      </c>
      <c r="F59" s="27" t="str">
        <f t="shared" si="0"/>
        <v>에센스(스페셜)</v>
      </c>
      <c r="G59" s="389" t="str">
        <f t="shared" si="1"/>
        <v/>
      </c>
      <c r="H59" s="17"/>
      <c r="I59" s="384" t="s">
        <v>45</v>
      </c>
      <c r="J59" s="21" t="s">
        <v>92</v>
      </c>
      <c r="K59" s="21" t="s">
        <v>13</v>
      </c>
      <c r="L59" s="21" t="s">
        <v>28</v>
      </c>
      <c r="M59" s="43">
        <v>2.9725935329090465</v>
      </c>
      <c r="N59" s="43">
        <v>9.048690435019406</v>
      </c>
      <c r="O59" s="36">
        <f t="shared" si="2"/>
        <v>6.0760969021103595</v>
      </c>
      <c r="P59" s="47">
        <v>256.66666666666669</v>
      </c>
      <c r="Q59" s="33">
        <f t="shared" si="3"/>
        <v>5.5977120624152183E-4</v>
      </c>
      <c r="R59" s="35" t="str">
        <f t="shared" si="4"/>
        <v>04.6GB 초과</v>
      </c>
      <c r="S59" s="35" t="str">
        <f t="shared" si="5"/>
        <v>에센스(스페셜)</v>
      </c>
      <c r="T59" s="38">
        <f t="shared" si="6"/>
        <v>5.5977120624152183E-4</v>
      </c>
      <c r="U59"/>
    </row>
    <row r="60" spans="1:21">
      <c r="A60" s="384" t="s">
        <v>45</v>
      </c>
      <c r="B60" s="385" t="s">
        <v>90</v>
      </c>
      <c r="C60" s="27" t="s">
        <v>10</v>
      </c>
      <c r="D60" s="27" t="s">
        <v>31</v>
      </c>
      <c r="E60" s="402" t="s">
        <v>1880</v>
      </c>
      <c r="F60" s="27" t="str">
        <f t="shared" si="0"/>
        <v>안심2.5G</v>
      </c>
      <c r="G60" s="389" t="str">
        <f t="shared" si="1"/>
        <v/>
      </c>
      <c r="H60" s="17"/>
      <c r="I60" s="384" t="s">
        <v>45</v>
      </c>
      <c r="J60" s="21" t="s">
        <v>92</v>
      </c>
      <c r="K60" s="27" t="s">
        <v>13</v>
      </c>
      <c r="L60" s="27" t="s">
        <v>31</v>
      </c>
      <c r="M60" s="43">
        <v>2.7703167262830233</v>
      </c>
      <c r="N60" s="43">
        <v>9.8770290926883089</v>
      </c>
      <c r="O60" s="36">
        <f t="shared" si="2"/>
        <v>7.1067123664052856</v>
      </c>
      <c r="P60" s="47">
        <v>6.333333333333333</v>
      </c>
      <c r="Q60" s="33">
        <f t="shared" si="3"/>
        <v>1.3812536257907681E-5</v>
      </c>
      <c r="R60" s="35" t="str">
        <f t="shared" si="4"/>
        <v>04.6GB 초과</v>
      </c>
      <c r="S60" s="35" t="str">
        <f t="shared" si="5"/>
        <v>에센스(스페셜)</v>
      </c>
      <c r="T60" s="38">
        <f t="shared" si="6"/>
        <v>1.3812536257907681E-5</v>
      </c>
      <c r="U60"/>
    </row>
    <row r="61" spans="1:21">
      <c r="A61" s="384" t="s">
        <v>45</v>
      </c>
      <c r="B61" s="385" t="s">
        <v>90</v>
      </c>
      <c r="C61" s="27" t="s">
        <v>10</v>
      </c>
      <c r="D61" s="27" t="s">
        <v>31</v>
      </c>
      <c r="E61" s="402" t="s">
        <v>1879</v>
      </c>
      <c r="F61" s="27" t="str">
        <f t="shared" si="0"/>
        <v>안심4G</v>
      </c>
      <c r="G61" s="389" t="str">
        <f t="shared" si="1"/>
        <v/>
      </c>
      <c r="H61" s="17"/>
      <c r="I61" s="384" t="s">
        <v>45</v>
      </c>
      <c r="J61" s="21" t="s">
        <v>92</v>
      </c>
      <c r="K61" s="27" t="s">
        <v>13</v>
      </c>
      <c r="L61" s="27" t="s">
        <v>32</v>
      </c>
      <c r="M61" s="43">
        <v>3.0200023121303983</v>
      </c>
      <c r="N61" s="43">
        <v>2.694862378968133</v>
      </c>
      <c r="O61" s="36">
        <f t="shared" si="2"/>
        <v>-0.3251399331622653</v>
      </c>
      <c r="P61" s="47">
        <v>3</v>
      </c>
      <c r="Q61" s="33">
        <f t="shared" si="3"/>
        <v>6.5427803326931123E-6</v>
      </c>
      <c r="R61" s="35" t="str">
        <f t="shared" si="4"/>
        <v>02.4GB 이하</v>
      </c>
      <c r="S61" s="35" t="str">
        <f t="shared" si="5"/>
        <v>안심4G</v>
      </c>
      <c r="T61" s="38">
        <f t="shared" si="6"/>
        <v>6.5427803326931123E-6</v>
      </c>
      <c r="U61"/>
    </row>
    <row r="62" spans="1:21">
      <c r="A62" s="384" t="s">
        <v>45</v>
      </c>
      <c r="B62" s="385" t="s">
        <v>90</v>
      </c>
      <c r="C62" s="27" t="s">
        <v>10</v>
      </c>
      <c r="D62" s="27" t="s">
        <v>31</v>
      </c>
      <c r="E62" s="402" t="s">
        <v>1881</v>
      </c>
      <c r="F62" s="27" t="str">
        <f t="shared" si="0"/>
        <v>에센스(스페셜)</v>
      </c>
      <c r="G62" s="389" t="str">
        <f t="shared" si="1"/>
        <v/>
      </c>
      <c r="H62" s="17"/>
      <c r="I62" s="384" t="s">
        <v>45</v>
      </c>
      <c r="J62" s="21" t="s">
        <v>92</v>
      </c>
      <c r="K62" s="27" t="s">
        <v>13</v>
      </c>
      <c r="L62" s="27" t="s">
        <v>33</v>
      </c>
      <c r="M62" s="43">
        <v>2.9433404098857534</v>
      </c>
      <c r="N62" s="43">
        <v>11.259208050641147</v>
      </c>
      <c r="O62" s="36">
        <f t="shared" si="2"/>
        <v>8.3158676407553944</v>
      </c>
      <c r="P62" s="47">
        <v>7.333333333333333</v>
      </c>
      <c r="Q62" s="33">
        <f t="shared" si="3"/>
        <v>1.5993463035472053E-5</v>
      </c>
      <c r="R62" s="35" t="str">
        <f t="shared" si="4"/>
        <v>04.6GB 초과</v>
      </c>
      <c r="S62" s="35" t="str">
        <f t="shared" si="5"/>
        <v>에센스(스페셜)</v>
      </c>
      <c r="T62" s="38">
        <f t="shared" si="6"/>
        <v>1.5993463035472053E-5</v>
      </c>
      <c r="U62"/>
    </row>
    <row r="63" spans="1:21">
      <c r="A63" s="384" t="s">
        <v>45</v>
      </c>
      <c r="B63" s="385" t="s">
        <v>90</v>
      </c>
      <c r="C63" s="27" t="s">
        <v>10</v>
      </c>
      <c r="D63" s="27" t="s">
        <v>31</v>
      </c>
      <c r="E63" s="402" t="s">
        <v>1882</v>
      </c>
      <c r="F63" s="27" t="str">
        <f t="shared" si="0"/>
        <v>에센스(스페셜)</v>
      </c>
      <c r="G63" s="389" t="str">
        <f t="shared" si="1"/>
        <v/>
      </c>
      <c r="H63" s="17"/>
      <c r="I63" s="384" t="s">
        <v>45</v>
      </c>
      <c r="J63" s="21" t="s">
        <v>92</v>
      </c>
      <c r="K63" s="21" t="s">
        <v>34</v>
      </c>
      <c r="L63" s="21" t="s">
        <v>28</v>
      </c>
      <c r="M63" s="43">
        <v>5.0729203224182129</v>
      </c>
      <c r="N63" s="43">
        <v>11.707576098844228</v>
      </c>
      <c r="O63" s="36">
        <f t="shared" si="2"/>
        <v>6.6346557764260154</v>
      </c>
      <c r="P63" s="47">
        <v>276.66666666666669</v>
      </c>
      <c r="Q63" s="33">
        <f t="shared" si="3"/>
        <v>6.0338974179280933E-4</v>
      </c>
      <c r="R63" s="35" t="str">
        <f t="shared" si="4"/>
        <v>04.6GB 초과</v>
      </c>
      <c r="S63" s="35" t="str">
        <f t="shared" si="5"/>
        <v>에센스(스페셜)</v>
      </c>
      <c r="T63" s="38">
        <f t="shared" si="6"/>
        <v>6.0338974179280933E-4</v>
      </c>
      <c r="U63"/>
    </row>
    <row r="64" spans="1:21">
      <c r="A64" s="384" t="s">
        <v>45</v>
      </c>
      <c r="B64" s="385" t="s">
        <v>90</v>
      </c>
      <c r="C64" s="27" t="s">
        <v>10</v>
      </c>
      <c r="D64" s="27" t="s">
        <v>32</v>
      </c>
      <c r="E64" s="402" t="s">
        <v>1880</v>
      </c>
      <c r="F64" s="27" t="str">
        <f t="shared" si="0"/>
        <v>안심2.5G</v>
      </c>
      <c r="G64" s="389" t="str">
        <f t="shared" si="1"/>
        <v/>
      </c>
      <c r="H64" s="17"/>
      <c r="I64" s="384" t="s">
        <v>45</v>
      </c>
      <c r="J64" s="21" t="s">
        <v>92</v>
      </c>
      <c r="K64" s="27" t="s">
        <v>34</v>
      </c>
      <c r="L64" s="27" t="s">
        <v>31</v>
      </c>
      <c r="M64" s="43">
        <v>5.0286814037122225</v>
      </c>
      <c r="N64" s="43">
        <v>7.2578810139706258</v>
      </c>
      <c r="O64" s="36">
        <f t="shared" si="2"/>
        <v>2.2291996102584033</v>
      </c>
      <c r="P64" s="47">
        <v>6.333333333333333</v>
      </c>
      <c r="Q64" s="33">
        <f t="shared" si="3"/>
        <v>1.3812536257907681E-5</v>
      </c>
      <c r="R64" s="35" t="str">
        <f t="shared" si="4"/>
        <v>04.6GB 초과</v>
      </c>
      <c r="S64" s="35" t="str">
        <f t="shared" si="5"/>
        <v>에센스(스페셜)</v>
      </c>
      <c r="T64" s="38">
        <f t="shared" si="6"/>
        <v>1.3812536257907681E-5</v>
      </c>
      <c r="U64"/>
    </row>
    <row r="65" spans="1:21">
      <c r="A65" s="384" t="s">
        <v>45</v>
      </c>
      <c r="B65" s="385" t="s">
        <v>90</v>
      </c>
      <c r="C65" s="27" t="s">
        <v>10</v>
      </c>
      <c r="D65" s="27" t="s">
        <v>32</v>
      </c>
      <c r="E65" s="402" t="s">
        <v>1879</v>
      </c>
      <c r="F65" s="27" t="str">
        <f t="shared" si="0"/>
        <v>안심4G</v>
      </c>
      <c r="G65" s="389" t="str">
        <f t="shared" si="1"/>
        <v/>
      </c>
      <c r="H65" s="17"/>
      <c r="I65" s="384" t="s">
        <v>45</v>
      </c>
      <c r="J65" s="21" t="s">
        <v>92</v>
      </c>
      <c r="K65" s="27" t="s">
        <v>34</v>
      </c>
      <c r="L65" s="27" t="s">
        <v>32</v>
      </c>
      <c r="M65" s="43"/>
      <c r="N65" s="43"/>
      <c r="O65" s="36">
        <f t="shared" si="2"/>
        <v>0</v>
      </c>
      <c r="P65" s="47">
        <v>0</v>
      </c>
      <c r="Q65" s="33">
        <f t="shared" si="3"/>
        <v>0</v>
      </c>
      <c r="R65" s="35" t="str">
        <f t="shared" si="4"/>
        <v>01.2.5GB 이하</v>
      </c>
      <c r="S65" s="35" t="str">
        <f t="shared" si="5"/>
        <v>안심2.5G</v>
      </c>
      <c r="T65" s="38">
        <f t="shared" si="6"/>
        <v>0</v>
      </c>
      <c r="U65"/>
    </row>
    <row r="66" spans="1:21">
      <c r="A66" s="384" t="s">
        <v>45</v>
      </c>
      <c r="B66" s="385" t="s">
        <v>90</v>
      </c>
      <c r="C66" s="27" t="s">
        <v>10</v>
      </c>
      <c r="D66" s="27" t="s">
        <v>32</v>
      </c>
      <c r="E66" s="402" t="s">
        <v>1881</v>
      </c>
      <c r="F66" s="27" t="str">
        <f t="shared" si="0"/>
        <v>에센스(스페셜)</v>
      </c>
      <c r="G66" s="389" t="str">
        <f t="shared" si="1"/>
        <v/>
      </c>
      <c r="H66" s="17"/>
      <c r="I66" s="384" t="s">
        <v>45</v>
      </c>
      <c r="J66" s="21" t="s">
        <v>92</v>
      </c>
      <c r="K66" s="27" t="s">
        <v>34</v>
      </c>
      <c r="L66" s="27" t="s">
        <v>33</v>
      </c>
      <c r="M66" s="43">
        <v>5.2948966026306152</v>
      </c>
      <c r="N66" s="43">
        <v>7.1407724022865295</v>
      </c>
      <c r="O66" s="36">
        <f t="shared" si="2"/>
        <v>1.8458757996559143</v>
      </c>
      <c r="P66" s="47">
        <v>2.6666666666666665</v>
      </c>
      <c r="Q66" s="33">
        <f t="shared" si="3"/>
        <v>5.8158047401716547E-6</v>
      </c>
      <c r="R66" s="35" t="str">
        <f t="shared" si="4"/>
        <v>04.6GB 초과</v>
      </c>
      <c r="S66" s="35" t="str">
        <f t="shared" si="5"/>
        <v>에센스(스페셜)</v>
      </c>
      <c r="T66" s="38">
        <f t="shared" si="6"/>
        <v>5.8158047401716547E-6</v>
      </c>
      <c r="U66"/>
    </row>
    <row r="67" spans="1:21">
      <c r="A67" s="384" t="s">
        <v>45</v>
      </c>
      <c r="B67" s="385" t="s">
        <v>90</v>
      </c>
      <c r="C67" s="27" t="s">
        <v>10</v>
      </c>
      <c r="D67" s="27" t="s">
        <v>32</v>
      </c>
      <c r="E67" s="402" t="s">
        <v>1882</v>
      </c>
      <c r="F67" s="27" t="str">
        <f t="shared" si="0"/>
        <v>에센스(스페셜)</v>
      </c>
      <c r="G67" s="389" t="str">
        <f t="shared" si="1"/>
        <v/>
      </c>
      <c r="H67" s="17"/>
      <c r="I67" s="384" t="s">
        <v>45</v>
      </c>
      <c r="J67" s="21" t="s">
        <v>92</v>
      </c>
      <c r="K67" s="21" t="s">
        <v>86</v>
      </c>
      <c r="L67" s="21" t="s">
        <v>28</v>
      </c>
      <c r="M67" s="43">
        <v>27.475709579865566</v>
      </c>
      <c r="N67" s="43">
        <v>35.377885664541999</v>
      </c>
      <c r="O67" s="36">
        <f t="shared" si="2"/>
        <v>7.9021760846764337</v>
      </c>
      <c r="P67" s="47">
        <v>3832.6666666666665</v>
      </c>
      <c r="Q67" s="33">
        <f t="shared" si="3"/>
        <v>8.3587653628117119E-3</v>
      </c>
      <c r="R67" s="35" t="str">
        <f t="shared" si="4"/>
        <v>04.6GB 초과</v>
      </c>
      <c r="S67" s="35" t="str">
        <f t="shared" si="5"/>
        <v>에센스(스페셜)</v>
      </c>
      <c r="T67" s="38">
        <f t="shared" si="6"/>
        <v>8.3587653628117119E-3</v>
      </c>
      <c r="U67"/>
    </row>
    <row r="68" spans="1:21">
      <c r="A68" s="384" t="s">
        <v>45</v>
      </c>
      <c r="B68" s="385" t="s">
        <v>90</v>
      </c>
      <c r="C68" s="27" t="s">
        <v>10</v>
      </c>
      <c r="D68" s="27" t="s">
        <v>33</v>
      </c>
      <c r="E68" s="402" t="s">
        <v>1880</v>
      </c>
      <c r="F68" s="27" t="str">
        <f t="shared" si="0"/>
        <v>안심2.5G</v>
      </c>
      <c r="G68" s="389" t="str">
        <f t="shared" si="1"/>
        <v/>
      </c>
      <c r="H68" s="17"/>
      <c r="I68" s="384" t="s">
        <v>45</v>
      </c>
      <c r="J68" s="21" t="s">
        <v>92</v>
      </c>
      <c r="K68" s="27" t="s">
        <v>86</v>
      </c>
      <c r="L68" s="27" t="s">
        <v>31</v>
      </c>
      <c r="M68" s="43">
        <v>27.449246765184803</v>
      </c>
      <c r="N68" s="43">
        <v>33.489477119826468</v>
      </c>
      <c r="O68" s="36">
        <f t="shared" si="2"/>
        <v>6.0402303546416647</v>
      </c>
      <c r="P68" s="47">
        <v>79.333333333333329</v>
      </c>
      <c r="Q68" s="33">
        <f t="shared" si="3"/>
        <v>1.7302019102010674E-4</v>
      </c>
      <c r="R68" s="35" t="str">
        <f t="shared" si="4"/>
        <v>04.6GB 초과</v>
      </c>
      <c r="S68" s="35" t="str">
        <f t="shared" si="5"/>
        <v>에센스(스페셜)</v>
      </c>
      <c r="T68" s="38">
        <f t="shared" si="6"/>
        <v>1.7302019102010674E-4</v>
      </c>
      <c r="U68"/>
    </row>
    <row r="69" spans="1:21">
      <c r="A69" s="384" t="s">
        <v>45</v>
      </c>
      <c r="B69" s="385" t="s">
        <v>90</v>
      </c>
      <c r="C69" s="27" t="s">
        <v>10</v>
      </c>
      <c r="D69" s="27" t="s">
        <v>33</v>
      </c>
      <c r="E69" s="402" t="s">
        <v>1879</v>
      </c>
      <c r="F69" s="27" t="str">
        <f t="shared" si="0"/>
        <v>안심4G</v>
      </c>
      <c r="G69" s="389" t="str">
        <f t="shared" si="1"/>
        <v/>
      </c>
      <c r="H69" s="17"/>
      <c r="I69" s="384" t="s">
        <v>45</v>
      </c>
      <c r="J69" s="21" t="s">
        <v>92</v>
      </c>
      <c r="K69" s="27" t="s">
        <v>86</v>
      </c>
      <c r="L69" s="27" t="s">
        <v>32</v>
      </c>
      <c r="M69" s="43">
        <v>22.705949152930309</v>
      </c>
      <c r="N69" s="43">
        <v>25.712312320531424</v>
      </c>
      <c r="O69" s="36">
        <f t="shared" si="2"/>
        <v>3.0063631676011155</v>
      </c>
      <c r="P69" s="47">
        <v>19.666666666666668</v>
      </c>
      <c r="Q69" s="33">
        <f t="shared" si="3"/>
        <v>4.289155995876596E-5</v>
      </c>
      <c r="R69" s="35" t="str">
        <f t="shared" si="4"/>
        <v>04.6GB 초과</v>
      </c>
      <c r="S69" s="35" t="str">
        <f t="shared" si="5"/>
        <v>에센스(스페셜)</v>
      </c>
      <c r="T69" s="38">
        <f t="shared" si="6"/>
        <v>4.289155995876596E-5</v>
      </c>
      <c r="U69"/>
    </row>
    <row r="70" spans="1:21">
      <c r="A70" s="384" t="s">
        <v>45</v>
      </c>
      <c r="B70" s="385" t="s">
        <v>90</v>
      </c>
      <c r="C70" s="27" t="s">
        <v>10</v>
      </c>
      <c r="D70" s="27" t="s">
        <v>33</v>
      </c>
      <c r="E70" s="402" t="s">
        <v>1881</v>
      </c>
      <c r="F70" s="27" t="str">
        <f t="shared" si="0"/>
        <v>에센스(스페셜)</v>
      </c>
      <c r="G70" s="389" t="str">
        <f t="shared" si="1"/>
        <v/>
      </c>
      <c r="H70" s="17"/>
      <c r="I70" s="384" t="s">
        <v>45</v>
      </c>
      <c r="J70" s="21" t="s">
        <v>92</v>
      </c>
      <c r="K70" s="27" t="s">
        <v>86</v>
      </c>
      <c r="L70" s="27" t="s">
        <v>33</v>
      </c>
      <c r="M70" s="43">
        <v>31.743255503037396</v>
      </c>
      <c r="N70" s="43">
        <v>27.096198773001603</v>
      </c>
      <c r="O70" s="36">
        <f t="shared" si="2"/>
        <v>-4.6470567300357928</v>
      </c>
      <c r="P70" s="47">
        <v>62.333333333333336</v>
      </c>
      <c r="Q70" s="33">
        <f t="shared" si="3"/>
        <v>1.3594443580151246E-4</v>
      </c>
      <c r="R70" s="35" t="str">
        <f t="shared" si="4"/>
        <v>04.6GB 초과</v>
      </c>
      <c r="S70" s="35" t="str">
        <f t="shared" si="5"/>
        <v>에센스(스페셜)</v>
      </c>
      <c r="T70" s="38">
        <f t="shared" si="6"/>
        <v>1.3594443580151246E-4</v>
      </c>
      <c r="U70"/>
    </row>
    <row r="71" spans="1:21">
      <c r="A71" s="384" t="s">
        <v>45</v>
      </c>
      <c r="B71" s="385" t="s">
        <v>90</v>
      </c>
      <c r="C71" s="27" t="s">
        <v>10</v>
      </c>
      <c r="D71" s="27" t="s">
        <v>33</v>
      </c>
      <c r="E71" s="402" t="s">
        <v>1882</v>
      </c>
      <c r="F71" s="27" t="str">
        <f t="shared" si="0"/>
        <v>에센스(스페셜)</v>
      </c>
      <c r="G71" s="389" t="str">
        <f t="shared" si="1"/>
        <v/>
      </c>
      <c r="H71" s="17"/>
      <c r="I71" s="384" t="s">
        <v>45</v>
      </c>
      <c r="J71" s="21" t="s">
        <v>94</v>
      </c>
      <c r="K71" s="21" t="s">
        <v>5</v>
      </c>
      <c r="L71" s="21" t="s">
        <v>28</v>
      </c>
      <c r="M71" s="43">
        <v>0.16802715608122951</v>
      </c>
      <c r="N71" s="43">
        <v>4.6608787516711399</v>
      </c>
      <c r="O71" s="36">
        <f t="shared" si="2"/>
        <v>4.4928515955899107</v>
      </c>
      <c r="P71" s="47">
        <v>159.66666666666666</v>
      </c>
      <c r="Q71" s="33">
        <f t="shared" si="3"/>
        <v>3.4822130881777784E-4</v>
      </c>
      <c r="R71" s="35" t="str">
        <f t="shared" si="4"/>
        <v>03.6GB 이하</v>
      </c>
      <c r="S71" s="35" t="str">
        <f t="shared" si="5"/>
        <v>에센스(스페셜)</v>
      </c>
      <c r="T71" s="38">
        <f t="shared" si="6"/>
        <v>3.4822130881777784E-4</v>
      </c>
      <c r="U71"/>
    </row>
    <row r="72" spans="1:21">
      <c r="A72" s="384" t="s">
        <v>45</v>
      </c>
      <c r="B72" s="385" t="s">
        <v>90</v>
      </c>
      <c r="C72" s="27" t="s">
        <v>13</v>
      </c>
      <c r="D72" s="27" t="s">
        <v>28</v>
      </c>
      <c r="E72" s="402" t="s">
        <v>1880</v>
      </c>
      <c r="F72" s="27" t="str">
        <f t="shared" si="0"/>
        <v>안심2.5G</v>
      </c>
      <c r="G72" s="389" t="str">
        <f t="shared" si="1"/>
        <v/>
      </c>
      <c r="H72" s="17"/>
      <c r="I72" s="384" t="s">
        <v>45</v>
      </c>
      <c r="J72" s="21" t="s">
        <v>94</v>
      </c>
      <c r="K72" s="27" t="s">
        <v>5</v>
      </c>
      <c r="L72" s="27" t="s">
        <v>31</v>
      </c>
      <c r="M72" s="43">
        <v>0.14830240607261658</v>
      </c>
      <c r="N72" s="43">
        <v>6.6961590692400934</v>
      </c>
      <c r="O72" s="36">
        <f t="shared" si="2"/>
        <v>6.5478566631674768</v>
      </c>
      <c r="P72" s="47">
        <v>5.333333333333333</v>
      </c>
      <c r="Q72" s="33">
        <f t="shared" si="3"/>
        <v>1.1631609480343309E-5</v>
      </c>
      <c r="R72" s="35" t="str">
        <f t="shared" si="4"/>
        <v>04.6GB 초과</v>
      </c>
      <c r="S72" s="35" t="str">
        <f t="shared" si="5"/>
        <v>에센스(스페셜)</v>
      </c>
      <c r="T72" s="38">
        <f t="shared" si="6"/>
        <v>1.1631609480343309E-5</v>
      </c>
      <c r="U72"/>
    </row>
    <row r="73" spans="1:21">
      <c r="A73" s="384" t="s">
        <v>45</v>
      </c>
      <c r="B73" s="385" t="s">
        <v>90</v>
      </c>
      <c r="C73" s="27" t="s">
        <v>13</v>
      </c>
      <c r="D73" s="27" t="s">
        <v>28</v>
      </c>
      <c r="E73" s="402" t="s">
        <v>1879</v>
      </c>
      <c r="F73" s="27" t="str">
        <f t="shared" si="0"/>
        <v>안심4G</v>
      </c>
      <c r="G73" s="389" t="str">
        <f t="shared" si="1"/>
        <v/>
      </c>
      <c r="H73" s="17"/>
      <c r="I73" s="384" t="s">
        <v>45</v>
      </c>
      <c r="J73" s="21" t="s">
        <v>94</v>
      </c>
      <c r="K73" s="27" t="s">
        <v>5</v>
      </c>
      <c r="L73" s="27" t="s">
        <v>32</v>
      </c>
      <c r="M73" s="43">
        <v>0.27148842811584473</v>
      </c>
      <c r="N73" s="43">
        <v>0.73872407078742985</v>
      </c>
      <c r="O73" s="36">
        <f t="shared" si="2"/>
        <v>0.46723564267158513</v>
      </c>
      <c r="P73" s="47">
        <v>1.3333333333333333</v>
      </c>
      <c r="Q73" s="33">
        <f t="shared" si="3"/>
        <v>2.9079023700858274E-6</v>
      </c>
      <c r="R73" s="35" t="str">
        <f t="shared" si="4"/>
        <v>01.2.5GB 이하</v>
      </c>
      <c r="S73" s="35" t="str">
        <f t="shared" si="5"/>
        <v>안심2.5G</v>
      </c>
      <c r="T73" s="38">
        <f t="shared" si="6"/>
        <v>2.9079023700858274E-6</v>
      </c>
      <c r="U73"/>
    </row>
    <row r="74" spans="1:21">
      <c r="A74" s="384" t="s">
        <v>45</v>
      </c>
      <c r="B74" s="385" t="s">
        <v>90</v>
      </c>
      <c r="C74" s="27" t="s">
        <v>13</v>
      </c>
      <c r="D74" s="27" t="s">
        <v>28</v>
      </c>
      <c r="E74" s="402" t="s">
        <v>1881</v>
      </c>
      <c r="F74" s="27" t="str">
        <f t="shared" si="0"/>
        <v>에센스(스페셜)</v>
      </c>
      <c r="G74" s="389" t="str">
        <f t="shared" si="1"/>
        <v/>
      </c>
      <c r="H74" s="17"/>
      <c r="I74" s="384" t="s">
        <v>45</v>
      </c>
      <c r="J74" s="21" t="s">
        <v>94</v>
      </c>
      <c r="K74" s="27" t="s">
        <v>5</v>
      </c>
      <c r="L74" s="27" t="s">
        <v>33</v>
      </c>
      <c r="M74" s="43">
        <v>7.5453086332841354E-2</v>
      </c>
      <c r="N74" s="43">
        <v>6.6859676404432813</v>
      </c>
      <c r="O74" s="36">
        <f t="shared" si="2"/>
        <v>6.6105145541104395</v>
      </c>
      <c r="P74" s="47">
        <v>7.333333333333333</v>
      </c>
      <c r="Q74" s="33">
        <f t="shared" si="3"/>
        <v>1.5993463035472053E-5</v>
      </c>
      <c r="R74" s="35" t="str">
        <f t="shared" si="4"/>
        <v>04.6GB 초과</v>
      </c>
      <c r="S74" s="35" t="str">
        <f t="shared" si="5"/>
        <v>에센스(스페셜)</v>
      </c>
      <c r="T74" s="38">
        <f t="shared" si="6"/>
        <v>1.5993463035472053E-5</v>
      </c>
      <c r="U74"/>
    </row>
    <row r="75" spans="1:21">
      <c r="A75" s="384" t="s">
        <v>45</v>
      </c>
      <c r="B75" s="385" t="s">
        <v>90</v>
      </c>
      <c r="C75" s="27" t="s">
        <v>13</v>
      </c>
      <c r="D75" s="27" t="s">
        <v>28</v>
      </c>
      <c r="E75" s="402" t="s">
        <v>1882</v>
      </c>
      <c r="F75" s="27" t="str">
        <f t="shared" si="0"/>
        <v>에센스(스페셜)</v>
      </c>
      <c r="G75" s="389" t="str">
        <f t="shared" si="1"/>
        <v/>
      </c>
      <c r="H75" s="17"/>
      <c r="I75" s="384" t="s">
        <v>45</v>
      </c>
      <c r="J75" s="21" t="s">
        <v>94</v>
      </c>
      <c r="K75" s="21" t="s">
        <v>30</v>
      </c>
      <c r="L75" s="21" t="s">
        <v>28</v>
      </c>
      <c r="M75" s="43">
        <v>0.84930209807051604</v>
      </c>
      <c r="N75" s="43">
        <v>3.387630588661295</v>
      </c>
      <c r="O75" s="36">
        <f t="shared" si="2"/>
        <v>2.538328490590779</v>
      </c>
      <c r="P75" s="47">
        <v>176.33333333333334</v>
      </c>
      <c r="Q75" s="33">
        <f t="shared" si="3"/>
        <v>3.8457008844385075E-4</v>
      </c>
      <c r="R75" s="35" t="str">
        <f t="shared" si="4"/>
        <v>02.4GB 이하</v>
      </c>
      <c r="S75" s="35" t="str">
        <f t="shared" si="5"/>
        <v>안심4G</v>
      </c>
      <c r="T75" s="38">
        <f t="shared" si="6"/>
        <v>3.8457008844385075E-4</v>
      </c>
      <c r="U75"/>
    </row>
    <row r="76" spans="1:21">
      <c r="A76" s="384" t="s">
        <v>45</v>
      </c>
      <c r="B76" s="385" t="s">
        <v>90</v>
      </c>
      <c r="C76" s="27" t="s">
        <v>13</v>
      </c>
      <c r="D76" s="27" t="s">
        <v>31</v>
      </c>
      <c r="E76" s="402" t="s">
        <v>1880</v>
      </c>
      <c r="F76" s="27" t="str">
        <f t="shared" si="0"/>
        <v>안심2.5G</v>
      </c>
      <c r="G76" s="389" t="str">
        <f t="shared" si="1"/>
        <v/>
      </c>
      <c r="H76" s="17"/>
      <c r="I76" s="384" t="s">
        <v>45</v>
      </c>
      <c r="J76" s="21" t="s">
        <v>94</v>
      </c>
      <c r="K76" s="27" t="s">
        <v>30</v>
      </c>
      <c r="L76" s="27" t="s">
        <v>31</v>
      </c>
      <c r="M76" s="43">
        <v>0.91214232974582243</v>
      </c>
      <c r="N76" s="43">
        <v>7.2848281860351562</v>
      </c>
      <c r="O76" s="36">
        <f t="shared" si="2"/>
        <v>6.3726858562893334</v>
      </c>
      <c r="P76" s="47">
        <v>3</v>
      </c>
      <c r="Q76" s="33">
        <f t="shared" si="3"/>
        <v>6.5427803326931123E-6</v>
      </c>
      <c r="R76" s="35" t="str">
        <f t="shared" si="4"/>
        <v>04.6GB 초과</v>
      </c>
      <c r="S76" s="35" t="str">
        <f t="shared" si="5"/>
        <v>에센스(스페셜)</v>
      </c>
      <c r="T76" s="38">
        <f t="shared" si="6"/>
        <v>6.5427803326931123E-6</v>
      </c>
      <c r="U76"/>
    </row>
    <row r="77" spans="1:21">
      <c r="A77" s="384" t="s">
        <v>45</v>
      </c>
      <c r="B77" s="385" t="s">
        <v>90</v>
      </c>
      <c r="C77" s="27" t="s">
        <v>13</v>
      </c>
      <c r="D77" s="27" t="s">
        <v>31</v>
      </c>
      <c r="E77" s="402" t="s">
        <v>1879</v>
      </c>
      <c r="F77" s="27" t="str">
        <f t="shared" si="0"/>
        <v>안심4G</v>
      </c>
      <c r="G77" s="389" t="str">
        <f t="shared" si="1"/>
        <v/>
      </c>
      <c r="H77" s="17"/>
      <c r="I77" s="384" t="s">
        <v>45</v>
      </c>
      <c r="J77" s="21" t="s">
        <v>94</v>
      </c>
      <c r="K77" s="27" t="s">
        <v>30</v>
      </c>
      <c r="L77" s="27" t="s">
        <v>32</v>
      </c>
      <c r="M77" s="43">
        <v>0.92146396636962891</v>
      </c>
      <c r="N77" s="43">
        <v>6.4055620431900024</v>
      </c>
      <c r="O77" s="36">
        <f t="shared" si="2"/>
        <v>5.4840980768203735</v>
      </c>
      <c r="P77" s="47">
        <v>1.3333333333333333</v>
      </c>
      <c r="Q77" s="33">
        <f t="shared" si="3"/>
        <v>2.9079023700858274E-6</v>
      </c>
      <c r="R77" s="35" t="str">
        <f t="shared" si="4"/>
        <v>04.6GB 초과</v>
      </c>
      <c r="S77" s="35" t="str">
        <f t="shared" si="5"/>
        <v>에센스(스페셜)</v>
      </c>
      <c r="T77" s="38">
        <f t="shared" si="6"/>
        <v>2.9079023700858274E-6</v>
      </c>
      <c r="U77"/>
    </row>
    <row r="78" spans="1:21">
      <c r="A78" s="384" t="s">
        <v>45</v>
      </c>
      <c r="B78" s="385" t="s">
        <v>90</v>
      </c>
      <c r="C78" s="27" t="s">
        <v>13</v>
      </c>
      <c r="D78" s="27" t="s">
        <v>31</v>
      </c>
      <c r="E78" s="402" t="s">
        <v>1881</v>
      </c>
      <c r="F78" s="27" t="str">
        <f t="shared" si="0"/>
        <v>에센스(스페셜)</v>
      </c>
      <c r="G78" s="389" t="str">
        <f t="shared" si="1"/>
        <v/>
      </c>
      <c r="H78" s="17"/>
      <c r="I78" s="384" t="s">
        <v>45</v>
      </c>
      <c r="J78" s="21" t="s">
        <v>94</v>
      </c>
      <c r="K78" s="27" t="s">
        <v>30</v>
      </c>
      <c r="L78" s="27" t="s">
        <v>33</v>
      </c>
      <c r="M78" s="43">
        <v>0.83642578125</v>
      </c>
      <c r="N78" s="43">
        <v>2.001612663269043</v>
      </c>
      <c r="O78" s="36">
        <f t="shared" si="2"/>
        <v>1.165186882019043</v>
      </c>
      <c r="P78" s="47">
        <v>7.333333333333333</v>
      </c>
      <c r="Q78" s="33">
        <f t="shared" si="3"/>
        <v>1.5993463035472053E-5</v>
      </c>
      <c r="R78" s="35" t="str">
        <f t="shared" si="4"/>
        <v>01.2.5GB 이하</v>
      </c>
      <c r="S78" s="35" t="str">
        <f t="shared" si="5"/>
        <v>안심2.5G</v>
      </c>
      <c r="T78" s="38">
        <f t="shared" si="6"/>
        <v>1.5993463035472053E-5</v>
      </c>
      <c r="U78"/>
    </row>
    <row r="79" spans="1:21">
      <c r="A79" s="384" t="s">
        <v>45</v>
      </c>
      <c r="B79" s="385" t="s">
        <v>90</v>
      </c>
      <c r="C79" s="27" t="s">
        <v>13</v>
      </c>
      <c r="D79" s="27" t="s">
        <v>31</v>
      </c>
      <c r="E79" s="402" t="s">
        <v>1882</v>
      </c>
      <c r="F79" s="27" t="str">
        <f t="shared" si="0"/>
        <v>에센스(스페셜)</v>
      </c>
      <c r="G79" s="389" t="str">
        <f t="shared" si="1"/>
        <v/>
      </c>
      <c r="H79" s="17"/>
      <c r="I79" s="384" t="s">
        <v>45</v>
      </c>
      <c r="J79" s="21" t="s">
        <v>94</v>
      </c>
      <c r="K79" s="21" t="s">
        <v>10</v>
      </c>
      <c r="L79" s="21" t="s">
        <v>28</v>
      </c>
      <c r="M79" s="43">
        <v>1.5648101257065594</v>
      </c>
      <c r="N79" s="43">
        <v>5.2777362135305248</v>
      </c>
      <c r="O79" s="36">
        <f t="shared" si="2"/>
        <v>3.7129260878239654</v>
      </c>
      <c r="P79" s="47">
        <v>196.66666666666666</v>
      </c>
      <c r="Q79" s="33">
        <f t="shared" si="3"/>
        <v>4.2891559958765956E-4</v>
      </c>
      <c r="R79" s="35" t="str">
        <f t="shared" si="4"/>
        <v>03.6GB 이하</v>
      </c>
      <c r="S79" s="35" t="str">
        <f t="shared" si="5"/>
        <v>에센스(스페셜)</v>
      </c>
      <c r="T79" s="38">
        <f t="shared" si="6"/>
        <v>4.2891559958765956E-4</v>
      </c>
      <c r="U79"/>
    </row>
    <row r="80" spans="1:21">
      <c r="A80" s="384" t="s">
        <v>45</v>
      </c>
      <c r="B80" s="385" t="s">
        <v>90</v>
      </c>
      <c r="C80" s="27" t="s">
        <v>13</v>
      </c>
      <c r="D80" s="27" t="s">
        <v>32</v>
      </c>
      <c r="E80" s="402" t="s">
        <v>1880</v>
      </c>
      <c r="F80" s="27" t="str">
        <f t="shared" si="0"/>
        <v>안심2.5G</v>
      </c>
      <c r="G80" s="389" t="str">
        <f t="shared" si="1"/>
        <v/>
      </c>
      <c r="H80" s="17"/>
      <c r="I80" s="384" t="s">
        <v>45</v>
      </c>
      <c r="J80" s="21" t="s">
        <v>94</v>
      </c>
      <c r="K80" s="27" t="s">
        <v>10</v>
      </c>
      <c r="L80" s="27" t="s">
        <v>31</v>
      </c>
      <c r="M80" s="43">
        <v>1.7152712561867454</v>
      </c>
      <c r="N80" s="43">
        <v>6.6231338327581231</v>
      </c>
      <c r="O80" s="36">
        <f t="shared" si="2"/>
        <v>4.9078625765713779</v>
      </c>
      <c r="P80" s="47">
        <v>3.6666666666666665</v>
      </c>
      <c r="Q80" s="33">
        <f t="shared" si="3"/>
        <v>7.9967315177360266E-6</v>
      </c>
      <c r="R80" s="35" t="str">
        <f t="shared" si="4"/>
        <v>04.6GB 초과</v>
      </c>
      <c r="S80" s="35" t="str">
        <f t="shared" si="5"/>
        <v>에센스(스페셜)</v>
      </c>
      <c r="T80" s="38">
        <f t="shared" si="6"/>
        <v>7.9967315177360266E-6</v>
      </c>
      <c r="U80"/>
    </row>
    <row r="81" spans="1:21">
      <c r="A81" s="384" t="s">
        <v>45</v>
      </c>
      <c r="B81" s="385" t="s">
        <v>90</v>
      </c>
      <c r="C81" s="27" t="s">
        <v>13</v>
      </c>
      <c r="D81" s="27" t="s">
        <v>32</v>
      </c>
      <c r="E81" s="402" t="s">
        <v>1879</v>
      </c>
      <c r="F81" s="27" t="str">
        <f t="shared" si="0"/>
        <v>안심4G</v>
      </c>
      <c r="G81" s="389" t="str">
        <f t="shared" si="1"/>
        <v/>
      </c>
      <c r="H81" s="17"/>
      <c r="I81" s="384" t="s">
        <v>45</v>
      </c>
      <c r="J81" s="21" t="s">
        <v>94</v>
      </c>
      <c r="K81" s="27" t="s">
        <v>10</v>
      </c>
      <c r="L81" s="27" t="s">
        <v>32</v>
      </c>
      <c r="M81" s="43">
        <v>1.4597416877746583</v>
      </c>
      <c r="N81" s="43">
        <v>2.3668306350708006</v>
      </c>
      <c r="O81" s="36">
        <f t="shared" si="2"/>
        <v>0.90708894729614231</v>
      </c>
      <c r="P81" s="47">
        <v>1.6666666666666667</v>
      </c>
      <c r="Q81" s="33">
        <f t="shared" si="3"/>
        <v>3.634877962607285E-6</v>
      </c>
      <c r="R81" s="35" t="str">
        <f t="shared" si="4"/>
        <v>01.2.5GB 이하</v>
      </c>
      <c r="S81" s="35" t="str">
        <f t="shared" si="5"/>
        <v>안심2.5G</v>
      </c>
      <c r="T81" s="38">
        <f t="shared" si="6"/>
        <v>3.634877962607285E-6</v>
      </c>
      <c r="U81"/>
    </row>
    <row r="82" spans="1:21">
      <c r="A82" s="384" t="s">
        <v>45</v>
      </c>
      <c r="B82" s="385" t="s">
        <v>90</v>
      </c>
      <c r="C82" s="27" t="s">
        <v>13</v>
      </c>
      <c r="D82" s="27" t="s">
        <v>32</v>
      </c>
      <c r="E82" s="402" t="s">
        <v>1881</v>
      </c>
      <c r="F82" s="27" t="str">
        <f t="shared" si="0"/>
        <v>에센스(스페셜)</v>
      </c>
      <c r="G82" s="389" t="str">
        <f t="shared" si="1"/>
        <v/>
      </c>
      <c r="H82" s="17"/>
      <c r="I82" s="384" t="s">
        <v>45</v>
      </c>
      <c r="J82" s="21" t="s">
        <v>94</v>
      </c>
      <c r="K82" s="27" t="s">
        <v>10</v>
      </c>
      <c r="L82" s="27" t="s">
        <v>33</v>
      </c>
      <c r="M82" s="43">
        <v>1.61154505610466</v>
      </c>
      <c r="N82" s="43">
        <v>4.2605010867118835</v>
      </c>
      <c r="O82" s="36">
        <f t="shared" si="2"/>
        <v>2.6489560306072235</v>
      </c>
      <c r="P82" s="47">
        <v>5.333333333333333</v>
      </c>
      <c r="Q82" s="33">
        <f t="shared" si="3"/>
        <v>1.1631609480343309E-5</v>
      </c>
      <c r="R82" s="35" t="str">
        <f t="shared" si="4"/>
        <v>03.6GB 이하</v>
      </c>
      <c r="S82" s="35" t="str">
        <f t="shared" si="5"/>
        <v>에센스(스페셜)</v>
      </c>
      <c r="T82" s="38">
        <f t="shared" si="6"/>
        <v>1.1631609480343309E-5</v>
      </c>
      <c r="U82"/>
    </row>
    <row r="83" spans="1:21">
      <c r="A83" s="384" t="s">
        <v>45</v>
      </c>
      <c r="B83" s="385" t="s">
        <v>90</v>
      </c>
      <c r="C83" s="27" t="s">
        <v>13</v>
      </c>
      <c r="D83" s="27" t="s">
        <v>32</v>
      </c>
      <c r="E83" s="402" t="s">
        <v>1882</v>
      </c>
      <c r="F83" s="27" t="str">
        <f t="shared" si="0"/>
        <v>에센스(스페셜)</v>
      </c>
      <c r="G83" s="389" t="str">
        <f t="shared" si="1"/>
        <v/>
      </c>
      <c r="H83" s="17"/>
      <c r="I83" s="384" t="s">
        <v>45</v>
      </c>
      <c r="J83" s="21" t="s">
        <v>94</v>
      </c>
      <c r="K83" s="21" t="s">
        <v>13</v>
      </c>
      <c r="L83" s="21" t="s">
        <v>28</v>
      </c>
      <c r="M83" s="43">
        <v>2.9575013172690703</v>
      </c>
      <c r="N83" s="43">
        <v>7.7833998470374892</v>
      </c>
      <c r="O83" s="36">
        <f t="shared" si="2"/>
        <v>4.8258985297684189</v>
      </c>
      <c r="P83" s="47">
        <v>371.33333333333331</v>
      </c>
      <c r="Q83" s="33">
        <f t="shared" si="3"/>
        <v>8.09850810068903E-4</v>
      </c>
      <c r="R83" s="35" t="str">
        <f t="shared" si="4"/>
        <v>04.6GB 초과</v>
      </c>
      <c r="S83" s="35" t="str">
        <f t="shared" si="5"/>
        <v>에센스(스페셜)</v>
      </c>
      <c r="T83" s="38">
        <f t="shared" si="6"/>
        <v>8.09850810068903E-4</v>
      </c>
      <c r="U83"/>
    </row>
    <row r="84" spans="1:21">
      <c r="A84" s="384" t="s">
        <v>45</v>
      </c>
      <c r="B84" s="385" t="s">
        <v>90</v>
      </c>
      <c r="C84" s="27" t="s">
        <v>13</v>
      </c>
      <c r="D84" s="27" t="s">
        <v>33</v>
      </c>
      <c r="E84" s="402" t="s">
        <v>1880</v>
      </c>
      <c r="F84" s="27" t="str">
        <f t="shared" si="0"/>
        <v>안심2.5G</v>
      </c>
      <c r="G84" s="389" t="str">
        <f t="shared" si="1"/>
        <v/>
      </c>
      <c r="H84" s="17"/>
      <c r="I84" s="384" t="s">
        <v>45</v>
      </c>
      <c r="J84" s="21" t="s">
        <v>94</v>
      </c>
      <c r="K84" s="27" t="s">
        <v>13</v>
      </c>
      <c r="L84" s="27" t="s">
        <v>31</v>
      </c>
      <c r="M84" s="43">
        <v>2.7566244006156921</v>
      </c>
      <c r="N84" s="43">
        <v>5.2495546539624529</v>
      </c>
      <c r="O84" s="36">
        <f t="shared" si="2"/>
        <v>2.4929302533467608</v>
      </c>
      <c r="P84" s="47">
        <v>8</v>
      </c>
      <c r="Q84" s="33">
        <f t="shared" si="3"/>
        <v>1.7447414220514965E-5</v>
      </c>
      <c r="R84" s="35" t="str">
        <f t="shared" si="4"/>
        <v>03.6GB 이하</v>
      </c>
      <c r="S84" s="35" t="str">
        <f t="shared" si="5"/>
        <v>에센스(스페셜)</v>
      </c>
      <c r="T84" s="38">
        <f t="shared" si="6"/>
        <v>1.7447414220514965E-5</v>
      </c>
      <c r="U84"/>
    </row>
    <row r="85" spans="1:21">
      <c r="A85" s="384" t="s">
        <v>45</v>
      </c>
      <c r="B85" s="385" t="s">
        <v>90</v>
      </c>
      <c r="C85" s="27" t="s">
        <v>13</v>
      </c>
      <c r="D85" s="27" t="s">
        <v>33</v>
      </c>
      <c r="E85" s="402" t="s">
        <v>1879</v>
      </c>
      <c r="F85" s="27" t="str">
        <f t="shared" si="0"/>
        <v>안심4G</v>
      </c>
      <c r="G85" s="389" t="str">
        <f t="shared" si="1"/>
        <v/>
      </c>
      <c r="H85" s="17"/>
      <c r="I85" s="384" t="s">
        <v>45</v>
      </c>
      <c r="J85" s="21" t="s">
        <v>94</v>
      </c>
      <c r="K85" s="27" t="s">
        <v>13</v>
      </c>
      <c r="L85" s="27" t="s">
        <v>32</v>
      </c>
      <c r="M85" s="43">
        <v>2.4715640544891357</v>
      </c>
      <c r="N85" s="43">
        <v>3.85597292582194</v>
      </c>
      <c r="O85" s="36">
        <f t="shared" si="2"/>
        <v>1.3844088713328042</v>
      </c>
      <c r="P85" s="47">
        <v>2</v>
      </c>
      <c r="Q85" s="33">
        <f t="shared" si="3"/>
        <v>4.3618535551287413E-6</v>
      </c>
      <c r="R85" s="35" t="str">
        <f t="shared" si="4"/>
        <v>02.4GB 이하</v>
      </c>
      <c r="S85" s="35" t="str">
        <f t="shared" si="5"/>
        <v>안심4G</v>
      </c>
      <c r="T85" s="38">
        <f t="shared" si="6"/>
        <v>4.3618535551287413E-6</v>
      </c>
      <c r="U85"/>
    </row>
    <row r="86" spans="1:21">
      <c r="A86" s="384" t="s">
        <v>45</v>
      </c>
      <c r="B86" s="385" t="s">
        <v>90</v>
      </c>
      <c r="C86" s="27" t="s">
        <v>13</v>
      </c>
      <c r="D86" s="27" t="s">
        <v>33</v>
      </c>
      <c r="E86" s="402" t="s">
        <v>1881</v>
      </c>
      <c r="F86" s="27" t="str">
        <f t="shared" si="0"/>
        <v>에센스(스페셜)</v>
      </c>
      <c r="G86" s="389" t="str">
        <f t="shared" si="1"/>
        <v/>
      </c>
      <c r="H86" s="17"/>
      <c r="I86" s="384" t="s">
        <v>45</v>
      </c>
      <c r="J86" s="21" t="s">
        <v>94</v>
      </c>
      <c r="K86" s="27" t="s">
        <v>13</v>
      </c>
      <c r="L86" s="27" t="s">
        <v>33</v>
      </c>
      <c r="M86" s="43">
        <v>2.7473954271387169</v>
      </c>
      <c r="N86" s="43">
        <v>5.3837715193077367</v>
      </c>
      <c r="O86" s="36">
        <f t="shared" si="2"/>
        <v>2.6363760921690198</v>
      </c>
      <c r="P86" s="47">
        <v>9</v>
      </c>
      <c r="Q86" s="33">
        <f t="shared" si="3"/>
        <v>1.9628340998079338E-5</v>
      </c>
      <c r="R86" s="35" t="str">
        <f t="shared" si="4"/>
        <v>03.6GB 이하</v>
      </c>
      <c r="S86" s="35" t="str">
        <f t="shared" si="5"/>
        <v>에센스(스페셜)</v>
      </c>
      <c r="T86" s="38">
        <f t="shared" si="6"/>
        <v>1.9628340998079338E-5</v>
      </c>
      <c r="U86"/>
    </row>
    <row r="87" spans="1:21">
      <c r="A87" s="384" t="s">
        <v>45</v>
      </c>
      <c r="B87" s="385" t="s">
        <v>90</v>
      </c>
      <c r="C87" s="27" t="s">
        <v>13</v>
      </c>
      <c r="D87" s="27" t="s">
        <v>33</v>
      </c>
      <c r="E87" s="402" t="s">
        <v>1882</v>
      </c>
      <c r="F87" s="27" t="str">
        <f t="shared" ref="F87:F119" si="8">IFERROR(VLOOKUP(E87,$A$12:$B$17,2,0),0)</f>
        <v>에센스(스페셜)</v>
      </c>
      <c r="G87" s="389" t="str">
        <f t="shared" si="1"/>
        <v/>
      </c>
      <c r="H87" s="17"/>
      <c r="I87" s="384" t="s">
        <v>45</v>
      </c>
      <c r="J87" s="21" t="s">
        <v>94</v>
      </c>
      <c r="K87" s="21" t="s">
        <v>34</v>
      </c>
      <c r="L87" s="21" t="s">
        <v>28</v>
      </c>
      <c r="M87" s="43">
        <v>5.0515367370799069</v>
      </c>
      <c r="N87" s="43">
        <v>10.691765204475338</v>
      </c>
      <c r="O87" s="36">
        <f t="shared" si="2"/>
        <v>5.6402284673954313</v>
      </c>
      <c r="P87" s="47">
        <v>354.66666666666669</v>
      </c>
      <c r="Q87" s="33">
        <f t="shared" si="3"/>
        <v>7.7350203044283024E-4</v>
      </c>
      <c r="R87" s="35" t="str">
        <f t="shared" si="4"/>
        <v>04.6GB 초과</v>
      </c>
      <c r="S87" s="35" t="str">
        <f t="shared" si="5"/>
        <v>에센스(스페셜)</v>
      </c>
      <c r="T87" s="38">
        <f t="shared" si="6"/>
        <v>7.7350203044283024E-4</v>
      </c>
      <c r="U87"/>
    </row>
    <row r="88" spans="1:21">
      <c r="A88" s="384" t="s">
        <v>45</v>
      </c>
      <c r="B88" s="385" t="s">
        <v>90</v>
      </c>
      <c r="C88" s="27" t="s">
        <v>34</v>
      </c>
      <c r="D88" s="27" t="s">
        <v>28</v>
      </c>
      <c r="E88" s="402" t="s">
        <v>1880</v>
      </c>
      <c r="F88" s="27" t="str">
        <f t="shared" si="8"/>
        <v>안심2.5G</v>
      </c>
      <c r="G88" s="389" t="str">
        <f t="shared" ref="G88:G151" si="9">IF(F88="스몰","LTE안심옵션","")</f>
        <v/>
      </c>
      <c r="H88" s="17"/>
      <c r="I88" s="384" t="s">
        <v>45</v>
      </c>
      <c r="J88" s="21" t="s">
        <v>94</v>
      </c>
      <c r="K88" s="27" t="s">
        <v>34</v>
      </c>
      <c r="L88" s="27" t="s">
        <v>31</v>
      </c>
      <c r="M88" s="43">
        <v>5.1328150749206545</v>
      </c>
      <c r="N88" s="43">
        <v>7.4134451548258467</v>
      </c>
      <c r="O88" s="36">
        <f t="shared" ref="O88:O151" si="10">N88-M88</f>
        <v>2.2806300799051922</v>
      </c>
      <c r="P88" s="47">
        <v>5</v>
      </c>
      <c r="Q88" s="33">
        <f t="shared" ref="Q88:Q151" si="11">P88/$N$21</f>
        <v>1.0904633887821854E-5</v>
      </c>
      <c r="R88" s="35" t="str">
        <f t="shared" ref="R88:R151" si="12">IF(SUM(M88+O88)&gt;6,"04.6GB 초과",IF(SUM(M88+O88)&gt;4,"03.6GB 이하",IF(SUM(M88+O88)&gt;2.5,"02.4GB 이하","01.2.5GB 이하")))</f>
        <v>04.6GB 초과</v>
      </c>
      <c r="S88" s="35" t="str">
        <f t="shared" ref="S88:S118" si="13">IFERROR(VLOOKUP(R88,$A$11:$B$17,2,0),0)</f>
        <v>에센스(스페셜)</v>
      </c>
      <c r="T88" s="38">
        <f t="shared" ref="T88:T151" si="14">Q88</f>
        <v>1.0904633887821854E-5</v>
      </c>
      <c r="U88"/>
    </row>
    <row r="89" spans="1:21">
      <c r="A89" s="384" t="s">
        <v>45</v>
      </c>
      <c r="B89" s="385" t="s">
        <v>90</v>
      </c>
      <c r="C89" s="27" t="s">
        <v>34</v>
      </c>
      <c r="D89" s="27" t="s">
        <v>28</v>
      </c>
      <c r="E89" s="402" t="s">
        <v>1879</v>
      </c>
      <c r="F89" s="27" t="str">
        <f t="shared" si="8"/>
        <v>안심4G</v>
      </c>
      <c r="G89" s="389" t="str">
        <f t="shared" si="9"/>
        <v/>
      </c>
      <c r="H89" s="17"/>
      <c r="I89" s="384" t="s">
        <v>45</v>
      </c>
      <c r="J89" s="21" t="s">
        <v>94</v>
      </c>
      <c r="K89" s="27" t="s">
        <v>34</v>
      </c>
      <c r="L89" s="27" t="s">
        <v>32</v>
      </c>
      <c r="M89" s="43">
        <v>5.3293441534042358</v>
      </c>
      <c r="N89" s="43">
        <v>7.9704012870788574</v>
      </c>
      <c r="O89" s="36">
        <f t="shared" si="10"/>
        <v>2.6410571336746216</v>
      </c>
      <c r="P89" s="47">
        <v>2.6666666666666665</v>
      </c>
      <c r="Q89" s="33">
        <f t="shared" si="11"/>
        <v>5.8158047401716547E-6</v>
      </c>
      <c r="R89" s="35" t="str">
        <f t="shared" si="12"/>
        <v>04.6GB 초과</v>
      </c>
      <c r="S89" s="35" t="str">
        <f t="shared" si="13"/>
        <v>에센스(스페셜)</v>
      </c>
      <c r="T89" s="38">
        <f t="shared" si="14"/>
        <v>5.8158047401716547E-6</v>
      </c>
      <c r="U89"/>
    </row>
    <row r="90" spans="1:21">
      <c r="A90" s="384" t="s">
        <v>45</v>
      </c>
      <c r="B90" s="385" t="s">
        <v>90</v>
      </c>
      <c r="C90" s="27" t="s">
        <v>34</v>
      </c>
      <c r="D90" s="27" t="s">
        <v>28</v>
      </c>
      <c r="E90" s="402" t="s">
        <v>1881</v>
      </c>
      <c r="F90" s="27" t="str">
        <f t="shared" si="8"/>
        <v>에센스(스페셜)</v>
      </c>
      <c r="G90" s="389" t="str">
        <f t="shared" si="9"/>
        <v/>
      </c>
      <c r="H90" s="17"/>
      <c r="I90" s="384" t="s">
        <v>45</v>
      </c>
      <c r="J90" s="21" t="s">
        <v>94</v>
      </c>
      <c r="K90" s="27" t="s">
        <v>34</v>
      </c>
      <c r="L90" s="27" t="s">
        <v>33</v>
      </c>
      <c r="M90" s="43">
        <v>4.9084083920433406</v>
      </c>
      <c r="N90" s="43">
        <v>8.9547235398065474</v>
      </c>
      <c r="O90" s="36">
        <f t="shared" si="10"/>
        <v>4.0463151477632069</v>
      </c>
      <c r="P90" s="47">
        <v>7</v>
      </c>
      <c r="Q90" s="33">
        <f t="shared" si="11"/>
        <v>1.5266487442950596E-5</v>
      </c>
      <c r="R90" s="35" t="str">
        <f t="shared" si="12"/>
        <v>04.6GB 초과</v>
      </c>
      <c r="S90" s="35" t="str">
        <f t="shared" si="13"/>
        <v>에센스(스페셜)</v>
      </c>
      <c r="T90" s="38">
        <f t="shared" si="14"/>
        <v>1.5266487442950596E-5</v>
      </c>
      <c r="U90"/>
    </row>
    <row r="91" spans="1:21">
      <c r="A91" s="384" t="s">
        <v>45</v>
      </c>
      <c r="B91" s="385" t="s">
        <v>90</v>
      </c>
      <c r="C91" s="27" t="s">
        <v>34</v>
      </c>
      <c r="D91" s="27" t="s">
        <v>28</v>
      </c>
      <c r="E91" s="402" t="s">
        <v>1882</v>
      </c>
      <c r="F91" s="27" t="str">
        <f t="shared" si="8"/>
        <v>에센스(스페셜)</v>
      </c>
      <c r="G91" s="389" t="str">
        <f t="shared" si="9"/>
        <v/>
      </c>
      <c r="H91" s="17"/>
      <c r="I91" s="384" t="s">
        <v>45</v>
      </c>
      <c r="J91" s="21" t="s">
        <v>94</v>
      </c>
      <c r="K91" s="21" t="s">
        <v>86</v>
      </c>
      <c r="L91" s="21" t="s">
        <v>28</v>
      </c>
      <c r="M91" s="43">
        <v>21.861887602794347</v>
      </c>
      <c r="N91" s="43">
        <v>29.166421028167161</v>
      </c>
      <c r="O91" s="36">
        <f t="shared" si="10"/>
        <v>7.3045334253728136</v>
      </c>
      <c r="P91" s="47">
        <v>2706.6666666666665</v>
      </c>
      <c r="Q91" s="33">
        <f t="shared" si="11"/>
        <v>5.9030418112742296E-3</v>
      </c>
      <c r="R91" s="35" t="str">
        <f t="shared" si="12"/>
        <v>04.6GB 초과</v>
      </c>
      <c r="S91" s="35" t="str">
        <f t="shared" si="13"/>
        <v>에센스(스페셜)</v>
      </c>
      <c r="T91" s="38">
        <f t="shared" si="14"/>
        <v>5.9030418112742296E-3</v>
      </c>
      <c r="U91"/>
    </row>
    <row r="92" spans="1:21">
      <c r="A92" s="384" t="s">
        <v>45</v>
      </c>
      <c r="B92" s="385" t="s">
        <v>90</v>
      </c>
      <c r="C92" s="27" t="s">
        <v>34</v>
      </c>
      <c r="D92" s="27" t="s">
        <v>31</v>
      </c>
      <c r="E92" s="402" t="s">
        <v>1880</v>
      </c>
      <c r="F92" s="27" t="str">
        <f t="shared" si="8"/>
        <v>안심2.5G</v>
      </c>
      <c r="G92" s="389" t="str">
        <f t="shared" si="9"/>
        <v/>
      </c>
      <c r="H92" s="17"/>
      <c r="I92" s="384" t="s">
        <v>45</v>
      </c>
      <c r="J92" s="21" t="s">
        <v>94</v>
      </c>
      <c r="K92" s="27" t="s">
        <v>86</v>
      </c>
      <c r="L92" s="27" t="s">
        <v>31</v>
      </c>
      <c r="M92" s="43">
        <v>21.487066589991251</v>
      </c>
      <c r="N92" s="43">
        <v>25.344934959093727</v>
      </c>
      <c r="O92" s="36">
        <f t="shared" si="10"/>
        <v>3.8578683691024764</v>
      </c>
      <c r="P92" s="47">
        <v>50</v>
      </c>
      <c r="Q92" s="33">
        <f t="shared" si="11"/>
        <v>1.0904633887821854E-4</v>
      </c>
      <c r="R92" s="35" t="str">
        <f t="shared" si="12"/>
        <v>04.6GB 초과</v>
      </c>
      <c r="S92" s="35" t="str">
        <f t="shared" si="13"/>
        <v>에센스(스페셜)</v>
      </c>
      <c r="T92" s="38">
        <f t="shared" si="14"/>
        <v>1.0904633887821854E-4</v>
      </c>
      <c r="U92"/>
    </row>
    <row r="93" spans="1:21">
      <c r="A93" s="384" t="s">
        <v>45</v>
      </c>
      <c r="B93" s="385" t="s">
        <v>90</v>
      </c>
      <c r="C93" s="27" t="s">
        <v>34</v>
      </c>
      <c r="D93" s="27" t="s">
        <v>31</v>
      </c>
      <c r="E93" s="402" t="s">
        <v>1879</v>
      </c>
      <c r="F93" s="27" t="str">
        <f t="shared" si="8"/>
        <v>안심4G</v>
      </c>
      <c r="G93" s="389" t="str">
        <f t="shared" si="9"/>
        <v/>
      </c>
      <c r="H93" s="17"/>
      <c r="I93" s="384" t="s">
        <v>45</v>
      </c>
      <c r="J93" s="21" t="s">
        <v>94</v>
      </c>
      <c r="K93" s="27" t="s">
        <v>86</v>
      </c>
      <c r="L93" s="27" t="s">
        <v>32</v>
      </c>
      <c r="M93" s="43">
        <v>21.60729375962288</v>
      </c>
      <c r="N93" s="43">
        <v>14.925027954962946</v>
      </c>
      <c r="O93" s="36">
        <f t="shared" si="10"/>
        <v>-6.6822658046599344</v>
      </c>
      <c r="P93" s="47">
        <v>10.333333333333334</v>
      </c>
      <c r="Q93" s="33">
        <f t="shared" si="11"/>
        <v>2.2536243368165165E-5</v>
      </c>
      <c r="R93" s="35" t="str">
        <f t="shared" si="12"/>
        <v>04.6GB 초과</v>
      </c>
      <c r="S93" s="35" t="str">
        <f t="shared" si="13"/>
        <v>에센스(스페셜)</v>
      </c>
      <c r="T93" s="38">
        <f t="shared" si="14"/>
        <v>2.2536243368165165E-5</v>
      </c>
      <c r="U93"/>
    </row>
    <row r="94" spans="1:21">
      <c r="A94" s="384" t="s">
        <v>45</v>
      </c>
      <c r="B94" s="385" t="s">
        <v>90</v>
      </c>
      <c r="C94" s="27" t="s">
        <v>34</v>
      </c>
      <c r="D94" s="27" t="s">
        <v>31</v>
      </c>
      <c r="E94" s="402" t="s">
        <v>1881</v>
      </c>
      <c r="F94" s="27" t="str">
        <f t="shared" si="8"/>
        <v>에센스(스페셜)</v>
      </c>
      <c r="G94" s="389" t="str">
        <f t="shared" si="9"/>
        <v/>
      </c>
      <c r="H94" s="17"/>
      <c r="I94" s="384" t="s">
        <v>45</v>
      </c>
      <c r="J94" s="21" t="s">
        <v>94</v>
      </c>
      <c r="K94" s="27" t="s">
        <v>86</v>
      </c>
      <c r="L94" s="27" t="s">
        <v>33</v>
      </c>
      <c r="M94" s="43">
        <v>24.297745151680058</v>
      </c>
      <c r="N94" s="43">
        <v>22.250021890031189</v>
      </c>
      <c r="O94" s="36">
        <f t="shared" si="10"/>
        <v>-2.0477232616488692</v>
      </c>
      <c r="P94" s="47">
        <v>39.666666666666664</v>
      </c>
      <c r="Q94" s="33">
        <f t="shared" si="11"/>
        <v>8.6510095510053368E-5</v>
      </c>
      <c r="R94" s="35" t="str">
        <f t="shared" si="12"/>
        <v>04.6GB 초과</v>
      </c>
      <c r="S94" s="35" t="str">
        <f t="shared" si="13"/>
        <v>에센스(스페셜)</v>
      </c>
      <c r="T94" s="38">
        <f t="shared" si="14"/>
        <v>8.6510095510053368E-5</v>
      </c>
      <c r="U94"/>
    </row>
    <row r="95" spans="1:21">
      <c r="A95" s="384" t="s">
        <v>45</v>
      </c>
      <c r="B95" s="385" t="s">
        <v>90</v>
      </c>
      <c r="C95" s="27" t="s">
        <v>34</v>
      </c>
      <c r="D95" s="27" t="s">
        <v>31</v>
      </c>
      <c r="E95" s="402" t="s">
        <v>1882</v>
      </c>
      <c r="F95" s="27" t="str">
        <f t="shared" si="8"/>
        <v>에센스(스페셜)</v>
      </c>
      <c r="G95" s="389" t="str">
        <f t="shared" si="9"/>
        <v/>
      </c>
      <c r="H95" s="17"/>
      <c r="I95" s="384" t="s">
        <v>45</v>
      </c>
      <c r="J95" s="21" t="s">
        <v>96</v>
      </c>
      <c r="K95" s="21" t="s">
        <v>5</v>
      </c>
      <c r="L95" s="21" t="s">
        <v>28</v>
      </c>
      <c r="M95" s="43">
        <v>0.19614691228414496</v>
      </c>
      <c r="N95" s="43">
        <v>3.3815549233158881</v>
      </c>
      <c r="O95" s="36">
        <f t="shared" si="10"/>
        <v>3.1854080110317433</v>
      </c>
      <c r="P95" s="47">
        <v>147.66666666666666</v>
      </c>
      <c r="Q95" s="33">
        <f t="shared" si="11"/>
        <v>3.2205018748700541E-4</v>
      </c>
      <c r="R95" s="35" t="str">
        <f t="shared" si="12"/>
        <v>02.4GB 이하</v>
      </c>
      <c r="S95" s="35" t="str">
        <f t="shared" si="13"/>
        <v>안심4G</v>
      </c>
      <c r="T95" s="38">
        <f t="shared" si="14"/>
        <v>3.2205018748700541E-4</v>
      </c>
      <c r="U95"/>
    </row>
    <row r="96" spans="1:21">
      <c r="A96" s="384" t="s">
        <v>45</v>
      </c>
      <c r="B96" s="385" t="s">
        <v>90</v>
      </c>
      <c r="C96" s="27" t="s">
        <v>34</v>
      </c>
      <c r="D96" s="27" t="s">
        <v>32</v>
      </c>
      <c r="E96" s="402" t="s">
        <v>1880</v>
      </c>
      <c r="F96" s="27" t="str">
        <f t="shared" si="8"/>
        <v>안심2.5G</v>
      </c>
      <c r="G96" s="389" t="str">
        <f t="shared" si="9"/>
        <v/>
      </c>
      <c r="H96" s="17"/>
      <c r="I96" s="384" t="s">
        <v>45</v>
      </c>
      <c r="J96" s="21" t="s">
        <v>96</v>
      </c>
      <c r="K96" s="27" t="s">
        <v>5</v>
      </c>
      <c r="L96" s="27" t="s">
        <v>31</v>
      </c>
      <c r="M96" s="43">
        <v>0.1579365296797319</v>
      </c>
      <c r="N96" s="43">
        <v>4.0426254705949267</v>
      </c>
      <c r="O96" s="36">
        <f t="shared" si="10"/>
        <v>3.8846889409151948</v>
      </c>
      <c r="P96" s="47">
        <v>3.6666666666666665</v>
      </c>
      <c r="Q96" s="33">
        <f t="shared" si="11"/>
        <v>7.9967315177360266E-6</v>
      </c>
      <c r="R96" s="35" t="str">
        <f t="shared" si="12"/>
        <v>03.6GB 이하</v>
      </c>
      <c r="S96" s="35" t="str">
        <f t="shared" si="13"/>
        <v>에센스(스페셜)</v>
      </c>
      <c r="T96" s="38">
        <f t="shared" si="14"/>
        <v>7.9967315177360266E-6</v>
      </c>
      <c r="U96"/>
    </row>
    <row r="97" spans="1:21">
      <c r="A97" s="384" t="s">
        <v>45</v>
      </c>
      <c r="B97" s="385" t="s">
        <v>90</v>
      </c>
      <c r="C97" s="27" t="s">
        <v>34</v>
      </c>
      <c r="D97" s="27" t="s">
        <v>32</v>
      </c>
      <c r="E97" s="402" t="s">
        <v>1879</v>
      </c>
      <c r="F97" s="27" t="str">
        <f t="shared" si="8"/>
        <v>안심4G</v>
      </c>
      <c r="G97" s="389" t="str">
        <f t="shared" si="9"/>
        <v/>
      </c>
      <c r="H97" s="17"/>
      <c r="I97" s="384" t="s">
        <v>45</v>
      </c>
      <c r="J97" s="21" t="s">
        <v>96</v>
      </c>
      <c r="K97" s="27" t="s">
        <v>5</v>
      </c>
      <c r="L97" s="27" t="s">
        <v>32</v>
      </c>
      <c r="M97" s="43">
        <v>0.18025636672973633</v>
      </c>
      <c r="N97" s="43">
        <v>0.36533423832484652</v>
      </c>
      <c r="O97" s="36">
        <f t="shared" si="10"/>
        <v>0.18507787159511019</v>
      </c>
      <c r="P97" s="47">
        <v>2.3333333333333335</v>
      </c>
      <c r="Q97" s="33">
        <f t="shared" si="11"/>
        <v>5.0888291476501988E-6</v>
      </c>
      <c r="R97" s="35" t="str">
        <f t="shared" si="12"/>
        <v>01.2.5GB 이하</v>
      </c>
      <c r="S97" s="35" t="str">
        <f t="shared" si="13"/>
        <v>안심2.5G</v>
      </c>
      <c r="T97" s="38">
        <f t="shared" si="14"/>
        <v>5.0888291476501988E-6</v>
      </c>
      <c r="U97"/>
    </row>
    <row r="98" spans="1:21">
      <c r="A98" s="384" t="s">
        <v>45</v>
      </c>
      <c r="B98" s="385" t="s">
        <v>90</v>
      </c>
      <c r="C98" s="27" t="s">
        <v>34</v>
      </c>
      <c r="D98" s="27" t="s">
        <v>32</v>
      </c>
      <c r="E98" s="402" t="s">
        <v>1881</v>
      </c>
      <c r="F98" s="27" t="str">
        <f t="shared" si="8"/>
        <v>에센스(스페셜)</v>
      </c>
      <c r="G98" s="389" t="str">
        <f t="shared" si="9"/>
        <v/>
      </c>
      <c r="H98" s="17"/>
      <c r="I98" s="384" t="s">
        <v>45</v>
      </c>
      <c r="J98" s="21" t="s">
        <v>96</v>
      </c>
      <c r="K98" s="27" t="s">
        <v>5</v>
      </c>
      <c r="L98" s="27" t="s">
        <v>33</v>
      </c>
      <c r="M98" s="43">
        <v>0.11428380012512207</v>
      </c>
      <c r="N98" s="43">
        <v>10.627158381044865</v>
      </c>
      <c r="O98" s="36">
        <f t="shared" si="10"/>
        <v>10.512874580919743</v>
      </c>
      <c r="P98" s="47">
        <v>10.666666666666666</v>
      </c>
      <c r="Q98" s="33">
        <f t="shared" si="11"/>
        <v>2.3263218960686619E-5</v>
      </c>
      <c r="R98" s="35" t="str">
        <f t="shared" si="12"/>
        <v>04.6GB 초과</v>
      </c>
      <c r="S98" s="35" t="str">
        <f t="shared" si="13"/>
        <v>에센스(스페셜)</v>
      </c>
      <c r="T98" s="38">
        <f t="shared" si="14"/>
        <v>2.3263218960686619E-5</v>
      </c>
      <c r="U98"/>
    </row>
    <row r="99" spans="1:21">
      <c r="A99" s="384" t="s">
        <v>45</v>
      </c>
      <c r="B99" s="385" t="s">
        <v>90</v>
      </c>
      <c r="C99" s="27" t="s">
        <v>34</v>
      </c>
      <c r="D99" s="27" t="s">
        <v>32</v>
      </c>
      <c r="E99" s="402" t="s">
        <v>1882</v>
      </c>
      <c r="F99" s="27" t="str">
        <f t="shared" si="8"/>
        <v>에센스(스페셜)</v>
      </c>
      <c r="G99" s="389" t="str">
        <f t="shared" si="9"/>
        <v/>
      </c>
      <c r="H99" s="17"/>
      <c r="I99" s="384" t="s">
        <v>45</v>
      </c>
      <c r="J99" s="21" t="s">
        <v>96</v>
      </c>
      <c r="K99" s="21" t="s">
        <v>30</v>
      </c>
      <c r="L99" s="21" t="s">
        <v>28</v>
      </c>
      <c r="M99" s="43">
        <v>0.8522687941107131</v>
      </c>
      <c r="N99" s="43">
        <v>2.1710996026301204</v>
      </c>
      <c r="O99" s="36">
        <f t="shared" si="10"/>
        <v>1.3188308085194071</v>
      </c>
      <c r="P99" s="47">
        <v>174.66666666666666</v>
      </c>
      <c r="Q99" s="33">
        <f t="shared" si="11"/>
        <v>3.8093521048124343E-4</v>
      </c>
      <c r="R99" s="35" t="str">
        <f t="shared" si="12"/>
        <v>01.2.5GB 이하</v>
      </c>
      <c r="S99" s="35" t="str">
        <f t="shared" si="13"/>
        <v>안심2.5G</v>
      </c>
      <c r="T99" s="38">
        <f t="shared" si="14"/>
        <v>3.8093521048124343E-4</v>
      </c>
      <c r="U99"/>
    </row>
    <row r="100" spans="1:21">
      <c r="A100" s="384" t="s">
        <v>45</v>
      </c>
      <c r="B100" s="385" t="s">
        <v>90</v>
      </c>
      <c r="C100" s="27" t="s">
        <v>34</v>
      </c>
      <c r="D100" s="27" t="s">
        <v>33</v>
      </c>
      <c r="E100" s="402" t="s">
        <v>1880</v>
      </c>
      <c r="F100" s="27" t="str">
        <f t="shared" si="8"/>
        <v>안심2.5G</v>
      </c>
      <c r="G100" s="389" t="str">
        <f t="shared" si="9"/>
        <v/>
      </c>
      <c r="H100" s="17"/>
      <c r="I100" s="384" t="s">
        <v>45</v>
      </c>
      <c r="J100" s="21" t="s">
        <v>96</v>
      </c>
      <c r="K100" s="27" t="s">
        <v>30</v>
      </c>
      <c r="L100" s="27" t="s">
        <v>31</v>
      </c>
      <c r="M100" s="43">
        <v>0.83621608293973482</v>
      </c>
      <c r="N100" s="43">
        <v>2.0908093819251428</v>
      </c>
      <c r="O100" s="36">
        <f t="shared" si="10"/>
        <v>1.2545932989854078</v>
      </c>
      <c r="P100" s="47">
        <v>4.333333333333333</v>
      </c>
      <c r="Q100" s="33">
        <f t="shared" si="11"/>
        <v>9.4506827027789401E-6</v>
      </c>
      <c r="R100" s="35" t="str">
        <f t="shared" si="12"/>
        <v>01.2.5GB 이하</v>
      </c>
      <c r="S100" s="35" t="str">
        <f t="shared" si="13"/>
        <v>안심2.5G</v>
      </c>
      <c r="T100" s="38">
        <f t="shared" si="14"/>
        <v>9.4506827027789401E-6</v>
      </c>
      <c r="U100"/>
    </row>
    <row r="101" spans="1:21">
      <c r="A101" s="384" t="s">
        <v>45</v>
      </c>
      <c r="B101" s="385" t="s">
        <v>90</v>
      </c>
      <c r="C101" s="27" t="s">
        <v>34</v>
      </c>
      <c r="D101" s="27" t="s">
        <v>33</v>
      </c>
      <c r="E101" s="402" t="s">
        <v>1879</v>
      </c>
      <c r="F101" s="27" t="str">
        <f t="shared" si="8"/>
        <v>안심4G</v>
      </c>
      <c r="G101" s="389" t="str">
        <f t="shared" si="9"/>
        <v/>
      </c>
      <c r="H101" s="17"/>
      <c r="I101" s="384" t="s">
        <v>45</v>
      </c>
      <c r="J101" s="21" t="s">
        <v>96</v>
      </c>
      <c r="K101" s="27" t="s">
        <v>30</v>
      </c>
      <c r="L101" s="27" t="s">
        <v>32</v>
      </c>
      <c r="M101" s="43">
        <v>0.96372699737548828</v>
      </c>
      <c r="N101" s="43">
        <v>0.14720678329467773</v>
      </c>
      <c r="O101" s="36">
        <f t="shared" si="10"/>
        <v>-0.81652021408081055</v>
      </c>
      <c r="P101" s="47">
        <v>0.33333333333333331</v>
      </c>
      <c r="Q101" s="33">
        <f t="shared" si="11"/>
        <v>7.2697559252145684E-7</v>
      </c>
      <c r="R101" s="35" t="str">
        <f t="shared" si="12"/>
        <v>01.2.5GB 이하</v>
      </c>
      <c r="S101" s="35" t="str">
        <f t="shared" si="13"/>
        <v>안심2.5G</v>
      </c>
      <c r="T101" s="38">
        <f t="shared" si="14"/>
        <v>7.2697559252145684E-7</v>
      </c>
      <c r="U101"/>
    </row>
    <row r="102" spans="1:21">
      <c r="A102" s="384" t="s">
        <v>45</v>
      </c>
      <c r="B102" s="385" t="s">
        <v>90</v>
      </c>
      <c r="C102" s="27" t="s">
        <v>34</v>
      </c>
      <c r="D102" s="27" t="s">
        <v>33</v>
      </c>
      <c r="E102" s="402" t="s">
        <v>1881</v>
      </c>
      <c r="F102" s="27" t="str">
        <f t="shared" si="8"/>
        <v>에센스(스페셜)</v>
      </c>
      <c r="G102" s="389" t="str">
        <f t="shared" si="9"/>
        <v/>
      </c>
      <c r="H102" s="17"/>
      <c r="I102" s="384" t="s">
        <v>45</v>
      </c>
      <c r="J102" s="21" t="s">
        <v>96</v>
      </c>
      <c r="K102" s="27" t="s">
        <v>30</v>
      </c>
      <c r="L102" s="27" t="s">
        <v>33</v>
      </c>
      <c r="M102" s="43">
        <v>0.7724478585379464</v>
      </c>
      <c r="N102" s="43">
        <v>4.6720920119966776</v>
      </c>
      <c r="O102" s="36">
        <f t="shared" si="10"/>
        <v>3.8996441534587314</v>
      </c>
      <c r="P102" s="47">
        <v>4.666666666666667</v>
      </c>
      <c r="Q102" s="33">
        <f t="shared" si="11"/>
        <v>1.0177658295300398E-5</v>
      </c>
      <c r="R102" s="35" t="str">
        <f t="shared" si="12"/>
        <v>03.6GB 이하</v>
      </c>
      <c r="S102" s="35" t="str">
        <f t="shared" si="13"/>
        <v>에센스(스페셜)</v>
      </c>
      <c r="T102" s="38">
        <f t="shared" si="14"/>
        <v>1.0177658295300398E-5</v>
      </c>
      <c r="U102"/>
    </row>
    <row r="103" spans="1:21">
      <c r="A103" s="384" t="s">
        <v>45</v>
      </c>
      <c r="B103" s="385" t="s">
        <v>90</v>
      </c>
      <c r="C103" s="27" t="s">
        <v>34</v>
      </c>
      <c r="D103" s="27" t="s">
        <v>33</v>
      </c>
      <c r="E103" s="402" t="s">
        <v>1882</v>
      </c>
      <c r="F103" s="27" t="str">
        <f t="shared" si="8"/>
        <v>에센스(스페셜)</v>
      </c>
      <c r="G103" s="389" t="str">
        <f t="shared" si="9"/>
        <v/>
      </c>
      <c r="H103" s="17"/>
      <c r="I103" s="384" t="s">
        <v>45</v>
      </c>
      <c r="J103" s="21" t="s">
        <v>96</v>
      </c>
      <c r="K103" s="21" t="s">
        <v>10</v>
      </c>
      <c r="L103" s="21" t="s">
        <v>28</v>
      </c>
      <c r="M103" s="43">
        <v>1.5801852478141405</v>
      </c>
      <c r="N103" s="43">
        <v>3.8690454082235552</v>
      </c>
      <c r="O103" s="36">
        <f t="shared" si="10"/>
        <v>2.2888601604094148</v>
      </c>
      <c r="P103" s="47">
        <v>200.66666666666666</v>
      </c>
      <c r="Q103" s="33">
        <f t="shared" si="11"/>
        <v>4.3763930669791704E-4</v>
      </c>
      <c r="R103" s="35" t="str">
        <f t="shared" si="12"/>
        <v>02.4GB 이하</v>
      </c>
      <c r="S103" s="35" t="str">
        <f t="shared" si="13"/>
        <v>안심4G</v>
      </c>
      <c r="T103" s="38">
        <f t="shared" si="14"/>
        <v>4.3763930669791704E-4</v>
      </c>
      <c r="U103"/>
    </row>
    <row r="104" spans="1:21">
      <c r="A104" s="384" t="s">
        <v>45</v>
      </c>
      <c r="B104" s="385" t="s">
        <v>90</v>
      </c>
      <c r="C104" s="27" t="s">
        <v>86</v>
      </c>
      <c r="D104" s="27" t="s">
        <v>28</v>
      </c>
      <c r="E104" s="402" t="s">
        <v>1880</v>
      </c>
      <c r="F104" s="27" t="str">
        <f t="shared" si="8"/>
        <v>안심2.5G</v>
      </c>
      <c r="G104" s="389" t="str">
        <f t="shared" si="9"/>
        <v/>
      </c>
      <c r="H104" s="17"/>
      <c r="I104" s="384" t="s">
        <v>45</v>
      </c>
      <c r="J104" s="21" t="s">
        <v>96</v>
      </c>
      <c r="K104" s="27" t="s">
        <v>10</v>
      </c>
      <c r="L104" s="27" t="s">
        <v>31</v>
      </c>
      <c r="M104" s="43">
        <v>1.5928841318402971</v>
      </c>
      <c r="N104" s="43">
        <v>1.6944383893694197</v>
      </c>
      <c r="O104" s="36">
        <f t="shared" si="10"/>
        <v>0.10155425752912262</v>
      </c>
      <c r="P104" s="47">
        <v>4.666666666666667</v>
      </c>
      <c r="Q104" s="33">
        <f t="shared" si="11"/>
        <v>1.0177658295300398E-5</v>
      </c>
      <c r="R104" s="35" t="str">
        <f t="shared" si="12"/>
        <v>01.2.5GB 이하</v>
      </c>
      <c r="S104" s="35" t="str">
        <f t="shared" si="13"/>
        <v>안심2.5G</v>
      </c>
      <c r="T104" s="38">
        <f t="shared" si="14"/>
        <v>1.0177658295300398E-5</v>
      </c>
      <c r="U104"/>
    </row>
    <row r="105" spans="1:21">
      <c r="A105" s="384" t="s">
        <v>45</v>
      </c>
      <c r="B105" s="385" t="s">
        <v>90</v>
      </c>
      <c r="C105" s="27" t="s">
        <v>86</v>
      </c>
      <c r="D105" s="27" t="s">
        <v>28</v>
      </c>
      <c r="E105" s="402" t="s">
        <v>1879</v>
      </c>
      <c r="F105" s="27" t="str">
        <f t="shared" si="8"/>
        <v>안심4G</v>
      </c>
      <c r="G105" s="389" t="str">
        <f t="shared" si="9"/>
        <v/>
      </c>
      <c r="H105" s="17"/>
      <c r="I105" s="384" t="s">
        <v>45</v>
      </c>
      <c r="J105" s="21" t="s">
        <v>96</v>
      </c>
      <c r="K105" s="27" t="s">
        <v>10</v>
      </c>
      <c r="L105" s="27" t="s">
        <v>32</v>
      </c>
      <c r="M105" s="43">
        <v>1.6204272508621216</v>
      </c>
      <c r="N105" s="43">
        <v>2.3008038997650146</v>
      </c>
      <c r="O105" s="36">
        <f t="shared" si="10"/>
        <v>0.68037664890289307</v>
      </c>
      <c r="P105" s="47">
        <v>1.3333333333333333</v>
      </c>
      <c r="Q105" s="33">
        <f t="shared" si="11"/>
        <v>2.9079023700858274E-6</v>
      </c>
      <c r="R105" s="35" t="str">
        <f t="shared" si="12"/>
        <v>01.2.5GB 이하</v>
      </c>
      <c r="S105" s="35" t="str">
        <f t="shared" si="13"/>
        <v>안심2.5G</v>
      </c>
      <c r="T105" s="38">
        <f t="shared" si="14"/>
        <v>2.9079023700858274E-6</v>
      </c>
      <c r="U105"/>
    </row>
    <row r="106" spans="1:21">
      <c r="A106" s="384" t="s">
        <v>45</v>
      </c>
      <c r="B106" s="385" t="s">
        <v>90</v>
      </c>
      <c r="C106" s="27" t="s">
        <v>86</v>
      </c>
      <c r="D106" s="27" t="s">
        <v>28</v>
      </c>
      <c r="E106" s="402" t="s">
        <v>1881</v>
      </c>
      <c r="F106" s="27" t="str">
        <f t="shared" si="8"/>
        <v>에센스(스페셜)</v>
      </c>
      <c r="G106" s="389" t="str">
        <f t="shared" si="9"/>
        <v/>
      </c>
      <c r="H106" s="17"/>
      <c r="I106" s="384" t="s">
        <v>45</v>
      </c>
      <c r="J106" s="21" t="s">
        <v>96</v>
      </c>
      <c r="K106" s="27" t="s">
        <v>10</v>
      </c>
      <c r="L106" s="27" t="s">
        <v>33</v>
      </c>
      <c r="M106" s="43">
        <v>1.6158254623413086</v>
      </c>
      <c r="N106" s="43">
        <v>2.2356518173217772</v>
      </c>
      <c r="O106" s="36">
        <f t="shared" si="10"/>
        <v>0.61982635498046856</v>
      </c>
      <c r="P106" s="47">
        <v>8.3333333333333339</v>
      </c>
      <c r="Q106" s="33">
        <f t="shared" si="11"/>
        <v>1.8174389813036426E-5</v>
      </c>
      <c r="R106" s="35" t="str">
        <f t="shared" si="12"/>
        <v>01.2.5GB 이하</v>
      </c>
      <c r="S106" s="35" t="str">
        <f t="shared" si="13"/>
        <v>안심2.5G</v>
      </c>
      <c r="T106" s="38">
        <f t="shared" si="14"/>
        <v>1.8174389813036426E-5</v>
      </c>
      <c r="U106"/>
    </row>
    <row r="107" spans="1:21">
      <c r="A107" s="384" t="s">
        <v>45</v>
      </c>
      <c r="B107" s="385" t="s">
        <v>90</v>
      </c>
      <c r="C107" s="27" t="s">
        <v>86</v>
      </c>
      <c r="D107" s="27" t="s">
        <v>28</v>
      </c>
      <c r="E107" s="402" t="s">
        <v>1882</v>
      </c>
      <c r="F107" s="27" t="str">
        <f t="shared" si="8"/>
        <v>에센스(스페셜)</v>
      </c>
      <c r="G107" s="389" t="str">
        <f t="shared" si="9"/>
        <v/>
      </c>
      <c r="H107" s="17"/>
      <c r="I107" s="384" t="s">
        <v>45</v>
      </c>
      <c r="J107" s="21" t="s">
        <v>96</v>
      </c>
      <c r="K107" s="21" t="s">
        <v>13</v>
      </c>
      <c r="L107" s="21" t="s">
        <v>28</v>
      </c>
      <c r="M107" s="43">
        <v>2.9576874167217415</v>
      </c>
      <c r="N107" s="43">
        <v>6.1886972354796512</v>
      </c>
      <c r="O107" s="36">
        <f t="shared" si="10"/>
        <v>3.2310098187579097</v>
      </c>
      <c r="P107" s="47">
        <v>364.66666666666669</v>
      </c>
      <c r="Q107" s="33">
        <f t="shared" si="11"/>
        <v>7.9531129821847394E-4</v>
      </c>
      <c r="R107" s="35" t="str">
        <f t="shared" si="12"/>
        <v>04.6GB 초과</v>
      </c>
      <c r="S107" s="35" t="str">
        <f t="shared" si="13"/>
        <v>에센스(스페셜)</v>
      </c>
      <c r="T107" s="38">
        <f t="shared" si="14"/>
        <v>7.9531129821847394E-4</v>
      </c>
      <c r="U107"/>
    </row>
    <row r="108" spans="1:21">
      <c r="A108" s="384" t="s">
        <v>45</v>
      </c>
      <c r="B108" s="385" t="s">
        <v>90</v>
      </c>
      <c r="C108" s="27" t="s">
        <v>86</v>
      </c>
      <c r="D108" s="27" t="s">
        <v>31</v>
      </c>
      <c r="E108" s="402" t="s">
        <v>1880</v>
      </c>
      <c r="F108" s="27" t="str">
        <f t="shared" si="8"/>
        <v>안심2.5G</v>
      </c>
      <c r="G108" s="389" t="str">
        <f t="shared" si="9"/>
        <v/>
      </c>
      <c r="H108" s="17"/>
      <c r="I108" s="384" t="s">
        <v>45</v>
      </c>
      <c r="J108" s="21" t="s">
        <v>96</v>
      </c>
      <c r="K108" s="27" t="s">
        <v>13</v>
      </c>
      <c r="L108" s="27" t="s">
        <v>31</v>
      </c>
      <c r="M108" s="43">
        <v>3.2527326070345364</v>
      </c>
      <c r="N108" s="43">
        <v>6.3435314095937283</v>
      </c>
      <c r="O108" s="36">
        <f t="shared" si="10"/>
        <v>3.0907988025591919</v>
      </c>
      <c r="P108" s="47">
        <v>8.6666666666666661</v>
      </c>
      <c r="Q108" s="33">
        <f t="shared" si="11"/>
        <v>1.890136540555788E-5</v>
      </c>
      <c r="R108" s="35" t="str">
        <f t="shared" si="12"/>
        <v>04.6GB 초과</v>
      </c>
      <c r="S108" s="35" t="str">
        <f t="shared" si="13"/>
        <v>에센스(스페셜)</v>
      </c>
      <c r="T108" s="38">
        <f t="shared" si="14"/>
        <v>1.890136540555788E-5</v>
      </c>
      <c r="U108"/>
    </row>
    <row r="109" spans="1:21">
      <c r="A109" s="384" t="s">
        <v>45</v>
      </c>
      <c r="B109" s="385" t="s">
        <v>90</v>
      </c>
      <c r="C109" s="27" t="s">
        <v>86</v>
      </c>
      <c r="D109" s="27" t="s">
        <v>31</v>
      </c>
      <c r="E109" s="402" t="s">
        <v>1879</v>
      </c>
      <c r="F109" s="27" t="str">
        <f t="shared" si="8"/>
        <v>안심4G</v>
      </c>
      <c r="G109" s="389" t="str">
        <f t="shared" si="9"/>
        <v/>
      </c>
      <c r="H109" s="17"/>
      <c r="I109" s="384" t="s">
        <v>45</v>
      </c>
      <c r="J109" s="21" t="s">
        <v>96</v>
      </c>
      <c r="K109" s="27" t="s">
        <v>13</v>
      </c>
      <c r="L109" s="27" t="s">
        <v>32</v>
      </c>
      <c r="M109" s="43">
        <v>3.0682216371808733</v>
      </c>
      <c r="N109" s="43">
        <v>3.5126906122480119</v>
      </c>
      <c r="O109" s="36">
        <f t="shared" si="10"/>
        <v>0.44446897506713867</v>
      </c>
      <c r="P109" s="47">
        <v>2.3333333333333335</v>
      </c>
      <c r="Q109" s="33">
        <f t="shared" si="11"/>
        <v>5.0888291476501988E-6</v>
      </c>
      <c r="R109" s="35" t="str">
        <f t="shared" si="12"/>
        <v>02.4GB 이하</v>
      </c>
      <c r="S109" s="35" t="str">
        <f t="shared" si="13"/>
        <v>안심4G</v>
      </c>
      <c r="T109" s="38">
        <f t="shared" si="14"/>
        <v>5.0888291476501988E-6</v>
      </c>
      <c r="U109"/>
    </row>
    <row r="110" spans="1:21">
      <c r="A110" s="384" t="s">
        <v>45</v>
      </c>
      <c r="B110" s="385" t="s">
        <v>90</v>
      </c>
      <c r="C110" s="27" t="s">
        <v>86</v>
      </c>
      <c r="D110" s="27" t="s">
        <v>31</v>
      </c>
      <c r="E110" s="402" t="s">
        <v>1881</v>
      </c>
      <c r="F110" s="27" t="str">
        <f t="shared" si="8"/>
        <v>에센스(스페셜)</v>
      </c>
      <c r="G110" s="389" t="str">
        <f t="shared" si="9"/>
        <v/>
      </c>
      <c r="H110" s="17"/>
      <c r="I110" s="384" t="s">
        <v>45</v>
      </c>
      <c r="J110" s="21" t="s">
        <v>96</v>
      </c>
      <c r="K110" s="27" t="s">
        <v>13</v>
      </c>
      <c r="L110" s="27" t="s">
        <v>33</v>
      </c>
      <c r="M110" s="43">
        <v>2.7683274499301254</v>
      </c>
      <c r="N110" s="43">
        <v>3.8906093794724037</v>
      </c>
      <c r="O110" s="36">
        <f t="shared" si="10"/>
        <v>1.1222819295422783</v>
      </c>
      <c r="P110" s="47">
        <v>9.6666666666666661</v>
      </c>
      <c r="Q110" s="33">
        <f t="shared" si="11"/>
        <v>2.108229218312225E-5</v>
      </c>
      <c r="R110" s="35" t="str">
        <f t="shared" si="12"/>
        <v>02.4GB 이하</v>
      </c>
      <c r="S110" s="35" t="str">
        <f t="shared" si="13"/>
        <v>안심4G</v>
      </c>
      <c r="T110" s="38">
        <f t="shared" si="14"/>
        <v>2.108229218312225E-5</v>
      </c>
      <c r="U110"/>
    </row>
    <row r="111" spans="1:21">
      <c r="A111" s="384" t="s">
        <v>45</v>
      </c>
      <c r="B111" s="385" t="s">
        <v>90</v>
      </c>
      <c r="C111" s="27" t="s">
        <v>86</v>
      </c>
      <c r="D111" s="27" t="s">
        <v>31</v>
      </c>
      <c r="E111" s="402" t="s">
        <v>1882</v>
      </c>
      <c r="F111" s="27" t="str">
        <f t="shared" si="8"/>
        <v>에센스(스페셜)</v>
      </c>
      <c r="G111" s="389" t="str">
        <f t="shared" si="9"/>
        <v/>
      </c>
      <c r="H111" s="17"/>
      <c r="I111" s="384" t="s">
        <v>45</v>
      </c>
      <c r="J111" s="21" t="s">
        <v>96</v>
      </c>
      <c r="K111" s="21" t="s">
        <v>34</v>
      </c>
      <c r="L111" s="21" t="s">
        <v>28</v>
      </c>
      <c r="M111" s="43">
        <v>5.046787278774457</v>
      </c>
      <c r="N111" s="43">
        <v>9.6123198766993667</v>
      </c>
      <c r="O111" s="36">
        <f t="shared" si="10"/>
        <v>4.5655325979249097</v>
      </c>
      <c r="P111" s="47">
        <v>312</v>
      </c>
      <c r="Q111" s="33">
        <f t="shared" si="11"/>
        <v>6.8044915460008367E-4</v>
      </c>
      <c r="R111" s="35" t="str">
        <f t="shared" si="12"/>
        <v>04.6GB 초과</v>
      </c>
      <c r="S111" s="35" t="str">
        <f t="shared" si="13"/>
        <v>에센스(스페셜)</v>
      </c>
      <c r="T111" s="38">
        <f t="shared" si="14"/>
        <v>6.8044915460008367E-4</v>
      </c>
      <c r="U111"/>
    </row>
    <row r="112" spans="1:21">
      <c r="A112" s="384" t="s">
        <v>45</v>
      </c>
      <c r="B112" s="385" t="s">
        <v>90</v>
      </c>
      <c r="C112" s="27" t="s">
        <v>86</v>
      </c>
      <c r="D112" s="27" t="s">
        <v>32</v>
      </c>
      <c r="E112" s="402" t="s">
        <v>1880</v>
      </c>
      <c r="F112" s="27" t="str">
        <f t="shared" si="8"/>
        <v>안심2.5G</v>
      </c>
      <c r="G112" s="389" t="str">
        <f t="shared" si="9"/>
        <v/>
      </c>
      <c r="H112" s="17"/>
      <c r="I112" s="384" t="s">
        <v>45</v>
      </c>
      <c r="J112" s="21" t="s">
        <v>96</v>
      </c>
      <c r="K112" s="27" t="s">
        <v>34</v>
      </c>
      <c r="L112" s="27" t="s">
        <v>31</v>
      </c>
      <c r="M112" s="43">
        <v>4.9412891739293148</v>
      </c>
      <c r="N112" s="43">
        <v>6.1377006480568328</v>
      </c>
      <c r="O112" s="36">
        <f t="shared" si="10"/>
        <v>1.196411474127518</v>
      </c>
      <c r="P112" s="47">
        <v>6.333333333333333</v>
      </c>
      <c r="Q112" s="33">
        <f t="shared" si="11"/>
        <v>1.3812536257907681E-5</v>
      </c>
      <c r="R112" s="35" t="str">
        <f t="shared" si="12"/>
        <v>04.6GB 초과</v>
      </c>
      <c r="S112" s="35" t="str">
        <f t="shared" si="13"/>
        <v>에센스(스페셜)</v>
      </c>
      <c r="T112" s="38">
        <f t="shared" si="14"/>
        <v>1.3812536257907681E-5</v>
      </c>
      <c r="U112"/>
    </row>
    <row r="113" spans="1:21">
      <c r="A113" s="384" t="s">
        <v>45</v>
      </c>
      <c r="B113" s="385" t="s">
        <v>90</v>
      </c>
      <c r="C113" s="27" t="s">
        <v>86</v>
      </c>
      <c r="D113" s="27" t="s">
        <v>32</v>
      </c>
      <c r="E113" s="402" t="s">
        <v>1879</v>
      </c>
      <c r="F113" s="27" t="str">
        <f t="shared" si="8"/>
        <v>안심4G</v>
      </c>
      <c r="G113" s="389" t="str">
        <f t="shared" si="9"/>
        <v/>
      </c>
      <c r="H113" s="17"/>
      <c r="I113" s="384" t="s">
        <v>45</v>
      </c>
      <c r="J113" s="21" t="s">
        <v>96</v>
      </c>
      <c r="K113" s="27" t="s">
        <v>34</v>
      </c>
      <c r="L113" s="27" t="s">
        <v>32</v>
      </c>
      <c r="M113" s="43">
        <v>5.1822136243184405</v>
      </c>
      <c r="N113" s="43">
        <v>3.2816297213236489</v>
      </c>
      <c r="O113" s="36">
        <f t="shared" si="10"/>
        <v>-1.9005839029947915</v>
      </c>
      <c r="P113" s="47">
        <v>1</v>
      </c>
      <c r="Q113" s="33">
        <f t="shared" si="11"/>
        <v>2.1809267775643706E-6</v>
      </c>
      <c r="R113" s="35" t="str">
        <f t="shared" si="12"/>
        <v>02.4GB 이하</v>
      </c>
      <c r="S113" s="35" t="str">
        <f t="shared" si="13"/>
        <v>안심4G</v>
      </c>
      <c r="T113" s="38">
        <f t="shared" si="14"/>
        <v>2.1809267775643706E-6</v>
      </c>
      <c r="U113"/>
    </row>
    <row r="114" spans="1:21">
      <c r="A114" s="384" t="s">
        <v>45</v>
      </c>
      <c r="B114" s="385" t="s">
        <v>90</v>
      </c>
      <c r="C114" s="27" t="s">
        <v>86</v>
      </c>
      <c r="D114" s="27" t="s">
        <v>32</v>
      </c>
      <c r="E114" s="402" t="s">
        <v>1881</v>
      </c>
      <c r="F114" s="27" t="str">
        <f t="shared" si="8"/>
        <v>에센스(스페셜)</v>
      </c>
      <c r="G114" s="389" t="str">
        <f t="shared" si="9"/>
        <v/>
      </c>
      <c r="H114" s="17"/>
      <c r="I114" s="384" t="s">
        <v>45</v>
      </c>
      <c r="J114" s="21" t="s">
        <v>96</v>
      </c>
      <c r="K114" s="27" t="s">
        <v>34</v>
      </c>
      <c r="L114" s="27" t="s">
        <v>33</v>
      </c>
      <c r="M114" s="43">
        <v>4.968921422958374</v>
      </c>
      <c r="N114" s="43">
        <v>4.6301479869418678</v>
      </c>
      <c r="O114" s="36">
        <f t="shared" si="10"/>
        <v>-0.33877343601650622</v>
      </c>
      <c r="P114" s="47">
        <v>6</v>
      </c>
      <c r="Q114" s="33">
        <f t="shared" si="11"/>
        <v>1.3085560665386225E-5</v>
      </c>
      <c r="R114" s="35" t="str">
        <f t="shared" si="12"/>
        <v>03.6GB 이하</v>
      </c>
      <c r="S114" s="35" t="str">
        <f t="shared" si="13"/>
        <v>에센스(스페셜)</v>
      </c>
      <c r="T114" s="38">
        <f t="shared" si="14"/>
        <v>1.3085560665386225E-5</v>
      </c>
      <c r="U114"/>
    </row>
    <row r="115" spans="1:21">
      <c r="A115" s="384" t="s">
        <v>45</v>
      </c>
      <c r="B115" s="385" t="s">
        <v>90</v>
      </c>
      <c r="C115" s="27" t="s">
        <v>86</v>
      </c>
      <c r="D115" s="27" t="s">
        <v>32</v>
      </c>
      <c r="E115" s="402" t="s">
        <v>1882</v>
      </c>
      <c r="F115" s="27" t="str">
        <f t="shared" si="8"/>
        <v>에센스(스페셜)</v>
      </c>
      <c r="G115" s="389" t="str">
        <f t="shared" si="9"/>
        <v/>
      </c>
      <c r="H115" s="17"/>
      <c r="I115" s="384" t="s">
        <v>45</v>
      </c>
      <c r="J115" s="21" t="s">
        <v>96</v>
      </c>
      <c r="K115" s="21" t="s">
        <v>86</v>
      </c>
      <c r="L115" s="21" t="s">
        <v>28</v>
      </c>
      <c r="M115" s="43">
        <v>19.953135555976452</v>
      </c>
      <c r="N115" s="43">
        <v>23.812005830314455</v>
      </c>
      <c r="O115" s="36">
        <f t="shared" si="10"/>
        <v>3.8588702743380026</v>
      </c>
      <c r="P115" s="47">
        <v>1294.6666666666667</v>
      </c>
      <c r="Q115" s="33">
        <f t="shared" si="11"/>
        <v>2.8235732013533387E-3</v>
      </c>
      <c r="R115" s="35" t="str">
        <f t="shared" si="12"/>
        <v>04.6GB 초과</v>
      </c>
      <c r="S115" s="35" t="str">
        <f t="shared" si="13"/>
        <v>에센스(스페셜)</v>
      </c>
      <c r="T115" s="38">
        <f t="shared" si="14"/>
        <v>2.8235732013533387E-3</v>
      </c>
      <c r="U115"/>
    </row>
    <row r="116" spans="1:21">
      <c r="A116" s="384" t="s">
        <v>45</v>
      </c>
      <c r="B116" s="385" t="s">
        <v>90</v>
      </c>
      <c r="C116" s="27" t="s">
        <v>86</v>
      </c>
      <c r="D116" s="27" t="s">
        <v>33</v>
      </c>
      <c r="E116" s="402" t="s">
        <v>1880</v>
      </c>
      <c r="F116" s="27" t="str">
        <f t="shared" si="8"/>
        <v>안심2.5G</v>
      </c>
      <c r="G116" s="389" t="str">
        <f t="shared" si="9"/>
        <v/>
      </c>
      <c r="H116" s="17"/>
      <c r="I116" s="384" t="s">
        <v>45</v>
      </c>
      <c r="J116" s="21" t="s">
        <v>96</v>
      </c>
      <c r="K116" s="27" t="s">
        <v>86</v>
      </c>
      <c r="L116" s="27" t="s">
        <v>31</v>
      </c>
      <c r="M116" s="43">
        <v>24.878676908356802</v>
      </c>
      <c r="N116" s="43">
        <v>23.351775782448904</v>
      </c>
      <c r="O116" s="36">
        <f t="shared" si="10"/>
        <v>-1.5269011259078979</v>
      </c>
      <c r="P116" s="47">
        <v>28</v>
      </c>
      <c r="Q116" s="33">
        <f t="shared" si="11"/>
        <v>6.1065949771802383E-5</v>
      </c>
      <c r="R116" s="35" t="str">
        <f t="shared" si="12"/>
        <v>04.6GB 초과</v>
      </c>
      <c r="S116" s="35" t="str">
        <f t="shared" si="13"/>
        <v>에센스(스페셜)</v>
      </c>
      <c r="T116" s="38">
        <f t="shared" si="14"/>
        <v>6.1065949771802383E-5</v>
      </c>
      <c r="U116"/>
    </row>
    <row r="117" spans="1:21">
      <c r="A117" s="384" t="s">
        <v>45</v>
      </c>
      <c r="B117" s="385" t="s">
        <v>90</v>
      </c>
      <c r="C117" s="27" t="s">
        <v>86</v>
      </c>
      <c r="D117" s="27" t="s">
        <v>33</v>
      </c>
      <c r="E117" s="402" t="s">
        <v>1879</v>
      </c>
      <c r="F117" s="27" t="str">
        <f t="shared" si="8"/>
        <v>안심4G</v>
      </c>
      <c r="G117" s="389" t="str">
        <f t="shared" si="9"/>
        <v/>
      </c>
      <c r="H117" s="17"/>
      <c r="I117" s="384" t="s">
        <v>45</v>
      </c>
      <c r="J117" s="21" t="s">
        <v>96</v>
      </c>
      <c r="K117" s="27" t="s">
        <v>86</v>
      </c>
      <c r="L117" s="27" t="s">
        <v>32</v>
      </c>
      <c r="M117" s="43">
        <v>23.587089145884793</v>
      </c>
      <c r="N117" s="43">
        <v>18.237315346212949</v>
      </c>
      <c r="O117" s="36">
        <f t="shared" si="10"/>
        <v>-5.3497737996718442</v>
      </c>
      <c r="P117" s="47">
        <v>5.666666666666667</v>
      </c>
      <c r="Q117" s="33">
        <f t="shared" si="11"/>
        <v>1.2358585072864769E-5</v>
      </c>
      <c r="R117" s="35" t="str">
        <f t="shared" si="12"/>
        <v>04.6GB 초과</v>
      </c>
      <c r="S117" s="35" t="str">
        <f t="shared" si="13"/>
        <v>에센스(스페셜)</v>
      </c>
      <c r="T117" s="38">
        <f t="shared" si="14"/>
        <v>1.2358585072864769E-5</v>
      </c>
      <c r="U117"/>
    </row>
    <row r="118" spans="1:21">
      <c r="A118" s="384" t="s">
        <v>45</v>
      </c>
      <c r="B118" s="385" t="s">
        <v>90</v>
      </c>
      <c r="C118" s="27" t="s">
        <v>86</v>
      </c>
      <c r="D118" s="27" t="s">
        <v>33</v>
      </c>
      <c r="E118" s="402" t="s">
        <v>1881</v>
      </c>
      <c r="F118" s="27" t="str">
        <f t="shared" si="8"/>
        <v>에센스(스페셜)</v>
      </c>
      <c r="G118" s="389" t="str">
        <f t="shared" si="9"/>
        <v/>
      </c>
      <c r="H118" s="17"/>
      <c r="I118" s="384" t="s">
        <v>45</v>
      </c>
      <c r="J118" s="21" t="s">
        <v>96</v>
      </c>
      <c r="K118" s="27" t="s">
        <v>86</v>
      </c>
      <c r="L118" s="27" t="s">
        <v>33</v>
      </c>
      <c r="M118" s="43">
        <v>22.790793660660864</v>
      </c>
      <c r="N118" s="43">
        <v>14.378185225204684</v>
      </c>
      <c r="O118" s="36">
        <f t="shared" si="10"/>
        <v>-8.4126084354561801</v>
      </c>
      <c r="P118" s="47">
        <v>23.666666666666668</v>
      </c>
      <c r="Q118" s="33">
        <f t="shared" si="11"/>
        <v>5.1615267069023444E-5</v>
      </c>
      <c r="R118" s="35" t="str">
        <f t="shared" si="12"/>
        <v>04.6GB 초과</v>
      </c>
      <c r="S118" s="35" t="str">
        <f t="shared" si="13"/>
        <v>에센스(스페셜)</v>
      </c>
      <c r="T118" s="38">
        <f t="shared" si="14"/>
        <v>5.1615267069023444E-5</v>
      </c>
      <c r="U118"/>
    </row>
    <row r="119" spans="1:21">
      <c r="A119" s="384" t="s">
        <v>45</v>
      </c>
      <c r="B119" s="385" t="s">
        <v>90</v>
      </c>
      <c r="C119" s="27" t="s">
        <v>86</v>
      </c>
      <c r="D119" s="27" t="s">
        <v>33</v>
      </c>
      <c r="E119" s="402" t="s">
        <v>1882</v>
      </c>
      <c r="F119" s="27" t="str">
        <f t="shared" si="8"/>
        <v>에센스(스페셜)</v>
      </c>
      <c r="G119" s="389" t="str">
        <f t="shared" si="9"/>
        <v/>
      </c>
      <c r="H119" s="17"/>
      <c r="I119" s="384" t="s">
        <v>45</v>
      </c>
      <c r="J119" s="21" t="s">
        <v>98</v>
      </c>
      <c r="K119" s="21" t="s">
        <v>5</v>
      </c>
      <c r="L119" s="21" t="s">
        <v>28</v>
      </c>
      <c r="M119" s="43">
        <v>7.3728862561677627E-2</v>
      </c>
      <c r="N119" s="43">
        <v>17.515573666283959</v>
      </c>
      <c r="O119" s="36">
        <f t="shared" si="10"/>
        <v>17.441844803722283</v>
      </c>
      <c r="P119" s="47">
        <v>50.666666666666664</v>
      </c>
      <c r="Q119" s="33">
        <f t="shared" si="11"/>
        <v>1.1050029006326144E-4</v>
      </c>
      <c r="R119" s="35" t="str">
        <f t="shared" si="12"/>
        <v>04.6GB 초과</v>
      </c>
      <c r="S119" s="35" t="str">
        <f>IFERROR(VLOOKUP(R119,$A$11:$F$17,6,0),0)</f>
        <v>0라지</v>
      </c>
      <c r="T119" s="38">
        <f t="shared" si="14"/>
        <v>1.1050029006326144E-4</v>
      </c>
      <c r="U119"/>
    </row>
    <row r="120" spans="1:21">
      <c r="A120" s="384" t="s">
        <v>45</v>
      </c>
      <c r="B120" s="385" t="s">
        <v>92</v>
      </c>
      <c r="C120" s="27" t="s">
        <v>5</v>
      </c>
      <c r="D120" s="27" t="s">
        <v>28</v>
      </c>
      <c r="E120" s="402" t="s">
        <v>1880</v>
      </c>
      <c r="F120" s="27" t="str">
        <f t="shared" ref="F120:F183" si="15">IFERROR(VLOOKUP(E120,$A$11:$C$17,3,0),0)</f>
        <v>안심2.5G</v>
      </c>
      <c r="G120" s="389" t="str">
        <f t="shared" si="9"/>
        <v/>
      </c>
      <c r="H120" s="17"/>
      <c r="I120" s="384" t="s">
        <v>45</v>
      </c>
      <c r="J120" s="21" t="s">
        <v>98</v>
      </c>
      <c r="K120" s="27" t="s">
        <v>5</v>
      </c>
      <c r="L120" s="27" t="s">
        <v>31</v>
      </c>
      <c r="M120" s="43">
        <v>9.7592274347941085E-2</v>
      </c>
      <c r="N120" s="43">
        <v>14.328060944875082</v>
      </c>
      <c r="O120" s="36">
        <f t="shared" si="10"/>
        <v>14.230468670527141</v>
      </c>
      <c r="P120" s="47">
        <v>4</v>
      </c>
      <c r="Q120" s="33">
        <f t="shared" si="11"/>
        <v>8.7237071102574825E-6</v>
      </c>
      <c r="R120" s="35" t="str">
        <f t="shared" si="12"/>
        <v>04.6GB 초과</v>
      </c>
      <c r="S120" s="35" t="str">
        <f t="shared" ref="S120:S142" si="16">IFERROR(VLOOKUP(R120,$A$11:$F$17,6,0),0)</f>
        <v>0라지</v>
      </c>
      <c r="T120" s="38">
        <f t="shared" si="14"/>
        <v>8.7237071102574825E-6</v>
      </c>
      <c r="U120"/>
    </row>
    <row r="121" spans="1:21">
      <c r="A121" s="384" t="s">
        <v>45</v>
      </c>
      <c r="B121" s="385" t="s">
        <v>92</v>
      </c>
      <c r="C121" s="27" t="s">
        <v>5</v>
      </c>
      <c r="D121" s="27" t="s">
        <v>28</v>
      </c>
      <c r="E121" s="402" t="s">
        <v>1879</v>
      </c>
      <c r="F121" s="27" t="str">
        <f t="shared" si="15"/>
        <v>안심4G</v>
      </c>
      <c r="G121" s="389" t="str">
        <f t="shared" si="9"/>
        <v/>
      </c>
      <c r="H121" s="17"/>
      <c r="I121" s="384" t="s">
        <v>45</v>
      </c>
      <c r="J121" s="21" t="s">
        <v>98</v>
      </c>
      <c r="K121" s="27" t="s">
        <v>5</v>
      </c>
      <c r="L121" s="27" t="s">
        <v>32</v>
      </c>
      <c r="M121" s="43">
        <v>0</v>
      </c>
      <c r="N121" s="43">
        <v>23.530157407124836</v>
      </c>
      <c r="O121" s="36">
        <f t="shared" si="10"/>
        <v>23.530157407124836</v>
      </c>
      <c r="P121" s="47">
        <v>1</v>
      </c>
      <c r="Q121" s="33">
        <f t="shared" si="11"/>
        <v>2.1809267775643706E-6</v>
      </c>
      <c r="R121" s="35" t="str">
        <f t="shared" si="12"/>
        <v>04.6GB 초과</v>
      </c>
      <c r="S121" s="35" t="str">
        <f t="shared" si="16"/>
        <v>0라지</v>
      </c>
      <c r="T121" s="38">
        <f t="shared" si="14"/>
        <v>2.1809267775643706E-6</v>
      </c>
      <c r="U121"/>
    </row>
    <row r="122" spans="1:21">
      <c r="A122" s="384" t="s">
        <v>45</v>
      </c>
      <c r="B122" s="385" t="s">
        <v>92</v>
      </c>
      <c r="C122" s="27" t="s">
        <v>5</v>
      </c>
      <c r="D122" s="27" t="s">
        <v>28</v>
      </c>
      <c r="E122" s="402" t="s">
        <v>1881</v>
      </c>
      <c r="F122" s="27" t="str">
        <f t="shared" si="15"/>
        <v>에센스(스페셜)</v>
      </c>
      <c r="G122" s="389" t="str">
        <f t="shared" si="9"/>
        <v/>
      </c>
      <c r="H122" s="17"/>
      <c r="I122" s="384" t="s">
        <v>45</v>
      </c>
      <c r="J122" s="21" t="s">
        <v>98</v>
      </c>
      <c r="K122" s="27" t="s">
        <v>5</v>
      </c>
      <c r="L122" s="27" t="s">
        <v>33</v>
      </c>
      <c r="M122" s="43">
        <v>3.7017345428466797E-2</v>
      </c>
      <c r="N122" s="43">
        <v>10.951549135405442</v>
      </c>
      <c r="O122" s="36">
        <f t="shared" si="10"/>
        <v>10.914531789976975</v>
      </c>
      <c r="P122" s="47">
        <v>9.6666666666666661</v>
      </c>
      <c r="Q122" s="33">
        <f t="shared" si="11"/>
        <v>2.108229218312225E-5</v>
      </c>
      <c r="R122" s="35" t="str">
        <f t="shared" si="12"/>
        <v>04.6GB 초과</v>
      </c>
      <c r="S122" s="35" t="str">
        <f t="shared" si="16"/>
        <v>0라지</v>
      </c>
      <c r="T122" s="38">
        <f t="shared" si="14"/>
        <v>2.108229218312225E-5</v>
      </c>
      <c r="U122"/>
    </row>
    <row r="123" spans="1:21">
      <c r="A123" s="384" t="s">
        <v>45</v>
      </c>
      <c r="B123" s="385" t="s">
        <v>92</v>
      </c>
      <c r="C123" s="27" t="s">
        <v>5</v>
      </c>
      <c r="D123" s="27" t="s">
        <v>28</v>
      </c>
      <c r="E123" s="402" t="s">
        <v>1882</v>
      </c>
      <c r="F123" s="27" t="str">
        <f t="shared" si="15"/>
        <v>에센스(스페셜)</v>
      </c>
      <c r="G123" s="389" t="str">
        <f t="shared" si="9"/>
        <v/>
      </c>
      <c r="H123" s="17"/>
      <c r="I123" s="384" t="s">
        <v>45</v>
      </c>
      <c r="J123" s="21" t="s">
        <v>98</v>
      </c>
      <c r="K123" s="21" t="s">
        <v>30</v>
      </c>
      <c r="L123" s="21" t="s">
        <v>28</v>
      </c>
      <c r="M123" s="43">
        <v>0.91986985476511829</v>
      </c>
      <c r="N123" s="43">
        <v>7.7273281385313792</v>
      </c>
      <c r="O123" s="36">
        <f t="shared" si="10"/>
        <v>6.8074582837662607</v>
      </c>
      <c r="P123" s="47">
        <v>35.333333333333336</v>
      </c>
      <c r="Q123" s="33">
        <f t="shared" si="11"/>
        <v>7.7059412807274443E-5</v>
      </c>
      <c r="R123" s="35" t="str">
        <f t="shared" si="12"/>
        <v>04.6GB 초과</v>
      </c>
      <c r="S123" s="35" t="str">
        <f t="shared" si="16"/>
        <v>0라지</v>
      </c>
      <c r="T123" s="38">
        <f t="shared" si="14"/>
        <v>7.7059412807274443E-5</v>
      </c>
      <c r="U123"/>
    </row>
    <row r="124" spans="1:21">
      <c r="A124" s="384" t="s">
        <v>45</v>
      </c>
      <c r="B124" s="385" t="s">
        <v>92</v>
      </c>
      <c r="C124" s="27" t="s">
        <v>5</v>
      </c>
      <c r="D124" s="27" t="s">
        <v>31</v>
      </c>
      <c r="E124" s="402" t="s">
        <v>1880</v>
      </c>
      <c r="F124" s="27" t="str">
        <f t="shared" si="15"/>
        <v>안심2.5G</v>
      </c>
      <c r="G124" s="389" t="str">
        <f t="shared" si="9"/>
        <v/>
      </c>
      <c r="H124" s="17"/>
      <c r="I124" s="384" t="s">
        <v>45</v>
      </c>
      <c r="J124" s="21" t="s">
        <v>98</v>
      </c>
      <c r="K124" s="27" t="s">
        <v>30</v>
      </c>
      <c r="L124" s="27" t="s">
        <v>31</v>
      </c>
      <c r="M124" s="43">
        <v>0.94658476114273071</v>
      </c>
      <c r="N124" s="43">
        <v>1.2783669233322144</v>
      </c>
      <c r="O124" s="36">
        <f t="shared" si="10"/>
        <v>0.33178216218948364</v>
      </c>
      <c r="P124" s="47">
        <v>2.6666666666666665</v>
      </c>
      <c r="Q124" s="33">
        <f t="shared" si="11"/>
        <v>5.8158047401716547E-6</v>
      </c>
      <c r="R124" s="35" t="str">
        <f t="shared" si="12"/>
        <v>01.2.5GB 이하</v>
      </c>
      <c r="S124" s="35" t="str">
        <f t="shared" si="16"/>
        <v>0스몰</v>
      </c>
      <c r="T124" s="38">
        <f t="shared" si="14"/>
        <v>5.8158047401716547E-6</v>
      </c>
      <c r="U124"/>
    </row>
    <row r="125" spans="1:21">
      <c r="A125" s="384" t="s">
        <v>45</v>
      </c>
      <c r="B125" s="385" t="s">
        <v>92</v>
      </c>
      <c r="C125" s="27" t="s">
        <v>5</v>
      </c>
      <c r="D125" s="27" t="s">
        <v>31</v>
      </c>
      <c r="E125" s="402" t="s">
        <v>1879</v>
      </c>
      <c r="F125" s="27" t="str">
        <f t="shared" si="15"/>
        <v>안심4G</v>
      </c>
      <c r="G125" s="389" t="str">
        <f t="shared" si="9"/>
        <v/>
      </c>
      <c r="H125" s="17"/>
      <c r="I125" s="384" t="s">
        <v>45</v>
      </c>
      <c r="J125" s="21" t="s">
        <v>98</v>
      </c>
      <c r="K125" s="27" t="s">
        <v>30</v>
      </c>
      <c r="L125" s="27" t="s">
        <v>32</v>
      </c>
      <c r="M125" s="43">
        <v>0.96098947525024414</v>
      </c>
      <c r="N125" s="43">
        <v>16.412655353546143</v>
      </c>
      <c r="O125" s="36">
        <f t="shared" si="10"/>
        <v>15.451665878295898</v>
      </c>
      <c r="P125" s="47">
        <v>0.33333333333333331</v>
      </c>
      <c r="Q125" s="33">
        <f t="shared" si="11"/>
        <v>7.2697559252145684E-7</v>
      </c>
      <c r="R125" s="35" t="str">
        <f t="shared" si="12"/>
        <v>04.6GB 초과</v>
      </c>
      <c r="S125" s="35" t="str">
        <f t="shared" si="16"/>
        <v>0라지</v>
      </c>
      <c r="T125" s="38">
        <f t="shared" si="14"/>
        <v>7.2697559252145684E-7</v>
      </c>
      <c r="U125"/>
    </row>
    <row r="126" spans="1:21">
      <c r="A126" s="384" t="s">
        <v>45</v>
      </c>
      <c r="B126" s="385" t="s">
        <v>92</v>
      </c>
      <c r="C126" s="27" t="s">
        <v>5</v>
      </c>
      <c r="D126" s="27" t="s">
        <v>31</v>
      </c>
      <c r="E126" s="402" t="s">
        <v>1881</v>
      </c>
      <c r="F126" s="27" t="str">
        <f t="shared" si="15"/>
        <v>에센스(스페셜)</v>
      </c>
      <c r="G126" s="389" t="str">
        <f t="shared" si="9"/>
        <v/>
      </c>
      <c r="H126" s="17"/>
      <c r="I126" s="384" t="s">
        <v>45</v>
      </c>
      <c r="J126" s="21" t="s">
        <v>98</v>
      </c>
      <c r="K126" s="27" t="s">
        <v>30</v>
      </c>
      <c r="L126" s="27" t="s">
        <v>33</v>
      </c>
      <c r="M126" s="43">
        <v>0.90557594299316402</v>
      </c>
      <c r="N126" s="43">
        <v>3.2697952270507811</v>
      </c>
      <c r="O126" s="36">
        <f t="shared" si="10"/>
        <v>2.3642192840576168</v>
      </c>
      <c r="P126" s="47">
        <v>1.6666666666666667</v>
      </c>
      <c r="Q126" s="33">
        <f t="shared" si="11"/>
        <v>3.634877962607285E-6</v>
      </c>
      <c r="R126" s="35" t="str">
        <f t="shared" si="12"/>
        <v>02.4GB 이하</v>
      </c>
      <c r="S126" s="35" t="str">
        <f t="shared" si="16"/>
        <v>0미디엄</v>
      </c>
      <c r="T126" s="38">
        <f t="shared" si="14"/>
        <v>3.634877962607285E-6</v>
      </c>
      <c r="U126"/>
    </row>
    <row r="127" spans="1:21">
      <c r="A127" s="384" t="s">
        <v>45</v>
      </c>
      <c r="B127" s="385" t="s">
        <v>92</v>
      </c>
      <c r="C127" s="27" t="s">
        <v>5</v>
      </c>
      <c r="D127" s="27" t="s">
        <v>31</v>
      </c>
      <c r="E127" s="402" t="s">
        <v>1882</v>
      </c>
      <c r="F127" s="27" t="str">
        <f t="shared" si="15"/>
        <v>에센스(스페셜)</v>
      </c>
      <c r="G127" s="389" t="str">
        <f t="shared" si="9"/>
        <v/>
      </c>
      <c r="H127" s="17"/>
      <c r="I127" s="384" t="s">
        <v>45</v>
      </c>
      <c r="J127" s="21" t="s">
        <v>98</v>
      </c>
      <c r="K127" s="21" t="s">
        <v>10</v>
      </c>
      <c r="L127" s="21" t="s">
        <v>28</v>
      </c>
      <c r="M127" s="43">
        <v>1.5820367201319281</v>
      </c>
      <c r="N127" s="43">
        <v>7.6284495056800123</v>
      </c>
      <c r="O127" s="36">
        <f t="shared" si="10"/>
        <v>6.0464127855480845</v>
      </c>
      <c r="P127" s="47">
        <v>53</v>
      </c>
      <c r="Q127" s="33">
        <f t="shared" si="11"/>
        <v>1.1558911921091166E-4</v>
      </c>
      <c r="R127" s="35" t="str">
        <f t="shared" si="12"/>
        <v>04.6GB 초과</v>
      </c>
      <c r="S127" s="35" t="str">
        <f t="shared" si="16"/>
        <v>0라지</v>
      </c>
      <c r="T127" s="38">
        <f t="shared" si="14"/>
        <v>1.1558911921091166E-4</v>
      </c>
      <c r="U127"/>
    </row>
    <row r="128" spans="1:21">
      <c r="A128" s="384" t="s">
        <v>45</v>
      </c>
      <c r="B128" s="385" t="s">
        <v>92</v>
      </c>
      <c r="C128" s="27" t="s">
        <v>5</v>
      </c>
      <c r="D128" s="27" t="s">
        <v>32</v>
      </c>
      <c r="E128" s="402" t="s">
        <v>1880</v>
      </c>
      <c r="F128" s="27" t="str">
        <f t="shared" si="15"/>
        <v>안심2.5G</v>
      </c>
      <c r="G128" s="389" t="str">
        <f t="shared" si="9"/>
        <v/>
      </c>
      <c r="H128" s="17"/>
      <c r="I128" s="384" t="s">
        <v>45</v>
      </c>
      <c r="J128" s="21" t="s">
        <v>98</v>
      </c>
      <c r="K128" s="27" t="s">
        <v>10</v>
      </c>
      <c r="L128" s="27" t="s">
        <v>31</v>
      </c>
      <c r="M128" s="43">
        <v>1.6944161256154378</v>
      </c>
      <c r="N128" s="43">
        <v>6.7515919804573059</v>
      </c>
      <c r="O128" s="36">
        <f t="shared" si="10"/>
        <v>5.0571758548418684</v>
      </c>
      <c r="P128" s="47">
        <v>2</v>
      </c>
      <c r="Q128" s="33">
        <f t="shared" si="11"/>
        <v>4.3618535551287413E-6</v>
      </c>
      <c r="R128" s="35" t="str">
        <f t="shared" si="12"/>
        <v>04.6GB 초과</v>
      </c>
      <c r="S128" s="35" t="str">
        <f t="shared" si="16"/>
        <v>0라지</v>
      </c>
      <c r="T128" s="38">
        <f t="shared" si="14"/>
        <v>4.3618535551287413E-6</v>
      </c>
      <c r="U128"/>
    </row>
    <row r="129" spans="1:21">
      <c r="A129" s="384" t="s">
        <v>45</v>
      </c>
      <c r="B129" s="385" t="s">
        <v>92</v>
      </c>
      <c r="C129" s="27" t="s">
        <v>5</v>
      </c>
      <c r="D129" s="27" t="s">
        <v>32</v>
      </c>
      <c r="E129" s="402" t="s">
        <v>1879</v>
      </c>
      <c r="F129" s="27" t="str">
        <f t="shared" si="15"/>
        <v>안심4G</v>
      </c>
      <c r="G129" s="389" t="str">
        <f t="shared" si="9"/>
        <v/>
      </c>
      <c r="H129" s="17"/>
      <c r="I129" s="384" t="s">
        <v>45</v>
      </c>
      <c r="J129" s="21" t="s">
        <v>98</v>
      </c>
      <c r="K129" s="27" t="s">
        <v>10</v>
      </c>
      <c r="L129" s="27" t="s">
        <v>32</v>
      </c>
      <c r="M129" s="43">
        <v>1.2786388397216797</v>
      </c>
      <c r="N129" s="43">
        <v>0.71986818313598633</v>
      </c>
      <c r="O129" s="36">
        <f t="shared" si="10"/>
        <v>-0.55877065658569336</v>
      </c>
      <c r="P129" s="47">
        <v>0.33333333333333331</v>
      </c>
      <c r="Q129" s="33">
        <f t="shared" si="11"/>
        <v>7.2697559252145684E-7</v>
      </c>
      <c r="R129" s="35" t="str">
        <f t="shared" si="12"/>
        <v>01.2.5GB 이하</v>
      </c>
      <c r="S129" s="35" t="str">
        <f t="shared" si="16"/>
        <v>0스몰</v>
      </c>
      <c r="T129" s="38">
        <f t="shared" si="14"/>
        <v>7.2697559252145684E-7</v>
      </c>
      <c r="U129"/>
    </row>
    <row r="130" spans="1:21">
      <c r="A130" s="384" t="s">
        <v>45</v>
      </c>
      <c r="B130" s="385" t="s">
        <v>92</v>
      </c>
      <c r="C130" s="27" t="s">
        <v>5</v>
      </c>
      <c r="D130" s="27" t="s">
        <v>32</v>
      </c>
      <c r="E130" s="402" t="s">
        <v>1881</v>
      </c>
      <c r="F130" s="27" t="str">
        <f t="shared" si="15"/>
        <v>에센스(스페셜)</v>
      </c>
      <c r="G130" s="389" t="str">
        <f t="shared" si="9"/>
        <v/>
      </c>
      <c r="H130" s="17"/>
      <c r="I130" s="384" t="s">
        <v>45</v>
      </c>
      <c r="J130" s="21" t="s">
        <v>98</v>
      </c>
      <c r="K130" s="27" t="s">
        <v>10</v>
      </c>
      <c r="L130" s="27" t="s">
        <v>33</v>
      </c>
      <c r="M130" s="43">
        <v>1.4641973495483398</v>
      </c>
      <c r="N130" s="43">
        <v>11.028636002540589</v>
      </c>
      <c r="O130" s="36">
        <f t="shared" si="10"/>
        <v>9.5644386529922496</v>
      </c>
      <c r="P130" s="47">
        <v>1.6666666666666667</v>
      </c>
      <c r="Q130" s="33">
        <f t="shared" si="11"/>
        <v>3.634877962607285E-6</v>
      </c>
      <c r="R130" s="35" t="str">
        <f t="shared" si="12"/>
        <v>04.6GB 초과</v>
      </c>
      <c r="S130" s="35" t="str">
        <f t="shared" si="16"/>
        <v>0라지</v>
      </c>
      <c r="T130" s="38">
        <f t="shared" si="14"/>
        <v>3.634877962607285E-6</v>
      </c>
      <c r="U130"/>
    </row>
    <row r="131" spans="1:21">
      <c r="A131" s="384" t="s">
        <v>45</v>
      </c>
      <c r="B131" s="385" t="s">
        <v>92</v>
      </c>
      <c r="C131" s="27" t="s">
        <v>5</v>
      </c>
      <c r="D131" s="27" t="s">
        <v>32</v>
      </c>
      <c r="E131" s="402" t="s">
        <v>1882</v>
      </c>
      <c r="F131" s="27" t="str">
        <f t="shared" si="15"/>
        <v>에센스(스페셜)</v>
      </c>
      <c r="G131" s="389" t="str">
        <f t="shared" si="9"/>
        <v/>
      </c>
      <c r="H131" s="17"/>
      <c r="I131" s="384" t="s">
        <v>45</v>
      </c>
      <c r="J131" s="21" t="s">
        <v>98</v>
      </c>
      <c r="K131" s="21" t="s">
        <v>13</v>
      </c>
      <c r="L131" s="21" t="s">
        <v>28</v>
      </c>
      <c r="M131" s="43">
        <v>2.9078483358392573</v>
      </c>
      <c r="N131" s="43">
        <v>10.073025618163236</v>
      </c>
      <c r="O131" s="36">
        <f t="shared" si="10"/>
        <v>7.1651772823239783</v>
      </c>
      <c r="P131" s="47">
        <v>135.33333333333334</v>
      </c>
      <c r="Q131" s="33">
        <f t="shared" si="11"/>
        <v>2.9515209056371156E-4</v>
      </c>
      <c r="R131" s="35" t="str">
        <f t="shared" si="12"/>
        <v>04.6GB 초과</v>
      </c>
      <c r="S131" s="35" t="str">
        <f t="shared" si="16"/>
        <v>0라지</v>
      </c>
      <c r="T131" s="38">
        <f t="shared" si="14"/>
        <v>2.9515209056371156E-4</v>
      </c>
      <c r="U131"/>
    </row>
    <row r="132" spans="1:21">
      <c r="A132" s="384" t="s">
        <v>45</v>
      </c>
      <c r="B132" s="385" t="s">
        <v>92</v>
      </c>
      <c r="C132" s="27" t="s">
        <v>5</v>
      </c>
      <c r="D132" s="27" t="s">
        <v>33</v>
      </c>
      <c r="E132" s="402" t="s">
        <v>1880</v>
      </c>
      <c r="F132" s="27" t="str">
        <f t="shared" si="15"/>
        <v>안심2.5G</v>
      </c>
      <c r="G132" s="389" t="str">
        <f t="shared" si="9"/>
        <v/>
      </c>
      <c r="H132" s="17"/>
      <c r="I132" s="384" t="s">
        <v>45</v>
      </c>
      <c r="J132" s="21" t="s">
        <v>98</v>
      </c>
      <c r="K132" s="27" t="s">
        <v>13</v>
      </c>
      <c r="L132" s="27" t="s">
        <v>31</v>
      </c>
      <c r="M132" s="43">
        <v>3.0208197275797528</v>
      </c>
      <c r="N132" s="43">
        <v>27.698824858665468</v>
      </c>
      <c r="O132" s="36">
        <f t="shared" si="10"/>
        <v>24.678005131085715</v>
      </c>
      <c r="P132" s="47">
        <v>5</v>
      </c>
      <c r="Q132" s="33">
        <f t="shared" si="11"/>
        <v>1.0904633887821854E-5</v>
      </c>
      <c r="R132" s="35" t="str">
        <f t="shared" si="12"/>
        <v>04.6GB 초과</v>
      </c>
      <c r="S132" s="35" t="str">
        <f t="shared" si="16"/>
        <v>0라지</v>
      </c>
      <c r="T132" s="38">
        <f t="shared" si="14"/>
        <v>1.0904633887821854E-5</v>
      </c>
      <c r="U132"/>
    </row>
    <row r="133" spans="1:21">
      <c r="A133" s="384" t="s">
        <v>45</v>
      </c>
      <c r="B133" s="385" t="s">
        <v>92</v>
      </c>
      <c r="C133" s="27" t="s">
        <v>5</v>
      </c>
      <c r="D133" s="27" t="s">
        <v>33</v>
      </c>
      <c r="E133" s="402" t="s">
        <v>1879</v>
      </c>
      <c r="F133" s="27" t="str">
        <f t="shared" si="15"/>
        <v>안심4G</v>
      </c>
      <c r="G133" s="389" t="str">
        <f t="shared" si="9"/>
        <v/>
      </c>
      <c r="H133" s="17"/>
      <c r="I133" s="384" t="s">
        <v>45</v>
      </c>
      <c r="J133" s="21" t="s">
        <v>98</v>
      </c>
      <c r="K133" s="27" t="s">
        <v>13</v>
      </c>
      <c r="L133" s="27" t="s">
        <v>32</v>
      </c>
      <c r="M133" s="43">
        <v>2.662815491358439</v>
      </c>
      <c r="N133" s="43">
        <v>5.309948205947876</v>
      </c>
      <c r="O133" s="36">
        <f t="shared" si="10"/>
        <v>2.647132714589437</v>
      </c>
      <c r="P133" s="47">
        <v>2</v>
      </c>
      <c r="Q133" s="33">
        <f t="shared" si="11"/>
        <v>4.3618535551287413E-6</v>
      </c>
      <c r="R133" s="35" t="str">
        <f t="shared" si="12"/>
        <v>03.6GB 이하</v>
      </c>
      <c r="S133" s="35" t="str">
        <f t="shared" si="16"/>
        <v>0라지</v>
      </c>
      <c r="T133" s="38">
        <f t="shared" si="14"/>
        <v>4.3618535551287413E-6</v>
      </c>
      <c r="U133"/>
    </row>
    <row r="134" spans="1:21">
      <c r="A134" s="384" t="s">
        <v>45</v>
      </c>
      <c r="B134" s="385" t="s">
        <v>92</v>
      </c>
      <c r="C134" s="27" t="s">
        <v>5</v>
      </c>
      <c r="D134" s="27" t="s">
        <v>33</v>
      </c>
      <c r="E134" s="402" t="s">
        <v>1881</v>
      </c>
      <c r="F134" s="27" t="str">
        <f t="shared" si="15"/>
        <v>에센스(스페셜)</v>
      </c>
      <c r="G134" s="389" t="str">
        <f t="shared" si="9"/>
        <v/>
      </c>
      <c r="H134" s="17"/>
      <c r="I134" s="384" t="s">
        <v>45</v>
      </c>
      <c r="J134" s="21" t="s">
        <v>98</v>
      </c>
      <c r="K134" s="27" t="s">
        <v>13</v>
      </c>
      <c r="L134" s="27" t="s">
        <v>33</v>
      </c>
      <c r="M134" s="43">
        <v>3.1287898013466284</v>
      </c>
      <c r="N134" s="43">
        <v>12.396607072729813</v>
      </c>
      <c r="O134" s="36">
        <f t="shared" si="10"/>
        <v>9.2678172713831835</v>
      </c>
      <c r="P134" s="47">
        <v>6.333333333333333</v>
      </c>
      <c r="Q134" s="33">
        <f t="shared" si="11"/>
        <v>1.3812536257907681E-5</v>
      </c>
      <c r="R134" s="35" t="str">
        <f t="shared" si="12"/>
        <v>04.6GB 초과</v>
      </c>
      <c r="S134" s="35" t="str">
        <f t="shared" si="16"/>
        <v>0라지</v>
      </c>
      <c r="T134" s="38">
        <f t="shared" si="14"/>
        <v>1.3812536257907681E-5</v>
      </c>
      <c r="U134"/>
    </row>
    <row r="135" spans="1:21">
      <c r="A135" s="384" t="s">
        <v>45</v>
      </c>
      <c r="B135" s="385" t="s">
        <v>92</v>
      </c>
      <c r="C135" s="27" t="s">
        <v>5</v>
      </c>
      <c r="D135" s="27" t="s">
        <v>33</v>
      </c>
      <c r="E135" s="402" t="s">
        <v>1882</v>
      </c>
      <c r="F135" s="27" t="str">
        <f t="shared" si="15"/>
        <v>에센스(스페셜)</v>
      </c>
      <c r="G135" s="389" t="str">
        <f t="shared" si="9"/>
        <v/>
      </c>
      <c r="H135" s="17"/>
      <c r="I135" s="384" t="s">
        <v>45</v>
      </c>
      <c r="J135" s="21" t="s">
        <v>98</v>
      </c>
      <c r="K135" s="21" t="s">
        <v>34</v>
      </c>
      <c r="L135" s="21" t="s">
        <v>28</v>
      </c>
      <c r="M135" s="43">
        <v>4.9255997641044749</v>
      </c>
      <c r="N135" s="43">
        <v>13.552723920638101</v>
      </c>
      <c r="O135" s="36">
        <f t="shared" si="10"/>
        <v>8.6271241565336254</v>
      </c>
      <c r="P135" s="47">
        <v>95</v>
      </c>
      <c r="Q135" s="33">
        <f t="shared" si="11"/>
        <v>2.0718804386861522E-4</v>
      </c>
      <c r="R135" s="35" t="str">
        <f t="shared" si="12"/>
        <v>04.6GB 초과</v>
      </c>
      <c r="S135" s="35" t="str">
        <f t="shared" si="16"/>
        <v>0라지</v>
      </c>
      <c r="T135" s="38">
        <f t="shared" si="14"/>
        <v>2.0718804386861522E-4</v>
      </c>
      <c r="U135"/>
    </row>
    <row r="136" spans="1:21">
      <c r="A136" s="384" t="s">
        <v>45</v>
      </c>
      <c r="B136" s="385" t="s">
        <v>92</v>
      </c>
      <c r="C136" s="27" t="s">
        <v>30</v>
      </c>
      <c r="D136" s="27" t="s">
        <v>28</v>
      </c>
      <c r="E136" s="402" t="s">
        <v>1880</v>
      </c>
      <c r="F136" s="27" t="str">
        <f t="shared" si="15"/>
        <v>안심2.5G</v>
      </c>
      <c r="G136" s="389" t="str">
        <f t="shared" si="9"/>
        <v/>
      </c>
      <c r="H136" s="17"/>
      <c r="I136" s="384" t="s">
        <v>45</v>
      </c>
      <c r="J136" s="21" t="s">
        <v>98</v>
      </c>
      <c r="K136" s="27" t="s">
        <v>34</v>
      </c>
      <c r="L136" s="27" t="s">
        <v>31</v>
      </c>
      <c r="M136" s="43">
        <v>5.1191698312759399</v>
      </c>
      <c r="N136" s="43">
        <v>31.598312377929688</v>
      </c>
      <c r="O136" s="36">
        <f t="shared" si="10"/>
        <v>26.479142546653748</v>
      </c>
      <c r="P136" s="47">
        <v>1.3333333333333333</v>
      </c>
      <c r="Q136" s="33">
        <f t="shared" si="11"/>
        <v>2.9079023700858274E-6</v>
      </c>
      <c r="R136" s="35" t="str">
        <f t="shared" si="12"/>
        <v>04.6GB 초과</v>
      </c>
      <c r="S136" s="35" t="str">
        <f t="shared" si="16"/>
        <v>0라지</v>
      </c>
      <c r="T136" s="38">
        <f t="shared" si="14"/>
        <v>2.9079023700858274E-6</v>
      </c>
      <c r="U136"/>
    </row>
    <row r="137" spans="1:21">
      <c r="A137" s="384" t="s">
        <v>45</v>
      </c>
      <c r="B137" s="385" t="s">
        <v>92</v>
      </c>
      <c r="C137" s="27" t="s">
        <v>30</v>
      </c>
      <c r="D137" s="27" t="s">
        <v>28</v>
      </c>
      <c r="E137" s="402" t="s">
        <v>1879</v>
      </c>
      <c r="F137" s="27" t="str">
        <f t="shared" si="15"/>
        <v>안심4G</v>
      </c>
      <c r="G137" s="389" t="str">
        <f t="shared" si="9"/>
        <v/>
      </c>
      <c r="H137" s="17"/>
      <c r="I137" s="384" t="s">
        <v>45</v>
      </c>
      <c r="J137" s="21" t="s">
        <v>98</v>
      </c>
      <c r="K137" s="27" t="s">
        <v>34</v>
      </c>
      <c r="L137" s="27" t="s">
        <v>32</v>
      </c>
      <c r="M137" s="43">
        <v>5.0512309074401855</v>
      </c>
      <c r="N137" s="43">
        <v>4.4635365009307861</v>
      </c>
      <c r="O137" s="36">
        <f t="shared" si="10"/>
        <v>-0.58769440650939941</v>
      </c>
      <c r="P137" s="47">
        <v>0.66666666666666663</v>
      </c>
      <c r="Q137" s="33">
        <f t="shared" si="11"/>
        <v>1.4539511850429137E-6</v>
      </c>
      <c r="R137" s="35" t="str">
        <f t="shared" si="12"/>
        <v>03.6GB 이하</v>
      </c>
      <c r="S137" s="35" t="str">
        <f t="shared" si="16"/>
        <v>0라지</v>
      </c>
      <c r="T137" s="38">
        <f t="shared" si="14"/>
        <v>1.4539511850429137E-6</v>
      </c>
      <c r="U137"/>
    </row>
    <row r="138" spans="1:21">
      <c r="A138" s="384" t="s">
        <v>45</v>
      </c>
      <c r="B138" s="385" t="s">
        <v>92</v>
      </c>
      <c r="C138" s="27" t="s">
        <v>30</v>
      </c>
      <c r="D138" s="27" t="s">
        <v>28</v>
      </c>
      <c r="E138" s="402" t="s">
        <v>1881</v>
      </c>
      <c r="F138" s="27" t="str">
        <f t="shared" si="15"/>
        <v>에센스(스페셜)</v>
      </c>
      <c r="G138" s="389" t="str">
        <f t="shared" si="9"/>
        <v/>
      </c>
      <c r="H138" s="17"/>
      <c r="I138" s="384" t="s">
        <v>45</v>
      </c>
      <c r="J138" s="21" t="s">
        <v>98</v>
      </c>
      <c r="K138" s="27" t="s">
        <v>34</v>
      </c>
      <c r="L138" s="27" t="s">
        <v>33</v>
      </c>
      <c r="M138" s="43">
        <v>5.2748595873514814</v>
      </c>
      <c r="N138" s="43">
        <v>8.1379880905151367</v>
      </c>
      <c r="O138" s="36">
        <f t="shared" si="10"/>
        <v>2.8631285031636553</v>
      </c>
      <c r="P138" s="47">
        <v>2</v>
      </c>
      <c r="Q138" s="33">
        <f t="shared" si="11"/>
        <v>4.3618535551287413E-6</v>
      </c>
      <c r="R138" s="35" t="str">
        <f t="shared" si="12"/>
        <v>04.6GB 초과</v>
      </c>
      <c r="S138" s="35" t="str">
        <f t="shared" si="16"/>
        <v>0라지</v>
      </c>
      <c r="T138" s="38">
        <f t="shared" si="14"/>
        <v>4.3618535551287413E-6</v>
      </c>
      <c r="U138"/>
    </row>
    <row r="139" spans="1:21">
      <c r="A139" s="384" t="s">
        <v>45</v>
      </c>
      <c r="B139" s="385" t="s">
        <v>92</v>
      </c>
      <c r="C139" s="27" t="s">
        <v>30</v>
      </c>
      <c r="D139" s="27" t="s">
        <v>28</v>
      </c>
      <c r="E139" s="402" t="s">
        <v>1882</v>
      </c>
      <c r="F139" s="27" t="str">
        <f t="shared" si="15"/>
        <v>에센스(스페셜)</v>
      </c>
      <c r="G139" s="389" t="str">
        <f t="shared" si="9"/>
        <v/>
      </c>
      <c r="H139" s="17"/>
      <c r="I139" s="384" t="s">
        <v>45</v>
      </c>
      <c r="J139" s="21" t="s">
        <v>98</v>
      </c>
      <c r="K139" s="21" t="s">
        <v>86</v>
      </c>
      <c r="L139" s="21" t="s">
        <v>28</v>
      </c>
      <c r="M139" s="43">
        <v>32.411627931116172</v>
      </c>
      <c r="N139" s="43">
        <v>39.220036663168329</v>
      </c>
      <c r="O139" s="36">
        <f t="shared" si="10"/>
        <v>6.8084087320521576</v>
      </c>
      <c r="P139" s="47">
        <v>1295</v>
      </c>
      <c r="Q139" s="33">
        <f t="shared" si="11"/>
        <v>2.8243001769458604E-3</v>
      </c>
      <c r="R139" s="35" t="str">
        <f t="shared" si="12"/>
        <v>04.6GB 초과</v>
      </c>
      <c r="S139" s="35" t="str">
        <f t="shared" si="16"/>
        <v>0라지</v>
      </c>
      <c r="T139" s="38">
        <f t="shared" si="14"/>
        <v>2.8243001769458604E-3</v>
      </c>
      <c r="U139"/>
    </row>
    <row r="140" spans="1:21">
      <c r="A140" s="384" t="s">
        <v>45</v>
      </c>
      <c r="B140" s="385" t="s">
        <v>92</v>
      </c>
      <c r="C140" s="27" t="s">
        <v>30</v>
      </c>
      <c r="D140" s="27" t="s">
        <v>31</v>
      </c>
      <c r="E140" s="402" t="s">
        <v>1880</v>
      </c>
      <c r="F140" s="27" t="str">
        <f t="shared" si="15"/>
        <v>안심2.5G</v>
      </c>
      <c r="G140" s="389" t="str">
        <f t="shared" si="9"/>
        <v/>
      </c>
      <c r="H140" s="17"/>
      <c r="I140" s="384" t="s">
        <v>45</v>
      </c>
      <c r="J140" s="21" t="s">
        <v>98</v>
      </c>
      <c r="K140" s="27" t="s">
        <v>86</v>
      </c>
      <c r="L140" s="27" t="s">
        <v>31</v>
      </c>
      <c r="M140" s="43">
        <v>34.444592772789719</v>
      </c>
      <c r="N140" s="43">
        <v>39.686144844541012</v>
      </c>
      <c r="O140" s="36">
        <f t="shared" si="10"/>
        <v>5.2415520717512933</v>
      </c>
      <c r="P140" s="47">
        <v>35.333333333333336</v>
      </c>
      <c r="Q140" s="33">
        <f t="shared" si="11"/>
        <v>7.7059412807274443E-5</v>
      </c>
      <c r="R140" s="35" t="str">
        <f t="shared" si="12"/>
        <v>04.6GB 초과</v>
      </c>
      <c r="S140" s="35" t="str">
        <f t="shared" si="16"/>
        <v>0라지</v>
      </c>
      <c r="T140" s="38">
        <f t="shared" si="14"/>
        <v>7.7059412807274443E-5</v>
      </c>
      <c r="U140"/>
    </row>
    <row r="141" spans="1:21">
      <c r="A141" s="384" t="s">
        <v>45</v>
      </c>
      <c r="B141" s="385" t="s">
        <v>92</v>
      </c>
      <c r="C141" s="27" t="s">
        <v>30</v>
      </c>
      <c r="D141" s="27" t="s">
        <v>31</v>
      </c>
      <c r="E141" s="402" t="s">
        <v>1879</v>
      </c>
      <c r="F141" s="27" t="str">
        <f t="shared" si="15"/>
        <v>안심4G</v>
      </c>
      <c r="G141" s="389" t="str">
        <f t="shared" si="9"/>
        <v/>
      </c>
      <c r="H141" s="17"/>
      <c r="I141" s="384" t="s">
        <v>45</v>
      </c>
      <c r="J141" s="21" t="s">
        <v>98</v>
      </c>
      <c r="K141" s="27" t="s">
        <v>86</v>
      </c>
      <c r="L141" s="27" t="s">
        <v>32</v>
      </c>
      <c r="M141" s="43">
        <v>28.141770782470704</v>
      </c>
      <c r="N141" s="43">
        <v>35.639399738311766</v>
      </c>
      <c r="O141" s="36">
        <f t="shared" si="10"/>
        <v>7.497628955841062</v>
      </c>
      <c r="P141" s="47">
        <v>8.3333333333333339</v>
      </c>
      <c r="Q141" s="33">
        <f t="shared" si="11"/>
        <v>1.8174389813036426E-5</v>
      </c>
      <c r="R141" s="35" t="str">
        <f t="shared" si="12"/>
        <v>04.6GB 초과</v>
      </c>
      <c r="S141" s="35" t="str">
        <f t="shared" si="16"/>
        <v>0라지</v>
      </c>
      <c r="T141" s="38">
        <f t="shared" si="14"/>
        <v>1.8174389813036426E-5</v>
      </c>
      <c r="U141"/>
    </row>
    <row r="142" spans="1:21">
      <c r="A142" s="384" t="s">
        <v>45</v>
      </c>
      <c r="B142" s="385" t="s">
        <v>92</v>
      </c>
      <c r="C142" s="27" t="s">
        <v>30</v>
      </c>
      <c r="D142" s="27" t="s">
        <v>31</v>
      </c>
      <c r="E142" s="402" t="s">
        <v>1881</v>
      </c>
      <c r="F142" s="27" t="str">
        <f t="shared" si="15"/>
        <v>에센스(스페셜)</v>
      </c>
      <c r="G142" s="389" t="str">
        <f t="shared" si="9"/>
        <v/>
      </c>
      <c r="H142" s="17"/>
      <c r="I142" s="384" t="s">
        <v>45</v>
      </c>
      <c r="J142" s="21" t="s">
        <v>98</v>
      </c>
      <c r="K142" s="27" t="s">
        <v>86</v>
      </c>
      <c r="L142" s="27" t="s">
        <v>33</v>
      </c>
      <c r="M142" s="43">
        <v>35.787365185587028</v>
      </c>
      <c r="N142" s="43">
        <v>25.574149296337499</v>
      </c>
      <c r="O142" s="36">
        <f t="shared" si="10"/>
        <v>-10.213215889249529</v>
      </c>
      <c r="P142" s="47">
        <v>44.333333333333336</v>
      </c>
      <c r="Q142" s="33">
        <f t="shared" si="11"/>
        <v>9.6687753805353781E-5</v>
      </c>
      <c r="R142" s="35" t="str">
        <f t="shared" si="12"/>
        <v>04.6GB 초과</v>
      </c>
      <c r="S142" s="35" t="str">
        <f t="shared" si="16"/>
        <v>0라지</v>
      </c>
      <c r="T142" s="38">
        <f t="shared" si="14"/>
        <v>9.6687753805353781E-5</v>
      </c>
      <c r="U142"/>
    </row>
    <row r="143" spans="1:21">
      <c r="A143" s="384" t="s">
        <v>45</v>
      </c>
      <c r="B143" s="385" t="s">
        <v>92</v>
      </c>
      <c r="C143" s="27" t="s">
        <v>30</v>
      </c>
      <c r="D143" s="27" t="s">
        <v>31</v>
      </c>
      <c r="E143" s="402" t="s">
        <v>1882</v>
      </c>
      <c r="F143" s="27" t="str">
        <f t="shared" si="15"/>
        <v>에센스(스페셜)</v>
      </c>
      <c r="G143" s="389" t="str">
        <f t="shared" si="9"/>
        <v/>
      </c>
      <c r="H143" s="17"/>
      <c r="I143" s="403" t="s">
        <v>45</v>
      </c>
      <c r="J143" s="60" t="s">
        <v>156</v>
      </c>
      <c r="K143" s="60" t="s">
        <v>5</v>
      </c>
      <c r="L143" s="60" t="s">
        <v>28</v>
      </c>
      <c r="M143" s="43">
        <v>0.13423435254530472</v>
      </c>
      <c r="N143" s="43">
        <v>3.9403463385321875</v>
      </c>
      <c r="O143" s="36">
        <f t="shared" si="10"/>
        <v>3.8061119859868828</v>
      </c>
      <c r="P143" s="47">
        <v>14.666666666666666</v>
      </c>
      <c r="Q143" s="33">
        <f t="shared" si="11"/>
        <v>3.1986926070944107E-5</v>
      </c>
      <c r="R143" s="35" t="str">
        <f t="shared" si="12"/>
        <v>02.4GB 이하</v>
      </c>
      <c r="S143" s="35" t="str">
        <f>IFERROR(VLOOKUP(R143,$A$11:$G$17,7,0),0)</f>
        <v>주말엔팅세이브
(팅안심옵션)</v>
      </c>
      <c r="T143" s="38">
        <f t="shared" si="14"/>
        <v>3.1986926070944107E-5</v>
      </c>
      <c r="U143"/>
    </row>
    <row r="144" spans="1:21">
      <c r="A144" s="384" t="s">
        <v>45</v>
      </c>
      <c r="B144" s="385" t="s">
        <v>92</v>
      </c>
      <c r="C144" s="27" t="s">
        <v>30</v>
      </c>
      <c r="D144" s="27" t="s">
        <v>32</v>
      </c>
      <c r="E144" s="402" t="s">
        <v>1880</v>
      </c>
      <c r="F144" s="27" t="str">
        <f t="shared" si="15"/>
        <v>안심2.5G</v>
      </c>
      <c r="G144" s="389" t="str">
        <f t="shared" si="9"/>
        <v/>
      </c>
      <c r="H144" s="17"/>
      <c r="I144" s="403" t="s">
        <v>45</v>
      </c>
      <c r="J144" s="60" t="s">
        <v>156</v>
      </c>
      <c r="K144" s="61" t="s">
        <v>5</v>
      </c>
      <c r="L144" s="61" t="s">
        <v>31</v>
      </c>
      <c r="M144" s="43">
        <v>0</v>
      </c>
      <c r="N144" s="43">
        <v>13.029862523078918</v>
      </c>
      <c r="O144" s="36">
        <f t="shared" si="10"/>
        <v>13.029862523078918</v>
      </c>
      <c r="P144" s="47">
        <v>0.33333333333333331</v>
      </c>
      <c r="Q144" s="33">
        <f t="shared" si="11"/>
        <v>7.2697559252145684E-7</v>
      </c>
      <c r="R144" s="35" t="str">
        <f t="shared" si="12"/>
        <v>04.6GB 초과</v>
      </c>
      <c r="S144" s="35" t="str">
        <f t="shared" ref="S144:S166" si="17">IFERROR(VLOOKUP(R144,$A$11:$G$17,7,0),0)</f>
        <v>주말엔팅5.0</v>
      </c>
      <c r="T144" s="38">
        <f t="shared" si="14"/>
        <v>7.2697559252145684E-7</v>
      </c>
      <c r="U144"/>
    </row>
    <row r="145" spans="1:21">
      <c r="A145" s="384" t="s">
        <v>45</v>
      </c>
      <c r="B145" s="385" t="s">
        <v>92</v>
      </c>
      <c r="C145" s="27" t="s">
        <v>30</v>
      </c>
      <c r="D145" s="27" t="s">
        <v>32</v>
      </c>
      <c r="E145" s="402" t="s">
        <v>1879</v>
      </c>
      <c r="F145" s="27" t="str">
        <f t="shared" si="15"/>
        <v>안심4G</v>
      </c>
      <c r="G145" s="389" t="str">
        <f t="shared" si="9"/>
        <v/>
      </c>
      <c r="H145" s="17"/>
      <c r="I145" s="403" t="s">
        <v>45</v>
      </c>
      <c r="J145" s="60" t="s">
        <v>156</v>
      </c>
      <c r="K145" s="61" t="s">
        <v>5</v>
      </c>
      <c r="L145" s="61" t="s">
        <v>32</v>
      </c>
      <c r="M145" s="43">
        <v>0</v>
      </c>
      <c r="N145" s="43">
        <v>4.3762493133544922</v>
      </c>
      <c r="O145" s="36">
        <f t="shared" si="10"/>
        <v>4.3762493133544922</v>
      </c>
      <c r="P145" s="47">
        <v>0.33333333333333331</v>
      </c>
      <c r="Q145" s="33">
        <f t="shared" si="11"/>
        <v>7.2697559252145684E-7</v>
      </c>
      <c r="R145" s="35" t="str">
        <f t="shared" si="12"/>
        <v>03.6GB 이하</v>
      </c>
      <c r="S145" s="35" t="str">
        <f t="shared" si="17"/>
        <v>주말엔팅3.0</v>
      </c>
      <c r="T145" s="38">
        <f t="shared" si="14"/>
        <v>7.2697559252145684E-7</v>
      </c>
      <c r="U145"/>
    </row>
    <row r="146" spans="1:21">
      <c r="A146" s="384" t="s">
        <v>45</v>
      </c>
      <c r="B146" s="385" t="s">
        <v>92</v>
      </c>
      <c r="C146" s="27" t="s">
        <v>30</v>
      </c>
      <c r="D146" s="27" t="s">
        <v>32</v>
      </c>
      <c r="E146" s="402" t="s">
        <v>1881</v>
      </c>
      <c r="F146" s="27" t="str">
        <f t="shared" si="15"/>
        <v>에센스(스페셜)</v>
      </c>
      <c r="G146" s="389" t="str">
        <f t="shared" si="9"/>
        <v/>
      </c>
      <c r="H146" s="17"/>
      <c r="I146" s="403" t="s">
        <v>45</v>
      </c>
      <c r="J146" s="60" t="s">
        <v>156</v>
      </c>
      <c r="K146" s="61" t="s">
        <v>5</v>
      </c>
      <c r="L146" s="61" t="s">
        <v>33</v>
      </c>
      <c r="M146" s="43">
        <v>4.5117950439453124E-2</v>
      </c>
      <c r="N146" s="43">
        <v>1.8941570281982423</v>
      </c>
      <c r="O146" s="36">
        <f t="shared" si="10"/>
        <v>1.8490390777587891</v>
      </c>
      <c r="P146" s="47">
        <v>1.6666666666666667</v>
      </c>
      <c r="Q146" s="33">
        <f t="shared" si="11"/>
        <v>3.634877962607285E-6</v>
      </c>
      <c r="R146" s="35" t="str">
        <f t="shared" si="12"/>
        <v>01.2.5GB 이하</v>
      </c>
      <c r="S146" s="35" t="str">
        <f t="shared" si="17"/>
        <v>주말엔팅세이브
(팅안심옵션)</v>
      </c>
      <c r="T146" s="38">
        <f t="shared" si="14"/>
        <v>3.634877962607285E-6</v>
      </c>
      <c r="U146"/>
    </row>
    <row r="147" spans="1:21">
      <c r="A147" s="384" t="s">
        <v>45</v>
      </c>
      <c r="B147" s="385" t="s">
        <v>92</v>
      </c>
      <c r="C147" s="27" t="s">
        <v>30</v>
      </c>
      <c r="D147" s="27" t="s">
        <v>32</v>
      </c>
      <c r="E147" s="402" t="s">
        <v>1882</v>
      </c>
      <c r="F147" s="27" t="str">
        <f t="shared" si="15"/>
        <v>에센스(스페셜)</v>
      </c>
      <c r="G147" s="389" t="str">
        <f t="shared" si="9"/>
        <v/>
      </c>
      <c r="H147" s="17"/>
      <c r="I147" s="403" t="s">
        <v>45</v>
      </c>
      <c r="J147" s="60" t="s">
        <v>156</v>
      </c>
      <c r="K147" s="60" t="s">
        <v>30</v>
      </c>
      <c r="L147" s="60" t="s">
        <v>28</v>
      </c>
      <c r="M147" s="43">
        <v>0.91207579712369546</v>
      </c>
      <c r="N147" s="43">
        <v>3.1144873526558947</v>
      </c>
      <c r="O147" s="36">
        <f t="shared" si="10"/>
        <v>2.2024115555321995</v>
      </c>
      <c r="P147" s="47">
        <v>44.666666666666664</v>
      </c>
      <c r="Q147" s="33">
        <f t="shared" si="11"/>
        <v>9.7414729397875228E-5</v>
      </c>
      <c r="R147" s="35" t="str">
        <f t="shared" si="12"/>
        <v>02.4GB 이하</v>
      </c>
      <c r="S147" s="35" t="str">
        <f t="shared" si="17"/>
        <v>주말엔팅세이브
(팅안심옵션)</v>
      </c>
      <c r="T147" s="38">
        <f t="shared" si="14"/>
        <v>9.7414729397875228E-5</v>
      </c>
      <c r="U147"/>
    </row>
    <row r="148" spans="1:21">
      <c r="A148" s="384" t="s">
        <v>45</v>
      </c>
      <c r="B148" s="385" t="s">
        <v>92</v>
      </c>
      <c r="C148" s="27" t="s">
        <v>30</v>
      </c>
      <c r="D148" s="27" t="s">
        <v>33</v>
      </c>
      <c r="E148" s="402" t="s">
        <v>1880</v>
      </c>
      <c r="F148" s="27" t="str">
        <f t="shared" si="15"/>
        <v>안심2.5G</v>
      </c>
      <c r="G148" s="389" t="str">
        <f t="shared" si="9"/>
        <v/>
      </c>
      <c r="H148" s="17"/>
      <c r="I148" s="403" t="s">
        <v>45</v>
      </c>
      <c r="J148" s="60" t="s">
        <v>156</v>
      </c>
      <c r="K148" s="61" t="s">
        <v>30</v>
      </c>
      <c r="L148" s="61" t="s">
        <v>31</v>
      </c>
      <c r="M148" s="43">
        <v>1.0267205238342285</v>
      </c>
      <c r="N148" s="43">
        <v>1.0847295522689819</v>
      </c>
      <c r="O148" s="36">
        <f t="shared" si="10"/>
        <v>5.8009028434753418E-2</v>
      </c>
      <c r="P148" s="47">
        <v>1.3333333333333333</v>
      </c>
      <c r="Q148" s="33">
        <f t="shared" si="11"/>
        <v>2.9079023700858274E-6</v>
      </c>
      <c r="R148" s="35" t="str">
        <f t="shared" si="12"/>
        <v>01.2.5GB 이하</v>
      </c>
      <c r="S148" s="35" t="str">
        <f t="shared" si="17"/>
        <v>주말엔팅세이브
(팅안심옵션)</v>
      </c>
      <c r="T148" s="38">
        <f t="shared" si="14"/>
        <v>2.9079023700858274E-6</v>
      </c>
      <c r="U148"/>
    </row>
    <row r="149" spans="1:21">
      <c r="A149" s="384" t="s">
        <v>45</v>
      </c>
      <c r="B149" s="385" t="s">
        <v>92</v>
      </c>
      <c r="C149" s="27" t="s">
        <v>30</v>
      </c>
      <c r="D149" s="27" t="s">
        <v>33</v>
      </c>
      <c r="E149" s="402" t="s">
        <v>1879</v>
      </c>
      <c r="F149" s="27" t="str">
        <f t="shared" si="15"/>
        <v>안심4G</v>
      </c>
      <c r="G149" s="389" t="str">
        <f t="shared" si="9"/>
        <v/>
      </c>
      <c r="H149" s="17"/>
      <c r="I149" s="403" t="s">
        <v>45</v>
      </c>
      <c r="J149" s="60" t="s">
        <v>156</v>
      </c>
      <c r="K149" s="61" t="s">
        <v>30</v>
      </c>
      <c r="L149" s="61" t="s">
        <v>32</v>
      </c>
      <c r="M149" s="43">
        <v>0.85075569152832031</v>
      </c>
      <c r="N149" s="43">
        <v>5.681950569152832</v>
      </c>
      <c r="O149" s="36">
        <f t="shared" si="10"/>
        <v>4.8311948776245117</v>
      </c>
      <c r="P149" s="47">
        <v>0.66666666666666663</v>
      </c>
      <c r="Q149" s="33">
        <f t="shared" si="11"/>
        <v>1.4539511850429137E-6</v>
      </c>
      <c r="R149" s="35" t="str">
        <f t="shared" si="12"/>
        <v>03.6GB 이하</v>
      </c>
      <c r="S149" s="35" t="str">
        <f t="shared" si="17"/>
        <v>주말엔팅3.0</v>
      </c>
      <c r="T149" s="38">
        <f t="shared" si="14"/>
        <v>1.4539511850429137E-6</v>
      </c>
      <c r="U149"/>
    </row>
    <row r="150" spans="1:21">
      <c r="A150" s="384" t="s">
        <v>45</v>
      </c>
      <c r="B150" s="385" t="s">
        <v>92</v>
      </c>
      <c r="C150" s="27" t="s">
        <v>30</v>
      </c>
      <c r="D150" s="27" t="s">
        <v>33</v>
      </c>
      <c r="E150" s="402" t="s">
        <v>1881</v>
      </c>
      <c r="F150" s="27" t="str">
        <f t="shared" si="15"/>
        <v>에센스(스페셜)</v>
      </c>
      <c r="G150" s="389" t="str">
        <f t="shared" si="9"/>
        <v/>
      </c>
      <c r="H150" s="17"/>
      <c r="I150" s="403" t="s">
        <v>45</v>
      </c>
      <c r="J150" s="60" t="s">
        <v>156</v>
      </c>
      <c r="K150" s="61" t="s">
        <v>30</v>
      </c>
      <c r="L150" s="61" t="s">
        <v>33</v>
      </c>
      <c r="M150" s="43">
        <v>0.90542575587397034</v>
      </c>
      <c r="N150" s="43">
        <v>0.62147679536238964</v>
      </c>
      <c r="O150" s="36">
        <f t="shared" si="10"/>
        <v>-0.28394896051158069</v>
      </c>
      <c r="P150" s="47">
        <v>7.666666666666667</v>
      </c>
      <c r="Q150" s="33">
        <f t="shared" si="11"/>
        <v>1.6720438627993511E-5</v>
      </c>
      <c r="R150" s="35" t="str">
        <f t="shared" si="12"/>
        <v>01.2.5GB 이하</v>
      </c>
      <c r="S150" s="35" t="str">
        <f t="shared" si="17"/>
        <v>주말엔팅세이브
(팅안심옵션)</v>
      </c>
      <c r="T150" s="38">
        <f t="shared" si="14"/>
        <v>1.6720438627993511E-5</v>
      </c>
      <c r="U150"/>
    </row>
    <row r="151" spans="1:21">
      <c r="A151" s="384" t="s">
        <v>45</v>
      </c>
      <c r="B151" s="385" t="s">
        <v>92</v>
      </c>
      <c r="C151" s="27" t="s">
        <v>30</v>
      </c>
      <c r="D151" s="27" t="s">
        <v>33</v>
      </c>
      <c r="E151" s="402" t="s">
        <v>1882</v>
      </c>
      <c r="F151" s="27" t="str">
        <f t="shared" si="15"/>
        <v>에센스(스페셜)</v>
      </c>
      <c r="G151" s="389" t="str">
        <f t="shared" si="9"/>
        <v/>
      </c>
      <c r="H151" s="17"/>
      <c r="I151" s="403" t="s">
        <v>45</v>
      </c>
      <c r="J151" s="60" t="s">
        <v>156</v>
      </c>
      <c r="K151" s="60" t="s">
        <v>10</v>
      </c>
      <c r="L151" s="60" t="s">
        <v>28</v>
      </c>
      <c r="M151" s="43">
        <v>1.4889621599665228</v>
      </c>
      <c r="N151" s="43">
        <v>3.5034621600834828</v>
      </c>
      <c r="O151" s="36">
        <f t="shared" si="10"/>
        <v>2.0145000001169597</v>
      </c>
      <c r="P151" s="47">
        <v>35.333333333333336</v>
      </c>
      <c r="Q151" s="33">
        <f t="shared" si="11"/>
        <v>7.7059412807274443E-5</v>
      </c>
      <c r="R151" s="35" t="str">
        <f t="shared" si="12"/>
        <v>02.4GB 이하</v>
      </c>
      <c r="S151" s="35" t="str">
        <f t="shared" si="17"/>
        <v>주말엔팅세이브
(팅안심옵션)</v>
      </c>
      <c r="T151" s="38">
        <f t="shared" si="14"/>
        <v>7.7059412807274443E-5</v>
      </c>
      <c r="U151"/>
    </row>
    <row r="152" spans="1:21">
      <c r="A152" s="384" t="s">
        <v>45</v>
      </c>
      <c r="B152" s="385" t="s">
        <v>92</v>
      </c>
      <c r="C152" s="27" t="s">
        <v>10</v>
      </c>
      <c r="D152" s="27" t="s">
        <v>28</v>
      </c>
      <c r="E152" s="402" t="s">
        <v>1880</v>
      </c>
      <c r="F152" s="27" t="str">
        <f t="shared" si="15"/>
        <v>안심2.5G</v>
      </c>
      <c r="G152" s="389" t="str">
        <f t="shared" ref="G152:G215" si="18">IF(F152="스몰","LTE안심옵션","")</f>
        <v/>
      </c>
      <c r="H152" s="17"/>
      <c r="I152" s="403" t="s">
        <v>45</v>
      </c>
      <c r="J152" s="60" t="s">
        <v>156</v>
      </c>
      <c r="K152" s="61" t="s">
        <v>10</v>
      </c>
      <c r="L152" s="61" t="s">
        <v>31</v>
      </c>
      <c r="M152" s="43">
        <v>1.6709437370300293</v>
      </c>
      <c r="N152" s="43">
        <v>2.0910818576812744</v>
      </c>
      <c r="O152" s="36">
        <f t="shared" ref="O152:O239" si="19">N152-M152</f>
        <v>0.42013812065124512</v>
      </c>
      <c r="P152" s="47">
        <v>0.66666666666666663</v>
      </c>
      <c r="Q152" s="33">
        <f t="shared" ref="Q152:Q214" si="20">P152/$N$21</f>
        <v>1.4539511850429137E-6</v>
      </c>
      <c r="R152" s="35" t="str">
        <f t="shared" ref="R152:R215" si="21">IF(SUM(M152+O152)&gt;6,"04.6GB 초과",IF(SUM(M152+O152)&gt;4,"03.6GB 이하",IF(SUM(M152+O152)&gt;2.5,"02.4GB 이하","01.2.5GB 이하")))</f>
        <v>01.2.5GB 이하</v>
      </c>
      <c r="S152" s="35" t="str">
        <f t="shared" si="17"/>
        <v>주말엔팅세이브
(팅안심옵션)</v>
      </c>
      <c r="T152" s="38">
        <f t="shared" ref="T152:T214" si="22">Q152</f>
        <v>1.4539511850429137E-6</v>
      </c>
      <c r="U152"/>
    </row>
    <row r="153" spans="1:21">
      <c r="A153" s="384" t="s">
        <v>45</v>
      </c>
      <c r="B153" s="385" t="s">
        <v>92</v>
      </c>
      <c r="C153" s="27" t="s">
        <v>10</v>
      </c>
      <c r="D153" s="27" t="s">
        <v>28</v>
      </c>
      <c r="E153" s="402" t="s">
        <v>1879</v>
      </c>
      <c r="F153" s="27" t="str">
        <f t="shared" si="15"/>
        <v>안심4G</v>
      </c>
      <c r="G153" s="389" t="str">
        <f t="shared" si="18"/>
        <v/>
      </c>
      <c r="H153" s="17"/>
      <c r="I153" s="403" t="s">
        <v>45</v>
      </c>
      <c r="J153" s="60" t="s">
        <v>156</v>
      </c>
      <c r="K153" s="61" t="s">
        <v>10</v>
      </c>
      <c r="L153" s="61" t="s">
        <v>32</v>
      </c>
      <c r="M153" s="43">
        <v>1.8533473014831543</v>
      </c>
      <c r="N153" s="43">
        <v>2.3981313705444336</v>
      </c>
      <c r="O153" s="36">
        <f t="shared" si="19"/>
        <v>0.5447840690612793</v>
      </c>
      <c r="P153" s="47">
        <v>0.33333333333333331</v>
      </c>
      <c r="Q153" s="33">
        <f t="shared" si="20"/>
        <v>7.2697559252145684E-7</v>
      </c>
      <c r="R153" s="35" t="str">
        <f t="shared" si="21"/>
        <v>01.2.5GB 이하</v>
      </c>
      <c r="S153" s="35" t="str">
        <f t="shared" si="17"/>
        <v>주말엔팅세이브
(팅안심옵션)</v>
      </c>
      <c r="T153" s="38">
        <f t="shared" si="22"/>
        <v>7.2697559252145684E-7</v>
      </c>
      <c r="U153"/>
    </row>
    <row r="154" spans="1:21">
      <c r="A154" s="384" t="s">
        <v>45</v>
      </c>
      <c r="B154" s="385" t="s">
        <v>92</v>
      </c>
      <c r="C154" s="27" t="s">
        <v>10</v>
      </c>
      <c r="D154" s="27" t="s">
        <v>28</v>
      </c>
      <c r="E154" s="402" t="s">
        <v>1881</v>
      </c>
      <c r="F154" s="27" t="str">
        <f t="shared" si="15"/>
        <v>에센스(스페셜)</v>
      </c>
      <c r="G154" s="389" t="str">
        <f t="shared" si="18"/>
        <v/>
      </c>
      <c r="H154" s="17"/>
      <c r="I154" s="403" t="s">
        <v>45</v>
      </c>
      <c r="J154" s="60" t="s">
        <v>156</v>
      </c>
      <c r="K154" s="61" t="s">
        <v>10</v>
      </c>
      <c r="L154" s="61" t="s">
        <v>33</v>
      </c>
      <c r="M154" s="43">
        <v>1.5740547546973596</v>
      </c>
      <c r="N154" s="43">
        <v>1.4009947043198805</v>
      </c>
      <c r="O154" s="36">
        <f t="shared" si="19"/>
        <v>-0.17306005037747907</v>
      </c>
      <c r="P154" s="47">
        <v>4.333333333333333</v>
      </c>
      <c r="Q154" s="33">
        <f t="shared" si="20"/>
        <v>9.4506827027789401E-6</v>
      </c>
      <c r="R154" s="35" t="str">
        <f t="shared" si="21"/>
        <v>01.2.5GB 이하</v>
      </c>
      <c r="S154" s="35" t="str">
        <f t="shared" si="17"/>
        <v>주말엔팅세이브
(팅안심옵션)</v>
      </c>
      <c r="T154" s="38">
        <f t="shared" si="22"/>
        <v>9.4506827027789401E-6</v>
      </c>
      <c r="U154"/>
    </row>
    <row r="155" spans="1:21">
      <c r="A155" s="384" t="s">
        <v>45</v>
      </c>
      <c r="B155" s="385" t="s">
        <v>92</v>
      </c>
      <c r="C155" s="27" t="s">
        <v>10</v>
      </c>
      <c r="D155" s="27" t="s">
        <v>28</v>
      </c>
      <c r="E155" s="402" t="s">
        <v>1882</v>
      </c>
      <c r="F155" s="27" t="str">
        <f t="shared" si="15"/>
        <v>에센스(스페셜)</v>
      </c>
      <c r="G155" s="389" t="str">
        <f t="shared" si="18"/>
        <v/>
      </c>
      <c r="H155" s="17"/>
      <c r="I155" s="403" t="s">
        <v>45</v>
      </c>
      <c r="J155" s="60" t="s">
        <v>156</v>
      </c>
      <c r="K155" s="60" t="s">
        <v>13</v>
      </c>
      <c r="L155" s="60" t="s">
        <v>28</v>
      </c>
      <c r="M155" s="43">
        <v>2.9725536047243604</v>
      </c>
      <c r="N155" s="43">
        <v>5.4584340941672229</v>
      </c>
      <c r="O155" s="36">
        <f t="shared" si="19"/>
        <v>2.4858804894428626</v>
      </c>
      <c r="P155" s="47">
        <v>85</v>
      </c>
      <c r="Q155" s="33">
        <f t="shared" si="20"/>
        <v>1.853787760929715E-4</v>
      </c>
      <c r="R155" s="35" t="str">
        <f t="shared" si="21"/>
        <v>03.6GB 이하</v>
      </c>
      <c r="S155" s="35" t="str">
        <f t="shared" si="17"/>
        <v>주말엔팅3.0</v>
      </c>
      <c r="T155" s="38">
        <f t="shared" si="22"/>
        <v>1.853787760929715E-4</v>
      </c>
      <c r="U155"/>
    </row>
    <row r="156" spans="1:21">
      <c r="A156" s="384" t="s">
        <v>45</v>
      </c>
      <c r="B156" s="385" t="s">
        <v>92</v>
      </c>
      <c r="C156" s="27" t="s">
        <v>10</v>
      </c>
      <c r="D156" s="27" t="s">
        <v>31</v>
      </c>
      <c r="E156" s="402" t="s">
        <v>1880</v>
      </c>
      <c r="F156" s="27" t="str">
        <f t="shared" si="15"/>
        <v>안심2.5G</v>
      </c>
      <c r="G156" s="389" t="str">
        <f t="shared" si="18"/>
        <v/>
      </c>
      <c r="H156" s="17"/>
      <c r="I156" s="403" t="s">
        <v>45</v>
      </c>
      <c r="J156" s="60" t="s">
        <v>156</v>
      </c>
      <c r="K156" s="61" t="s">
        <v>13</v>
      </c>
      <c r="L156" s="61" t="s">
        <v>31</v>
      </c>
      <c r="M156" s="43">
        <v>2.7244779586791994</v>
      </c>
      <c r="N156" s="43">
        <v>5.1194138526916504</v>
      </c>
      <c r="O156" s="36">
        <f t="shared" si="19"/>
        <v>2.394935894012451</v>
      </c>
      <c r="P156" s="47">
        <v>1.6666666666666667</v>
      </c>
      <c r="Q156" s="33">
        <f t="shared" si="20"/>
        <v>3.634877962607285E-6</v>
      </c>
      <c r="R156" s="35" t="str">
        <f t="shared" si="21"/>
        <v>03.6GB 이하</v>
      </c>
      <c r="S156" s="35" t="str">
        <f t="shared" si="17"/>
        <v>주말엔팅3.0</v>
      </c>
      <c r="T156" s="38">
        <f t="shared" si="22"/>
        <v>3.634877962607285E-6</v>
      </c>
      <c r="U156"/>
    </row>
    <row r="157" spans="1:21">
      <c r="A157" s="384" t="s">
        <v>45</v>
      </c>
      <c r="B157" s="385" t="s">
        <v>92</v>
      </c>
      <c r="C157" s="27" t="s">
        <v>10</v>
      </c>
      <c r="D157" s="27" t="s">
        <v>31</v>
      </c>
      <c r="E157" s="402" t="s">
        <v>1879</v>
      </c>
      <c r="F157" s="27" t="str">
        <f t="shared" si="15"/>
        <v>안심4G</v>
      </c>
      <c r="G157" s="389" t="str">
        <f t="shared" si="18"/>
        <v/>
      </c>
      <c r="H157" s="17"/>
      <c r="I157" s="403" t="s">
        <v>45</v>
      </c>
      <c r="J157" s="60" t="s">
        <v>156</v>
      </c>
      <c r="K157" s="61" t="s">
        <v>13</v>
      </c>
      <c r="L157" s="61" t="s">
        <v>32</v>
      </c>
      <c r="M157" s="43">
        <v>2.7922399044036865</v>
      </c>
      <c r="N157" s="43">
        <v>3.9717839956283569</v>
      </c>
      <c r="O157" s="36">
        <f t="shared" si="19"/>
        <v>1.1795440912246704</v>
      </c>
      <c r="P157" s="47">
        <v>1.3333333333333333</v>
      </c>
      <c r="Q157" s="33">
        <f t="shared" si="20"/>
        <v>2.9079023700858274E-6</v>
      </c>
      <c r="R157" s="35" t="str">
        <f t="shared" si="21"/>
        <v>02.4GB 이하</v>
      </c>
      <c r="S157" s="35" t="str">
        <f t="shared" si="17"/>
        <v>주말엔팅세이브
(팅안심옵션)</v>
      </c>
      <c r="T157" s="38">
        <f t="shared" si="22"/>
        <v>2.9079023700858274E-6</v>
      </c>
      <c r="U157"/>
    </row>
    <row r="158" spans="1:21">
      <c r="A158" s="384" t="s">
        <v>45</v>
      </c>
      <c r="B158" s="385" t="s">
        <v>92</v>
      </c>
      <c r="C158" s="27" t="s">
        <v>10</v>
      </c>
      <c r="D158" s="27" t="s">
        <v>31</v>
      </c>
      <c r="E158" s="402" t="s">
        <v>1881</v>
      </c>
      <c r="F158" s="27" t="str">
        <f t="shared" si="15"/>
        <v>에센스(스페셜)</v>
      </c>
      <c r="G158" s="389" t="str">
        <f t="shared" si="18"/>
        <v/>
      </c>
      <c r="H158" s="17"/>
      <c r="I158" s="403" t="s">
        <v>45</v>
      </c>
      <c r="J158" s="60" t="s">
        <v>156</v>
      </c>
      <c r="K158" s="61" t="s">
        <v>13</v>
      </c>
      <c r="L158" s="61" t="s">
        <v>33</v>
      </c>
      <c r="M158" s="43">
        <v>2.8771607455085304</v>
      </c>
      <c r="N158" s="43">
        <v>1.6735732835881851</v>
      </c>
      <c r="O158" s="36">
        <f t="shared" si="19"/>
        <v>-1.2035874619203453</v>
      </c>
      <c r="P158" s="47">
        <v>11.333333333333334</v>
      </c>
      <c r="Q158" s="33">
        <f t="shared" si="20"/>
        <v>2.4717170145729537E-5</v>
      </c>
      <c r="R158" s="35" t="str">
        <f t="shared" si="21"/>
        <v>01.2.5GB 이하</v>
      </c>
      <c r="S158" s="35" t="str">
        <f t="shared" si="17"/>
        <v>주말엔팅세이브
(팅안심옵션)</v>
      </c>
      <c r="T158" s="38">
        <f t="shared" si="22"/>
        <v>2.4717170145729537E-5</v>
      </c>
      <c r="U158"/>
    </row>
    <row r="159" spans="1:21">
      <c r="A159" s="384" t="s">
        <v>45</v>
      </c>
      <c r="B159" s="385" t="s">
        <v>92</v>
      </c>
      <c r="C159" s="27" t="s">
        <v>10</v>
      </c>
      <c r="D159" s="27" t="s">
        <v>31</v>
      </c>
      <c r="E159" s="402" t="s">
        <v>1882</v>
      </c>
      <c r="F159" s="27" t="str">
        <f t="shared" si="15"/>
        <v>에센스(스페셜)</v>
      </c>
      <c r="G159" s="389" t="str">
        <f t="shared" si="18"/>
        <v/>
      </c>
      <c r="H159" s="17"/>
      <c r="I159" s="403" t="s">
        <v>45</v>
      </c>
      <c r="J159" s="60" t="s">
        <v>156</v>
      </c>
      <c r="K159" s="60" t="s">
        <v>34</v>
      </c>
      <c r="L159" s="60" t="s">
        <v>28</v>
      </c>
      <c r="M159" s="43">
        <v>4.9496664951757054</v>
      </c>
      <c r="N159" s="43">
        <v>6.4908075467827393</v>
      </c>
      <c r="O159" s="36">
        <f t="shared" si="19"/>
        <v>1.5411410516070339</v>
      </c>
      <c r="P159" s="47">
        <v>32.333333333333336</v>
      </c>
      <c r="Q159" s="33">
        <f t="shared" si="20"/>
        <v>7.0516632474581321E-5</v>
      </c>
      <c r="R159" s="35" t="str">
        <f t="shared" si="21"/>
        <v>04.6GB 초과</v>
      </c>
      <c r="S159" s="35" t="str">
        <f t="shared" si="17"/>
        <v>주말엔팅5.0</v>
      </c>
      <c r="T159" s="38">
        <f t="shared" si="22"/>
        <v>7.0516632474581321E-5</v>
      </c>
      <c r="U159"/>
    </row>
    <row r="160" spans="1:21">
      <c r="A160" s="384" t="s">
        <v>45</v>
      </c>
      <c r="B160" s="385" t="s">
        <v>92</v>
      </c>
      <c r="C160" s="27" t="s">
        <v>10</v>
      </c>
      <c r="D160" s="27" t="s">
        <v>32</v>
      </c>
      <c r="E160" s="402" t="s">
        <v>1880</v>
      </c>
      <c r="F160" s="27" t="str">
        <f t="shared" si="15"/>
        <v>안심2.5G</v>
      </c>
      <c r="G160" s="389" t="str">
        <f t="shared" si="18"/>
        <v/>
      </c>
      <c r="H160" s="17"/>
      <c r="I160" s="403" t="s">
        <v>45</v>
      </c>
      <c r="J160" s="60" t="s">
        <v>156</v>
      </c>
      <c r="K160" s="61" t="s">
        <v>34</v>
      </c>
      <c r="L160" s="61" t="s">
        <v>31</v>
      </c>
      <c r="M160" s="43">
        <v>5.5076573689778643</v>
      </c>
      <c r="N160" s="43">
        <v>11.280391534169516</v>
      </c>
      <c r="O160" s="36">
        <f t="shared" si="19"/>
        <v>5.7727341651916513</v>
      </c>
      <c r="P160" s="47">
        <v>1</v>
      </c>
      <c r="Q160" s="33">
        <f t="shared" si="20"/>
        <v>2.1809267775643706E-6</v>
      </c>
      <c r="R160" s="35" t="str">
        <f t="shared" si="21"/>
        <v>04.6GB 초과</v>
      </c>
      <c r="S160" s="35" t="str">
        <f t="shared" si="17"/>
        <v>주말엔팅5.0</v>
      </c>
      <c r="T160" s="38">
        <f t="shared" si="22"/>
        <v>2.1809267775643706E-6</v>
      </c>
      <c r="U160"/>
    </row>
    <row r="161" spans="1:21">
      <c r="A161" s="384" t="s">
        <v>45</v>
      </c>
      <c r="B161" s="385" t="s">
        <v>92</v>
      </c>
      <c r="C161" s="27" t="s">
        <v>10</v>
      </c>
      <c r="D161" s="27" t="s">
        <v>32</v>
      </c>
      <c r="E161" s="402" t="s">
        <v>1879</v>
      </c>
      <c r="F161" s="27" t="str">
        <f t="shared" si="15"/>
        <v>안심4G</v>
      </c>
      <c r="G161" s="389" t="str">
        <f t="shared" si="18"/>
        <v/>
      </c>
      <c r="H161" s="17"/>
      <c r="I161" s="403" t="s">
        <v>45</v>
      </c>
      <c r="J161" s="60" t="s">
        <v>156</v>
      </c>
      <c r="K161" s="61" t="s">
        <v>34</v>
      </c>
      <c r="L161" s="61" t="s">
        <v>32</v>
      </c>
      <c r="M161" s="43"/>
      <c r="N161" s="43"/>
      <c r="O161" s="36">
        <f t="shared" si="19"/>
        <v>0</v>
      </c>
      <c r="P161" s="47">
        <v>0</v>
      </c>
      <c r="Q161" s="33">
        <f t="shared" si="20"/>
        <v>0</v>
      </c>
      <c r="R161" s="35" t="str">
        <f t="shared" si="21"/>
        <v>01.2.5GB 이하</v>
      </c>
      <c r="S161" s="35" t="str">
        <f t="shared" si="17"/>
        <v>주말엔팅세이브
(팅안심옵션)</v>
      </c>
      <c r="T161" s="38">
        <f t="shared" si="22"/>
        <v>0</v>
      </c>
      <c r="U161"/>
    </row>
    <row r="162" spans="1:21">
      <c r="A162" s="384" t="s">
        <v>45</v>
      </c>
      <c r="B162" s="385" t="s">
        <v>92</v>
      </c>
      <c r="C162" s="27" t="s">
        <v>10</v>
      </c>
      <c r="D162" s="27" t="s">
        <v>32</v>
      </c>
      <c r="E162" s="402" t="s">
        <v>1881</v>
      </c>
      <c r="F162" s="27" t="str">
        <f t="shared" si="15"/>
        <v>에센스(스페셜)</v>
      </c>
      <c r="G162" s="389" t="str">
        <f t="shared" si="18"/>
        <v/>
      </c>
      <c r="H162" s="17"/>
      <c r="I162" s="403" t="s">
        <v>45</v>
      </c>
      <c r="J162" s="60" t="s">
        <v>156</v>
      </c>
      <c r="K162" s="61" t="s">
        <v>34</v>
      </c>
      <c r="L162" s="61" t="s">
        <v>33</v>
      </c>
      <c r="M162" s="43">
        <v>4.9300565896210848</v>
      </c>
      <c r="N162" s="43">
        <v>2.0761874163592302</v>
      </c>
      <c r="O162" s="36">
        <f t="shared" si="19"/>
        <v>-2.8538691732618546</v>
      </c>
      <c r="P162" s="47">
        <v>9</v>
      </c>
      <c r="Q162" s="33">
        <f t="shared" si="20"/>
        <v>1.9628340998079338E-5</v>
      </c>
      <c r="R162" s="35" t="str">
        <f t="shared" si="21"/>
        <v>01.2.5GB 이하</v>
      </c>
      <c r="S162" s="35" t="str">
        <f t="shared" si="17"/>
        <v>주말엔팅세이브
(팅안심옵션)</v>
      </c>
      <c r="T162" s="38">
        <f t="shared" si="22"/>
        <v>1.9628340998079338E-5</v>
      </c>
      <c r="U162"/>
    </row>
    <row r="163" spans="1:21">
      <c r="A163" s="384" t="s">
        <v>45</v>
      </c>
      <c r="B163" s="385" t="s">
        <v>92</v>
      </c>
      <c r="C163" s="27" t="s">
        <v>10</v>
      </c>
      <c r="D163" s="27" t="s">
        <v>32</v>
      </c>
      <c r="E163" s="402" t="s">
        <v>1882</v>
      </c>
      <c r="F163" s="27" t="str">
        <f t="shared" si="15"/>
        <v>에센스(스페셜)</v>
      </c>
      <c r="G163" s="389" t="str">
        <f t="shared" si="18"/>
        <v/>
      </c>
      <c r="H163" s="17"/>
      <c r="I163" s="403" t="s">
        <v>45</v>
      </c>
      <c r="J163" s="60" t="s">
        <v>156</v>
      </c>
      <c r="K163" s="60" t="s">
        <v>86</v>
      </c>
      <c r="L163" s="60" t="s">
        <v>28</v>
      </c>
      <c r="M163" s="43">
        <v>25.642658286809091</v>
      </c>
      <c r="N163" s="43">
        <v>27.871920866501039</v>
      </c>
      <c r="O163" s="36">
        <f t="shared" si="19"/>
        <v>2.2292625796919481</v>
      </c>
      <c r="P163" s="47">
        <v>95.666666666666671</v>
      </c>
      <c r="Q163" s="33">
        <f t="shared" si="20"/>
        <v>2.0864199505365815E-4</v>
      </c>
      <c r="R163" s="35" t="str">
        <f t="shared" si="21"/>
        <v>04.6GB 초과</v>
      </c>
      <c r="S163" s="35" t="str">
        <f t="shared" si="17"/>
        <v>주말엔팅5.0</v>
      </c>
      <c r="T163" s="38">
        <f t="shared" si="22"/>
        <v>2.0864199505365815E-4</v>
      </c>
      <c r="U163"/>
    </row>
    <row r="164" spans="1:21">
      <c r="A164" s="384" t="s">
        <v>45</v>
      </c>
      <c r="B164" s="385" t="s">
        <v>92</v>
      </c>
      <c r="C164" s="27" t="s">
        <v>10</v>
      </c>
      <c r="D164" s="27" t="s">
        <v>33</v>
      </c>
      <c r="E164" s="402" t="s">
        <v>1880</v>
      </c>
      <c r="F164" s="27" t="str">
        <f t="shared" si="15"/>
        <v>안심2.5G</v>
      </c>
      <c r="G164" s="389" t="str">
        <f t="shared" si="18"/>
        <v/>
      </c>
      <c r="H164" s="17"/>
      <c r="I164" s="403" t="s">
        <v>45</v>
      </c>
      <c r="J164" s="60" t="s">
        <v>156</v>
      </c>
      <c r="K164" s="61" t="s">
        <v>86</v>
      </c>
      <c r="L164" s="61" t="s">
        <v>31</v>
      </c>
      <c r="M164" s="43">
        <v>22.883053030286515</v>
      </c>
      <c r="N164" s="43">
        <v>33.068580286843435</v>
      </c>
      <c r="O164" s="36">
        <f t="shared" si="19"/>
        <v>10.18552725655692</v>
      </c>
      <c r="P164" s="47">
        <v>2.3333333333333335</v>
      </c>
      <c r="Q164" s="33">
        <f t="shared" si="20"/>
        <v>5.0888291476501988E-6</v>
      </c>
      <c r="R164" s="35" t="str">
        <f t="shared" si="21"/>
        <v>04.6GB 초과</v>
      </c>
      <c r="S164" s="35" t="str">
        <f t="shared" si="17"/>
        <v>주말엔팅5.0</v>
      </c>
      <c r="T164" s="38">
        <f t="shared" si="22"/>
        <v>5.0888291476501988E-6</v>
      </c>
      <c r="U164"/>
    </row>
    <row r="165" spans="1:21">
      <c r="A165" s="384" t="s">
        <v>45</v>
      </c>
      <c r="B165" s="385" t="s">
        <v>92</v>
      </c>
      <c r="C165" s="27" t="s">
        <v>10</v>
      </c>
      <c r="D165" s="27" t="s">
        <v>33</v>
      </c>
      <c r="E165" s="402" t="s">
        <v>1879</v>
      </c>
      <c r="F165" s="27" t="str">
        <f t="shared" si="15"/>
        <v>안심4G</v>
      </c>
      <c r="G165" s="389" t="str">
        <f t="shared" si="18"/>
        <v/>
      </c>
      <c r="H165" s="17"/>
      <c r="I165" s="403" t="s">
        <v>45</v>
      </c>
      <c r="J165" s="60" t="s">
        <v>156</v>
      </c>
      <c r="K165" s="61" t="s">
        <v>86</v>
      </c>
      <c r="L165" s="61" t="s">
        <v>32</v>
      </c>
      <c r="M165" s="43">
        <v>12.533716201782227</v>
      </c>
      <c r="N165" s="43">
        <v>10.098358392715454</v>
      </c>
      <c r="O165" s="36">
        <f t="shared" si="19"/>
        <v>-2.4353578090667725</v>
      </c>
      <c r="P165" s="47">
        <v>0.66666666666666663</v>
      </c>
      <c r="Q165" s="33">
        <f t="shared" si="20"/>
        <v>1.4539511850429137E-6</v>
      </c>
      <c r="R165" s="35" t="str">
        <f t="shared" si="21"/>
        <v>04.6GB 초과</v>
      </c>
      <c r="S165" s="35" t="str">
        <f t="shared" si="17"/>
        <v>주말엔팅5.0</v>
      </c>
      <c r="T165" s="38">
        <f t="shared" si="22"/>
        <v>1.4539511850429137E-6</v>
      </c>
      <c r="U165"/>
    </row>
    <row r="166" spans="1:21">
      <c r="A166" s="384" t="s">
        <v>45</v>
      </c>
      <c r="B166" s="385" t="s">
        <v>92</v>
      </c>
      <c r="C166" s="27" t="s">
        <v>10</v>
      </c>
      <c r="D166" s="27" t="s">
        <v>33</v>
      </c>
      <c r="E166" s="402" t="s">
        <v>1881</v>
      </c>
      <c r="F166" s="27" t="str">
        <f t="shared" si="15"/>
        <v>에센스(스페셜)</v>
      </c>
      <c r="G166" s="389" t="str">
        <f t="shared" si="18"/>
        <v/>
      </c>
      <c r="H166" s="17"/>
      <c r="I166" s="403" t="s">
        <v>45</v>
      </c>
      <c r="J166" s="60" t="s">
        <v>156</v>
      </c>
      <c r="K166" s="61" t="s">
        <v>86</v>
      </c>
      <c r="L166" s="61" t="s">
        <v>33</v>
      </c>
      <c r="M166" s="43">
        <v>18.817375760812027</v>
      </c>
      <c r="N166" s="43">
        <v>5.335827075518095</v>
      </c>
      <c r="O166" s="36">
        <f t="shared" si="19"/>
        <v>-13.481548685293932</v>
      </c>
      <c r="P166" s="47">
        <v>17.333333333333332</v>
      </c>
      <c r="Q166" s="33">
        <f t="shared" si="20"/>
        <v>3.780273081111576E-5</v>
      </c>
      <c r="R166" s="35" t="str">
        <f t="shared" si="21"/>
        <v>03.6GB 이하</v>
      </c>
      <c r="S166" s="35" t="str">
        <f t="shared" si="17"/>
        <v>주말엔팅3.0</v>
      </c>
      <c r="T166" s="38">
        <f t="shared" si="22"/>
        <v>3.780273081111576E-5</v>
      </c>
      <c r="U166"/>
    </row>
    <row r="167" spans="1:21">
      <c r="A167" s="384" t="s">
        <v>45</v>
      </c>
      <c r="B167" s="385" t="s">
        <v>92</v>
      </c>
      <c r="C167" s="27" t="s">
        <v>10</v>
      </c>
      <c r="D167" s="27" t="s">
        <v>33</v>
      </c>
      <c r="E167" s="402" t="s">
        <v>1882</v>
      </c>
      <c r="F167" s="27" t="str">
        <f t="shared" si="15"/>
        <v>에센스(스페셜)</v>
      </c>
      <c r="G167" s="389" t="str">
        <f t="shared" si="18"/>
        <v/>
      </c>
      <c r="H167" s="17"/>
      <c r="I167" s="403" t="s">
        <v>45</v>
      </c>
      <c r="J167" s="60" t="s">
        <v>157</v>
      </c>
      <c r="K167" s="60" t="s">
        <v>5</v>
      </c>
      <c r="L167" s="60" t="s">
        <v>28</v>
      </c>
      <c r="M167" s="43">
        <v>0.10519477725028992</v>
      </c>
      <c r="N167" s="43">
        <v>4.9501652419567108</v>
      </c>
      <c r="O167" s="36">
        <f t="shared" si="19"/>
        <v>4.8449704647064209</v>
      </c>
      <c r="P167" s="47">
        <v>5.333333333333333</v>
      </c>
      <c r="Q167" s="62">
        <f t="shared" si="20"/>
        <v>1.1631609480343309E-5</v>
      </c>
      <c r="R167" s="35" t="str">
        <f t="shared" si="21"/>
        <v>03.6GB 이하</v>
      </c>
      <c r="S167" s="63" t="s">
        <v>54</v>
      </c>
      <c r="T167" s="38">
        <f t="shared" si="22"/>
        <v>1.1631609480343309E-5</v>
      </c>
      <c r="U167"/>
    </row>
    <row r="168" spans="1:21">
      <c r="A168" s="384" t="s">
        <v>45</v>
      </c>
      <c r="B168" s="385" t="s">
        <v>92</v>
      </c>
      <c r="C168" s="27" t="s">
        <v>13</v>
      </c>
      <c r="D168" s="27" t="s">
        <v>28</v>
      </c>
      <c r="E168" s="402" t="s">
        <v>1880</v>
      </c>
      <c r="F168" s="27" t="str">
        <f t="shared" si="15"/>
        <v>안심2.5G</v>
      </c>
      <c r="G168" s="389" t="str">
        <f t="shared" si="18"/>
        <v/>
      </c>
      <c r="H168" s="17"/>
      <c r="I168" s="403" t="s">
        <v>45</v>
      </c>
      <c r="J168" s="60" t="s">
        <v>157</v>
      </c>
      <c r="K168" s="61" t="s">
        <v>5</v>
      </c>
      <c r="L168" s="61" t="s">
        <v>31</v>
      </c>
      <c r="M168" s="43">
        <v>0</v>
      </c>
      <c r="N168" s="43">
        <v>0</v>
      </c>
      <c r="O168" s="36">
        <f t="shared" si="19"/>
        <v>0</v>
      </c>
      <c r="P168" s="47">
        <v>0.33333333333333331</v>
      </c>
      <c r="Q168" s="62">
        <f t="shared" si="20"/>
        <v>7.2697559252145684E-7</v>
      </c>
      <c r="R168" s="35" t="str">
        <f t="shared" si="21"/>
        <v>01.2.5GB 이하</v>
      </c>
      <c r="S168" s="63" t="s">
        <v>54</v>
      </c>
      <c r="T168" s="38">
        <f t="shared" si="22"/>
        <v>7.2697559252145684E-7</v>
      </c>
      <c r="U168"/>
    </row>
    <row r="169" spans="1:21">
      <c r="A169" s="384" t="s">
        <v>45</v>
      </c>
      <c r="B169" s="385" t="s">
        <v>92</v>
      </c>
      <c r="C169" s="27" t="s">
        <v>13</v>
      </c>
      <c r="D169" s="27" t="s">
        <v>28</v>
      </c>
      <c r="E169" s="402" t="s">
        <v>1879</v>
      </c>
      <c r="F169" s="27" t="str">
        <f t="shared" si="15"/>
        <v>안심4G</v>
      </c>
      <c r="G169" s="389" t="str">
        <f t="shared" si="18"/>
        <v/>
      </c>
      <c r="H169" s="17"/>
      <c r="I169" s="403" t="s">
        <v>45</v>
      </c>
      <c r="J169" s="60" t="s">
        <v>157</v>
      </c>
      <c r="K169" s="61" t="s">
        <v>5</v>
      </c>
      <c r="L169" s="61" t="s">
        <v>32</v>
      </c>
      <c r="M169" s="43"/>
      <c r="N169" s="43"/>
      <c r="O169" s="36">
        <f t="shared" si="19"/>
        <v>0</v>
      </c>
      <c r="P169" s="47">
        <v>0</v>
      </c>
      <c r="Q169" s="62">
        <f t="shared" si="20"/>
        <v>0</v>
      </c>
      <c r="R169" s="35" t="str">
        <f t="shared" si="21"/>
        <v>01.2.5GB 이하</v>
      </c>
      <c r="S169" s="63" t="s">
        <v>54</v>
      </c>
      <c r="T169" s="38">
        <f t="shared" si="22"/>
        <v>0</v>
      </c>
      <c r="U169"/>
    </row>
    <row r="170" spans="1:21">
      <c r="A170" s="384" t="s">
        <v>45</v>
      </c>
      <c r="B170" s="385" t="s">
        <v>92</v>
      </c>
      <c r="C170" s="27" t="s">
        <v>13</v>
      </c>
      <c r="D170" s="27" t="s">
        <v>28</v>
      </c>
      <c r="E170" s="402" t="s">
        <v>1881</v>
      </c>
      <c r="F170" s="27" t="str">
        <f t="shared" si="15"/>
        <v>에센스(스페셜)</v>
      </c>
      <c r="G170" s="389" t="str">
        <f t="shared" si="18"/>
        <v/>
      </c>
      <c r="H170" s="17"/>
      <c r="I170" s="403" t="s">
        <v>45</v>
      </c>
      <c r="J170" s="60" t="s">
        <v>157</v>
      </c>
      <c r="K170" s="61" t="s">
        <v>5</v>
      </c>
      <c r="L170" s="61" t="s">
        <v>33</v>
      </c>
      <c r="M170" s="43">
        <v>6.6812833150227868E-4</v>
      </c>
      <c r="N170" s="43">
        <v>0.54777590433756507</v>
      </c>
      <c r="O170" s="36">
        <f t="shared" si="19"/>
        <v>0.54710777600606275</v>
      </c>
      <c r="P170" s="47">
        <v>2</v>
      </c>
      <c r="Q170" s="62">
        <f t="shared" si="20"/>
        <v>4.3618535551287413E-6</v>
      </c>
      <c r="R170" s="35" t="str">
        <f t="shared" si="21"/>
        <v>01.2.5GB 이하</v>
      </c>
      <c r="S170" s="63" t="s">
        <v>54</v>
      </c>
      <c r="T170" s="38">
        <f t="shared" si="22"/>
        <v>4.3618535551287413E-6</v>
      </c>
      <c r="U170"/>
    </row>
    <row r="171" spans="1:21">
      <c r="A171" s="384" t="s">
        <v>45</v>
      </c>
      <c r="B171" s="385" t="s">
        <v>92</v>
      </c>
      <c r="C171" s="27" t="s">
        <v>13</v>
      </c>
      <c r="D171" s="27" t="s">
        <v>28</v>
      </c>
      <c r="E171" s="402" t="s">
        <v>1882</v>
      </c>
      <c r="F171" s="27" t="str">
        <f t="shared" si="15"/>
        <v>에센스(스페셜)</v>
      </c>
      <c r="G171" s="389" t="str">
        <f t="shared" si="18"/>
        <v/>
      </c>
      <c r="H171" s="17"/>
      <c r="I171" s="403" t="s">
        <v>45</v>
      </c>
      <c r="J171" s="60" t="s">
        <v>157</v>
      </c>
      <c r="K171" s="60" t="s">
        <v>30</v>
      </c>
      <c r="L171" s="60" t="s">
        <v>28</v>
      </c>
      <c r="M171" s="43">
        <v>0.83806637128194172</v>
      </c>
      <c r="N171" s="43">
        <v>2.4735742886861165</v>
      </c>
      <c r="O171" s="36">
        <f t="shared" si="19"/>
        <v>1.6355079174041749</v>
      </c>
      <c r="P171" s="47">
        <v>10</v>
      </c>
      <c r="Q171" s="62">
        <f t="shared" si="20"/>
        <v>2.1809267775643707E-5</v>
      </c>
      <c r="R171" s="35" t="str">
        <f t="shared" si="21"/>
        <v>01.2.5GB 이하</v>
      </c>
      <c r="S171" s="63" t="s">
        <v>54</v>
      </c>
      <c r="T171" s="38">
        <f t="shared" si="22"/>
        <v>2.1809267775643707E-5</v>
      </c>
      <c r="U171"/>
    </row>
    <row r="172" spans="1:21">
      <c r="A172" s="384" t="s">
        <v>45</v>
      </c>
      <c r="B172" s="385" t="s">
        <v>92</v>
      </c>
      <c r="C172" s="27" t="s">
        <v>13</v>
      </c>
      <c r="D172" s="27" t="s">
        <v>31</v>
      </c>
      <c r="E172" s="402" t="s">
        <v>1880</v>
      </c>
      <c r="F172" s="27" t="str">
        <f t="shared" si="15"/>
        <v>안심2.5G</v>
      </c>
      <c r="G172" s="389" t="str">
        <f t="shared" si="18"/>
        <v/>
      </c>
      <c r="H172" s="17"/>
      <c r="I172" s="403" t="s">
        <v>45</v>
      </c>
      <c r="J172" s="60" t="s">
        <v>157</v>
      </c>
      <c r="K172" s="61" t="s">
        <v>30</v>
      </c>
      <c r="L172" s="61" t="s">
        <v>31</v>
      </c>
      <c r="M172" s="43">
        <v>0.75782664616902673</v>
      </c>
      <c r="N172" s="43">
        <v>3.3934226036071777</v>
      </c>
      <c r="O172" s="36">
        <f t="shared" si="19"/>
        <v>2.6355959574381509</v>
      </c>
      <c r="P172" s="47">
        <v>1</v>
      </c>
      <c r="Q172" s="62">
        <f t="shared" si="20"/>
        <v>2.1809267775643706E-6</v>
      </c>
      <c r="R172" s="35" t="str">
        <f t="shared" si="21"/>
        <v>02.4GB 이하</v>
      </c>
      <c r="S172" s="63" t="s">
        <v>54</v>
      </c>
      <c r="T172" s="38">
        <f t="shared" si="22"/>
        <v>2.1809267775643706E-6</v>
      </c>
      <c r="U172"/>
    </row>
    <row r="173" spans="1:21">
      <c r="A173" s="384" t="s">
        <v>45</v>
      </c>
      <c r="B173" s="385" t="s">
        <v>92</v>
      </c>
      <c r="C173" s="27" t="s">
        <v>13</v>
      </c>
      <c r="D173" s="27" t="s">
        <v>31</v>
      </c>
      <c r="E173" s="402" t="s">
        <v>1879</v>
      </c>
      <c r="F173" s="27" t="str">
        <f t="shared" si="15"/>
        <v>안심4G</v>
      </c>
      <c r="G173" s="389" t="str">
        <f t="shared" si="18"/>
        <v/>
      </c>
      <c r="H173" s="17"/>
      <c r="I173" s="403" t="s">
        <v>45</v>
      </c>
      <c r="J173" s="60" t="s">
        <v>157</v>
      </c>
      <c r="K173" s="61" t="s">
        <v>30</v>
      </c>
      <c r="L173" s="61" t="s">
        <v>32</v>
      </c>
      <c r="M173" s="43">
        <v>0.85438346862792969</v>
      </c>
      <c r="N173" s="43">
        <v>10.959980964660645</v>
      </c>
      <c r="O173" s="36">
        <f t="shared" si="19"/>
        <v>10.105597496032715</v>
      </c>
      <c r="P173" s="47">
        <v>0.66666666666666663</v>
      </c>
      <c r="Q173" s="62">
        <f t="shared" si="20"/>
        <v>1.4539511850429137E-6</v>
      </c>
      <c r="R173" s="35" t="str">
        <f t="shared" si="21"/>
        <v>04.6GB 초과</v>
      </c>
      <c r="S173" s="63" t="s">
        <v>54</v>
      </c>
      <c r="T173" s="38">
        <f t="shared" si="22"/>
        <v>1.4539511850429137E-6</v>
      </c>
      <c r="U173"/>
    </row>
    <row r="174" spans="1:21">
      <c r="A174" s="384" t="s">
        <v>45</v>
      </c>
      <c r="B174" s="385" t="s">
        <v>92</v>
      </c>
      <c r="C174" s="27" t="s">
        <v>13</v>
      </c>
      <c r="D174" s="27" t="s">
        <v>31</v>
      </c>
      <c r="E174" s="402" t="s">
        <v>1881</v>
      </c>
      <c r="F174" s="27" t="str">
        <f t="shared" si="15"/>
        <v>에센스(스페셜)</v>
      </c>
      <c r="G174" s="389" t="str">
        <f t="shared" si="18"/>
        <v/>
      </c>
      <c r="H174" s="17"/>
      <c r="I174" s="403" t="s">
        <v>45</v>
      </c>
      <c r="J174" s="60" t="s">
        <v>157</v>
      </c>
      <c r="K174" s="61" t="s">
        <v>30</v>
      </c>
      <c r="L174" s="61" t="s">
        <v>33</v>
      </c>
      <c r="M174" s="43">
        <v>0.79463624954223633</v>
      </c>
      <c r="N174" s="43">
        <v>1.1809597969055177</v>
      </c>
      <c r="O174" s="36">
        <f t="shared" si="19"/>
        <v>0.38632354736328134</v>
      </c>
      <c r="P174" s="47">
        <v>1.6666666666666667</v>
      </c>
      <c r="Q174" s="62">
        <f t="shared" si="20"/>
        <v>3.634877962607285E-6</v>
      </c>
      <c r="R174" s="35" t="str">
        <f t="shared" si="21"/>
        <v>01.2.5GB 이하</v>
      </c>
      <c r="S174" s="63" t="s">
        <v>54</v>
      </c>
      <c r="T174" s="38">
        <f t="shared" si="22"/>
        <v>3.634877962607285E-6</v>
      </c>
      <c r="U174"/>
    </row>
    <row r="175" spans="1:21">
      <c r="A175" s="384" t="s">
        <v>45</v>
      </c>
      <c r="B175" s="385" t="s">
        <v>92</v>
      </c>
      <c r="C175" s="27" t="s">
        <v>13</v>
      </c>
      <c r="D175" s="27" t="s">
        <v>31</v>
      </c>
      <c r="E175" s="402" t="s">
        <v>1882</v>
      </c>
      <c r="F175" s="27" t="str">
        <f t="shared" si="15"/>
        <v>에센스(스페셜)</v>
      </c>
      <c r="G175" s="389" t="str">
        <f t="shared" si="18"/>
        <v/>
      </c>
      <c r="H175" s="17"/>
      <c r="I175" s="403" t="s">
        <v>45</v>
      </c>
      <c r="J175" s="60" t="s">
        <v>157</v>
      </c>
      <c r="K175" s="60" t="s">
        <v>10</v>
      </c>
      <c r="L175" s="60" t="s">
        <v>28</v>
      </c>
      <c r="M175" s="43">
        <v>1.6892068386077881</v>
      </c>
      <c r="N175" s="43">
        <v>3.1184206803639731</v>
      </c>
      <c r="O175" s="36">
        <f t="shared" si="19"/>
        <v>1.429213841756185</v>
      </c>
      <c r="P175" s="47">
        <v>2</v>
      </c>
      <c r="Q175" s="62">
        <f t="shared" si="20"/>
        <v>4.3618535551287413E-6</v>
      </c>
      <c r="R175" s="35" t="str">
        <f t="shared" si="21"/>
        <v>02.4GB 이하</v>
      </c>
      <c r="S175" s="63" t="s">
        <v>54</v>
      </c>
      <c r="T175" s="38">
        <f t="shared" si="22"/>
        <v>4.3618535551287413E-6</v>
      </c>
      <c r="U175"/>
    </row>
    <row r="176" spans="1:21">
      <c r="A176" s="384" t="s">
        <v>45</v>
      </c>
      <c r="B176" s="385" t="s">
        <v>92</v>
      </c>
      <c r="C176" s="27" t="s">
        <v>13</v>
      </c>
      <c r="D176" s="27" t="s">
        <v>32</v>
      </c>
      <c r="E176" s="402" t="s">
        <v>1880</v>
      </c>
      <c r="F176" s="27" t="str">
        <f t="shared" si="15"/>
        <v>안심2.5G</v>
      </c>
      <c r="G176" s="389" t="str">
        <f t="shared" si="18"/>
        <v/>
      </c>
      <c r="H176" s="17"/>
      <c r="I176" s="403" t="s">
        <v>45</v>
      </c>
      <c r="J176" s="60" t="s">
        <v>157</v>
      </c>
      <c r="K176" s="61" t="s">
        <v>10</v>
      </c>
      <c r="L176" s="61" t="s">
        <v>31</v>
      </c>
      <c r="M176" s="43"/>
      <c r="N176" s="43"/>
      <c r="O176" s="36">
        <f t="shared" si="19"/>
        <v>0</v>
      </c>
      <c r="P176" s="47">
        <v>0</v>
      </c>
      <c r="Q176" s="62">
        <f t="shared" si="20"/>
        <v>0</v>
      </c>
      <c r="R176" s="35" t="str">
        <f t="shared" si="21"/>
        <v>01.2.5GB 이하</v>
      </c>
      <c r="S176" s="63" t="s">
        <v>54</v>
      </c>
      <c r="T176" s="38">
        <f t="shared" si="22"/>
        <v>0</v>
      </c>
      <c r="U176"/>
    </row>
    <row r="177" spans="1:21">
      <c r="A177" s="384" t="s">
        <v>45</v>
      </c>
      <c r="B177" s="385" t="s">
        <v>92</v>
      </c>
      <c r="C177" s="27" t="s">
        <v>13</v>
      </c>
      <c r="D177" s="27" t="s">
        <v>32</v>
      </c>
      <c r="E177" s="402" t="s">
        <v>1879</v>
      </c>
      <c r="F177" s="27" t="str">
        <f t="shared" si="15"/>
        <v>안심4G</v>
      </c>
      <c r="G177" s="389" t="str">
        <f t="shared" si="18"/>
        <v/>
      </c>
      <c r="H177" s="17"/>
      <c r="I177" s="403" t="s">
        <v>45</v>
      </c>
      <c r="J177" s="60" t="s">
        <v>157</v>
      </c>
      <c r="K177" s="61" t="s">
        <v>10</v>
      </c>
      <c r="L177" s="61" t="s">
        <v>32</v>
      </c>
      <c r="M177" s="43"/>
      <c r="N177" s="43"/>
      <c r="O177" s="36">
        <f t="shared" si="19"/>
        <v>0</v>
      </c>
      <c r="P177" s="47">
        <v>0</v>
      </c>
      <c r="Q177" s="62">
        <f t="shared" si="20"/>
        <v>0</v>
      </c>
      <c r="R177" s="35" t="str">
        <f t="shared" si="21"/>
        <v>01.2.5GB 이하</v>
      </c>
      <c r="S177" s="63" t="s">
        <v>54</v>
      </c>
      <c r="T177" s="38">
        <f t="shared" si="22"/>
        <v>0</v>
      </c>
      <c r="U177"/>
    </row>
    <row r="178" spans="1:21">
      <c r="A178" s="384" t="s">
        <v>45</v>
      </c>
      <c r="B178" s="385" t="s">
        <v>92</v>
      </c>
      <c r="C178" s="27" t="s">
        <v>13</v>
      </c>
      <c r="D178" s="27" t="s">
        <v>32</v>
      </c>
      <c r="E178" s="402" t="s">
        <v>1881</v>
      </c>
      <c r="F178" s="27" t="str">
        <f t="shared" si="15"/>
        <v>에센스(스페셜)</v>
      </c>
      <c r="G178" s="389" t="str">
        <f t="shared" si="18"/>
        <v/>
      </c>
      <c r="H178" s="17"/>
      <c r="I178" s="403" t="s">
        <v>45</v>
      </c>
      <c r="J178" s="60" t="s">
        <v>157</v>
      </c>
      <c r="K178" s="61" t="s">
        <v>10</v>
      </c>
      <c r="L178" s="61" t="s">
        <v>33</v>
      </c>
      <c r="M178" s="43"/>
      <c r="N178" s="43"/>
      <c r="O178" s="36">
        <f t="shared" si="19"/>
        <v>0</v>
      </c>
      <c r="P178" s="47">
        <v>0</v>
      </c>
      <c r="Q178" s="62">
        <f t="shared" si="20"/>
        <v>0</v>
      </c>
      <c r="R178" s="35" t="str">
        <f t="shared" si="21"/>
        <v>01.2.5GB 이하</v>
      </c>
      <c r="S178" s="63" t="s">
        <v>54</v>
      </c>
      <c r="T178" s="38">
        <f t="shared" si="22"/>
        <v>0</v>
      </c>
      <c r="U178"/>
    </row>
    <row r="179" spans="1:21">
      <c r="A179" s="384" t="s">
        <v>45</v>
      </c>
      <c r="B179" s="385" t="s">
        <v>92</v>
      </c>
      <c r="C179" s="27" t="s">
        <v>13</v>
      </c>
      <c r="D179" s="27" t="s">
        <v>32</v>
      </c>
      <c r="E179" s="402" t="s">
        <v>1882</v>
      </c>
      <c r="F179" s="27" t="str">
        <f t="shared" si="15"/>
        <v>에센스(스페셜)</v>
      </c>
      <c r="G179" s="389" t="str">
        <f t="shared" si="18"/>
        <v/>
      </c>
      <c r="H179" s="17"/>
      <c r="I179" s="403" t="s">
        <v>45</v>
      </c>
      <c r="J179" s="60" t="s">
        <v>157</v>
      </c>
      <c r="K179" s="60" t="s">
        <v>13</v>
      </c>
      <c r="L179" s="60" t="s">
        <v>28</v>
      </c>
      <c r="M179" s="43">
        <v>2.9288770866394045</v>
      </c>
      <c r="N179" s="43">
        <v>3.6067325401306154</v>
      </c>
      <c r="O179" s="36">
        <f t="shared" si="19"/>
        <v>0.6778554534912109</v>
      </c>
      <c r="P179" s="47">
        <v>8.3333333333333339</v>
      </c>
      <c r="Q179" s="62">
        <f t="shared" si="20"/>
        <v>1.8174389813036426E-5</v>
      </c>
      <c r="R179" s="35" t="str">
        <f t="shared" si="21"/>
        <v>02.4GB 이하</v>
      </c>
      <c r="S179" s="63" t="s">
        <v>54</v>
      </c>
      <c r="T179" s="38">
        <f t="shared" si="22"/>
        <v>1.8174389813036426E-5</v>
      </c>
      <c r="U179"/>
    </row>
    <row r="180" spans="1:21">
      <c r="A180" s="384" t="s">
        <v>45</v>
      </c>
      <c r="B180" s="385" t="s">
        <v>92</v>
      </c>
      <c r="C180" s="27" t="s">
        <v>13</v>
      </c>
      <c r="D180" s="27" t="s">
        <v>33</v>
      </c>
      <c r="E180" s="402" t="s">
        <v>1880</v>
      </c>
      <c r="F180" s="27" t="str">
        <f t="shared" si="15"/>
        <v>안심2.5G</v>
      </c>
      <c r="G180" s="389" t="str">
        <f t="shared" si="18"/>
        <v/>
      </c>
      <c r="H180" s="17"/>
      <c r="I180" s="403" t="s">
        <v>45</v>
      </c>
      <c r="J180" s="60" t="s">
        <v>157</v>
      </c>
      <c r="K180" s="61" t="s">
        <v>13</v>
      </c>
      <c r="L180" s="61" t="s">
        <v>31</v>
      </c>
      <c r="M180" s="43"/>
      <c r="N180" s="43"/>
      <c r="O180" s="36">
        <f t="shared" si="19"/>
        <v>0</v>
      </c>
      <c r="P180" s="47">
        <v>0</v>
      </c>
      <c r="Q180" s="62">
        <f t="shared" si="20"/>
        <v>0</v>
      </c>
      <c r="R180" s="35" t="str">
        <f t="shared" si="21"/>
        <v>01.2.5GB 이하</v>
      </c>
      <c r="S180" s="63" t="s">
        <v>54</v>
      </c>
      <c r="T180" s="38">
        <f t="shared" si="22"/>
        <v>0</v>
      </c>
      <c r="U180"/>
    </row>
    <row r="181" spans="1:21">
      <c r="A181" s="384" t="s">
        <v>45</v>
      </c>
      <c r="B181" s="385" t="s">
        <v>92</v>
      </c>
      <c r="C181" s="27" t="s">
        <v>13</v>
      </c>
      <c r="D181" s="27" t="s">
        <v>33</v>
      </c>
      <c r="E181" s="402" t="s">
        <v>1879</v>
      </c>
      <c r="F181" s="27" t="str">
        <f t="shared" si="15"/>
        <v>안심4G</v>
      </c>
      <c r="G181" s="389" t="str">
        <f t="shared" si="18"/>
        <v/>
      </c>
      <c r="H181" s="17"/>
      <c r="I181" s="403" t="s">
        <v>45</v>
      </c>
      <c r="J181" s="60" t="s">
        <v>157</v>
      </c>
      <c r="K181" s="61" t="s">
        <v>13</v>
      </c>
      <c r="L181" s="61" t="s">
        <v>32</v>
      </c>
      <c r="M181" s="43"/>
      <c r="N181" s="43"/>
      <c r="O181" s="36">
        <f t="shared" si="19"/>
        <v>0</v>
      </c>
      <c r="P181" s="47">
        <v>0</v>
      </c>
      <c r="Q181" s="62">
        <f t="shared" si="20"/>
        <v>0</v>
      </c>
      <c r="R181" s="35" t="str">
        <f t="shared" si="21"/>
        <v>01.2.5GB 이하</v>
      </c>
      <c r="S181" s="63" t="s">
        <v>54</v>
      </c>
      <c r="T181" s="38">
        <f t="shared" si="22"/>
        <v>0</v>
      </c>
      <c r="U181"/>
    </row>
    <row r="182" spans="1:21">
      <c r="A182" s="384" t="s">
        <v>45</v>
      </c>
      <c r="B182" s="385" t="s">
        <v>92</v>
      </c>
      <c r="C182" s="27" t="s">
        <v>13</v>
      </c>
      <c r="D182" s="27" t="s">
        <v>33</v>
      </c>
      <c r="E182" s="402" t="s">
        <v>1881</v>
      </c>
      <c r="F182" s="27" t="str">
        <f t="shared" si="15"/>
        <v>에센스(스페셜)</v>
      </c>
      <c r="G182" s="389" t="str">
        <f t="shared" si="18"/>
        <v/>
      </c>
      <c r="H182" s="17"/>
      <c r="I182" s="403" t="s">
        <v>45</v>
      </c>
      <c r="J182" s="60" t="s">
        <v>157</v>
      </c>
      <c r="K182" s="61" t="s">
        <v>13</v>
      </c>
      <c r="L182" s="61" t="s">
        <v>33</v>
      </c>
      <c r="M182" s="43">
        <v>2.8386507034301758</v>
      </c>
      <c r="N182" s="43">
        <v>1.0602895021438599</v>
      </c>
      <c r="O182" s="36">
        <f t="shared" si="19"/>
        <v>-1.7783612012863159</v>
      </c>
      <c r="P182" s="47">
        <v>1.3333333333333333</v>
      </c>
      <c r="Q182" s="62">
        <f t="shared" si="20"/>
        <v>2.9079023700858274E-6</v>
      </c>
      <c r="R182" s="35" t="str">
        <f t="shared" si="21"/>
        <v>01.2.5GB 이하</v>
      </c>
      <c r="S182" s="63" t="s">
        <v>54</v>
      </c>
      <c r="T182" s="38">
        <f t="shared" si="22"/>
        <v>2.9079023700858274E-6</v>
      </c>
      <c r="U182"/>
    </row>
    <row r="183" spans="1:21">
      <c r="A183" s="384" t="s">
        <v>45</v>
      </c>
      <c r="B183" s="385" t="s">
        <v>92</v>
      </c>
      <c r="C183" s="27" t="s">
        <v>13</v>
      </c>
      <c r="D183" s="27" t="s">
        <v>33</v>
      </c>
      <c r="E183" s="402" t="s">
        <v>1882</v>
      </c>
      <c r="F183" s="27" t="str">
        <f t="shared" si="15"/>
        <v>에센스(스페셜)</v>
      </c>
      <c r="G183" s="389" t="str">
        <f t="shared" si="18"/>
        <v/>
      </c>
      <c r="H183" s="17"/>
      <c r="I183" s="403" t="s">
        <v>45</v>
      </c>
      <c r="J183" s="60" t="s">
        <v>157</v>
      </c>
      <c r="K183" s="60" t="s">
        <v>34</v>
      </c>
      <c r="L183" s="60" t="s">
        <v>28</v>
      </c>
      <c r="M183" s="43">
        <v>5.1046569687979559</v>
      </c>
      <c r="N183" s="43">
        <v>5.5593140295573642</v>
      </c>
      <c r="O183" s="36">
        <f t="shared" si="19"/>
        <v>0.45465706075940826</v>
      </c>
      <c r="P183" s="47">
        <v>2.3333333333333335</v>
      </c>
      <c r="Q183" s="62">
        <f t="shared" si="20"/>
        <v>5.0888291476501988E-6</v>
      </c>
      <c r="R183" s="35" t="str">
        <f t="shared" si="21"/>
        <v>03.6GB 이하</v>
      </c>
      <c r="S183" s="63" t="s">
        <v>54</v>
      </c>
      <c r="T183" s="38">
        <f t="shared" si="22"/>
        <v>5.0888291476501988E-6</v>
      </c>
      <c r="U183"/>
    </row>
    <row r="184" spans="1:21">
      <c r="A184" s="384" t="s">
        <v>45</v>
      </c>
      <c r="B184" s="385" t="s">
        <v>92</v>
      </c>
      <c r="C184" s="27" t="s">
        <v>34</v>
      </c>
      <c r="D184" s="27" t="s">
        <v>28</v>
      </c>
      <c r="E184" s="402" t="s">
        <v>1880</v>
      </c>
      <c r="F184" s="27" t="str">
        <f t="shared" ref="F184:F215" si="23">IFERROR(VLOOKUP(E184,$A$11:$C$17,3,0),0)</f>
        <v>안심2.5G</v>
      </c>
      <c r="G184" s="389" t="str">
        <f t="shared" si="18"/>
        <v/>
      </c>
      <c r="H184" s="17"/>
      <c r="I184" s="403" t="s">
        <v>45</v>
      </c>
      <c r="J184" s="60" t="s">
        <v>157</v>
      </c>
      <c r="K184" s="61" t="s">
        <v>34</v>
      </c>
      <c r="L184" s="61" t="s">
        <v>31</v>
      </c>
      <c r="M184" s="43"/>
      <c r="N184" s="43"/>
      <c r="O184" s="36">
        <f t="shared" si="19"/>
        <v>0</v>
      </c>
      <c r="P184" s="47">
        <v>0</v>
      </c>
      <c r="Q184" s="62">
        <f t="shared" si="20"/>
        <v>0</v>
      </c>
      <c r="R184" s="35" t="str">
        <f t="shared" si="21"/>
        <v>01.2.5GB 이하</v>
      </c>
      <c r="S184" s="63" t="s">
        <v>54</v>
      </c>
      <c r="T184" s="38">
        <f t="shared" si="22"/>
        <v>0</v>
      </c>
      <c r="U184"/>
    </row>
    <row r="185" spans="1:21">
      <c r="A185" s="384" t="s">
        <v>45</v>
      </c>
      <c r="B185" s="385" t="s">
        <v>92</v>
      </c>
      <c r="C185" s="27" t="s">
        <v>34</v>
      </c>
      <c r="D185" s="27" t="s">
        <v>28</v>
      </c>
      <c r="E185" s="402" t="s">
        <v>1879</v>
      </c>
      <c r="F185" s="27" t="str">
        <f t="shared" si="23"/>
        <v>안심4G</v>
      </c>
      <c r="G185" s="389" t="str">
        <f t="shared" si="18"/>
        <v/>
      </c>
      <c r="H185" s="17"/>
      <c r="I185" s="403" t="s">
        <v>45</v>
      </c>
      <c r="J185" s="60" t="s">
        <v>157</v>
      </c>
      <c r="K185" s="61" t="s">
        <v>34</v>
      </c>
      <c r="L185" s="61" t="s">
        <v>32</v>
      </c>
      <c r="M185" s="43"/>
      <c r="N185" s="43"/>
      <c r="O185" s="36">
        <f t="shared" si="19"/>
        <v>0</v>
      </c>
      <c r="P185" s="47">
        <v>0</v>
      </c>
      <c r="Q185" s="62">
        <f t="shared" si="20"/>
        <v>0</v>
      </c>
      <c r="R185" s="35" t="str">
        <f t="shared" si="21"/>
        <v>01.2.5GB 이하</v>
      </c>
      <c r="S185" s="63" t="s">
        <v>54</v>
      </c>
      <c r="T185" s="38">
        <f t="shared" si="22"/>
        <v>0</v>
      </c>
      <c r="U185"/>
    </row>
    <row r="186" spans="1:21">
      <c r="A186" s="384" t="s">
        <v>45</v>
      </c>
      <c r="B186" s="385" t="s">
        <v>92</v>
      </c>
      <c r="C186" s="27" t="s">
        <v>34</v>
      </c>
      <c r="D186" s="27" t="s">
        <v>28</v>
      </c>
      <c r="E186" s="402" t="s">
        <v>1881</v>
      </c>
      <c r="F186" s="27" t="str">
        <f t="shared" si="23"/>
        <v>에센스(스페셜)</v>
      </c>
      <c r="G186" s="389" t="str">
        <f t="shared" si="18"/>
        <v/>
      </c>
      <c r="H186" s="17"/>
      <c r="I186" s="403" t="s">
        <v>45</v>
      </c>
      <c r="J186" s="60" t="s">
        <v>157</v>
      </c>
      <c r="K186" s="61" t="s">
        <v>34</v>
      </c>
      <c r="L186" s="61" t="s">
        <v>33</v>
      </c>
      <c r="M186" s="43">
        <v>4.9354157447814941</v>
      </c>
      <c r="N186" s="43">
        <v>0.43792128562927246</v>
      </c>
      <c r="O186" s="36">
        <f t="shared" si="19"/>
        <v>-4.4974944591522217</v>
      </c>
      <c r="P186" s="47">
        <v>0.66666666666666663</v>
      </c>
      <c r="Q186" s="62">
        <f t="shared" si="20"/>
        <v>1.4539511850429137E-6</v>
      </c>
      <c r="R186" s="35" t="str">
        <f t="shared" si="21"/>
        <v>01.2.5GB 이하</v>
      </c>
      <c r="S186" s="63" t="s">
        <v>54</v>
      </c>
      <c r="T186" s="38">
        <f t="shared" si="22"/>
        <v>1.4539511850429137E-6</v>
      </c>
      <c r="U186"/>
    </row>
    <row r="187" spans="1:21">
      <c r="A187" s="384" t="s">
        <v>45</v>
      </c>
      <c r="B187" s="385" t="s">
        <v>92</v>
      </c>
      <c r="C187" s="27" t="s">
        <v>34</v>
      </c>
      <c r="D187" s="27" t="s">
        <v>28</v>
      </c>
      <c r="E187" s="402" t="s">
        <v>1882</v>
      </c>
      <c r="F187" s="27" t="str">
        <f t="shared" si="23"/>
        <v>에센스(스페셜)</v>
      </c>
      <c r="G187" s="389" t="str">
        <f t="shared" si="18"/>
        <v/>
      </c>
      <c r="H187" s="17"/>
      <c r="I187" s="403" t="s">
        <v>45</v>
      </c>
      <c r="J187" s="60" t="s">
        <v>157</v>
      </c>
      <c r="K187" s="60" t="s">
        <v>86</v>
      </c>
      <c r="L187" s="60" t="s">
        <v>28</v>
      </c>
      <c r="M187" s="43">
        <v>38.524825043148468</v>
      </c>
      <c r="N187" s="43">
        <v>43.340647031863533</v>
      </c>
      <c r="O187" s="36">
        <f t="shared" si="19"/>
        <v>4.8158219887150651</v>
      </c>
      <c r="P187" s="47">
        <v>12</v>
      </c>
      <c r="Q187" s="62">
        <f t="shared" si="20"/>
        <v>2.6171121330772449E-5</v>
      </c>
      <c r="R187" s="35" t="str">
        <f t="shared" si="21"/>
        <v>04.6GB 초과</v>
      </c>
      <c r="S187" s="63" t="s">
        <v>54</v>
      </c>
      <c r="T187" s="38">
        <f t="shared" si="22"/>
        <v>2.6171121330772449E-5</v>
      </c>
      <c r="U187"/>
    </row>
    <row r="188" spans="1:21">
      <c r="A188" s="384" t="s">
        <v>45</v>
      </c>
      <c r="B188" s="385" t="s">
        <v>92</v>
      </c>
      <c r="C188" s="27" t="s">
        <v>34</v>
      </c>
      <c r="D188" s="27" t="s">
        <v>31</v>
      </c>
      <c r="E188" s="402" t="s">
        <v>1880</v>
      </c>
      <c r="F188" s="27" t="str">
        <f t="shared" si="23"/>
        <v>안심2.5G</v>
      </c>
      <c r="G188" s="389" t="str">
        <f t="shared" si="18"/>
        <v/>
      </c>
      <c r="H188" s="17"/>
      <c r="I188" s="403" t="s">
        <v>45</v>
      </c>
      <c r="J188" s="60" t="s">
        <v>157</v>
      </c>
      <c r="K188" s="61" t="s">
        <v>86</v>
      </c>
      <c r="L188" s="61" t="s">
        <v>31</v>
      </c>
      <c r="M188" s="43"/>
      <c r="N188" s="43"/>
      <c r="O188" s="36">
        <f t="shared" si="19"/>
        <v>0</v>
      </c>
      <c r="P188" s="47">
        <v>0</v>
      </c>
      <c r="Q188" s="62">
        <f t="shared" si="20"/>
        <v>0</v>
      </c>
      <c r="R188" s="35" t="str">
        <f t="shared" si="21"/>
        <v>01.2.5GB 이하</v>
      </c>
      <c r="S188" s="63" t="s">
        <v>54</v>
      </c>
      <c r="T188" s="38">
        <f t="shared" si="22"/>
        <v>0</v>
      </c>
      <c r="U188"/>
    </row>
    <row r="189" spans="1:21">
      <c r="A189" s="384" t="s">
        <v>45</v>
      </c>
      <c r="B189" s="385" t="s">
        <v>92</v>
      </c>
      <c r="C189" s="27" t="s">
        <v>34</v>
      </c>
      <c r="D189" s="27" t="s">
        <v>31</v>
      </c>
      <c r="E189" s="402" t="s">
        <v>1879</v>
      </c>
      <c r="F189" s="27" t="str">
        <f t="shared" si="23"/>
        <v>안심4G</v>
      </c>
      <c r="G189" s="389" t="str">
        <f t="shared" si="18"/>
        <v/>
      </c>
      <c r="H189" s="17"/>
      <c r="I189" s="403" t="s">
        <v>45</v>
      </c>
      <c r="J189" s="60" t="s">
        <v>157</v>
      </c>
      <c r="K189" s="61" t="s">
        <v>86</v>
      </c>
      <c r="L189" s="61" t="s">
        <v>32</v>
      </c>
      <c r="M189" s="43"/>
      <c r="N189" s="43"/>
      <c r="O189" s="36">
        <f t="shared" si="19"/>
        <v>0</v>
      </c>
      <c r="P189" s="47">
        <v>0</v>
      </c>
      <c r="Q189" s="62">
        <f t="shared" si="20"/>
        <v>0</v>
      </c>
      <c r="R189" s="35" t="str">
        <f t="shared" si="21"/>
        <v>01.2.5GB 이하</v>
      </c>
      <c r="S189" s="63" t="s">
        <v>54</v>
      </c>
      <c r="T189" s="38">
        <f t="shared" si="22"/>
        <v>0</v>
      </c>
      <c r="U189"/>
    </row>
    <row r="190" spans="1:21">
      <c r="A190" s="384" t="s">
        <v>45</v>
      </c>
      <c r="B190" s="385" t="s">
        <v>92</v>
      </c>
      <c r="C190" s="27" t="s">
        <v>34</v>
      </c>
      <c r="D190" s="27" t="s">
        <v>31</v>
      </c>
      <c r="E190" s="402" t="s">
        <v>1881</v>
      </c>
      <c r="F190" s="27" t="str">
        <f t="shared" si="23"/>
        <v>에센스(스페셜)</v>
      </c>
      <c r="G190" s="389" t="str">
        <f t="shared" si="18"/>
        <v/>
      </c>
      <c r="H190" s="17"/>
      <c r="I190" s="403" t="s">
        <v>45</v>
      </c>
      <c r="J190" s="60" t="s">
        <v>157</v>
      </c>
      <c r="K190" s="61" t="s">
        <v>86</v>
      </c>
      <c r="L190" s="61" t="s">
        <v>33</v>
      </c>
      <c r="M190" s="43">
        <v>9.3896497726440433</v>
      </c>
      <c r="N190" s="43">
        <v>2.1218762397766113</v>
      </c>
      <c r="O190" s="36">
        <f t="shared" si="19"/>
        <v>-7.267773532867432</v>
      </c>
      <c r="P190" s="47">
        <v>1.6666666666666667</v>
      </c>
      <c r="Q190" s="62">
        <f t="shared" si="20"/>
        <v>3.634877962607285E-6</v>
      </c>
      <c r="R190" s="35" t="str">
        <f t="shared" si="21"/>
        <v>01.2.5GB 이하</v>
      </c>
      <c r="S190" s="63" t="s">
        <v>54</v>
      </c>
      <c r="T190" s="38">
        <f t="shared" si="22"/>
        <v>3.634877962607285E-6</v>
      </c>
      <c r="U190"/>
    </row>
    <row r="191" spans="1:21">
      <c r="A191" s="384" t="s">
        <v>45</v>
      </c>
      <c r="B191" s="385" t="s">
        <v>92</v>
      </c>
      <c r="C191" s="27" t="s">
        <v>34</v>
      </c>
      <c r="D191" s="27" t="s">
        <v>31</v>
      </c>
      <c r="E191" s="402" t="s">
        <v>1882</v>
      </c>
      <c r="F191" s="27" t="str">
        <f t="shared" si="23"/>
        <v>에센스(스페셜)</v>
      </c>
      <c r="G191" s="389" t="str">
        <f t="shared" si="18"/>
        <v/>
      </c>
      <c r="H191" s="17"/>
      <c r="I191" s="384" t="s">
        <v>45</v>
      </c>
      <c r="J191" s="21" t="s">
        <v>102</v>
      </c>
      <c r="K191" s="21" t="s">
        <v>5</v>
      </c>
      <c r="L191" s="21" t="s">
        <v>28</v>
      </c>
      <c r="M191" s="43">
        <v>0.17620623295123761</v>
      </c>
      <c r="N191" s="43">
        <v>1.6276183898632344</v>
      </c>
      <c r="O191" s="36">
        <f t="shared" si="19"/>
        <v>1.4514121569119967</v>
      </c>
      <c r="P191" s="47">
        <v>43.333333333333336</v>
      </c>
      <c r="Q191" s="33">
        <f t="shared" si="20"/>
        <v>9.4506827027789411E-5</v>
      </c>
      <c r="R191" s="35" t="str">
        <f t="shared" si="21"/>
        <v>01.2.5GB 이하</v>
      </c>
      <c r="S191" s="35" t="str">
        <f>IFERROR(VLOOKUP(R191,$A$11:$H$17,8,0),0)</f>
        <v>T끼리어르신
(LTE안심옵션)</v>
      </c>
      <c r="T191" s="38">
        <f t="shared" si="22"/>
        <v>9.4506827027789411E-5</v>
      </c>
    </row>
    <row r="192" spans="1:21">
      <c r="A192" s="384" t="s">
        <v>45</v>
      </c>
      <c r="B192" s="385" t="s">
        <v>92</v>
      </c>
      <c r="C192" s="27" t="s">
        <v>34</v>
      </c>
      <c r="D192" s="27" t="s">
        <v>32</v>
      </c>
      <c r="E192" s="402" t="s">
        <v>1880</v>
      </c>
      <c r="F192" s="27" t="str">
        <f t="shared" si="23"/>
        <v>안심2.5G</v>
      </c>
      <c r="G192" s="389" t="str">
        <f t="shared" si="18"/>
        <v/>
      </c>
      <c r="H192" s="17"/>
      <c r="I192" s="384" t="s">
        <v>45</v>
      </c>
      <c r="J192" s="21" t="s">
        <v>102</v>
      </c>
      <c r="K192" s="27" t="s">
        <v>5</v>
      </c>
      <c r="L192" s="27" t="s">
        <v>31</v>
      </c>
      <c r="M192" s="43">
        <v>9.2739224433898926E-2</v>
      </c>
      <c r="N192" s="43">
        <v>0.7215040922164917</v>
      </c>
      <c r="O192" s="36">
        <f t="shared" si="19"/>
        <v>0.62876486778259277</v>
      </c>
      <c r="P192" s="47">
        <v>2.6666666666666665</v>
      </c>
      <c r="Q192" s="33">
        <f t="shared" si="20"/>
        <v>5.8158047401716547E-6</v>
      </c>
      <c r="R192" s="35" t="str">
        <f t="shared" si="21"/>
        <v>01.2.5GB 이하</v>
      </c>
      <c r="S192" s="35" t="str">
        <f t="shared" ref="S192:S214" si="24">IFERROR(VLOOKUP(R192,$A$11:$H$17,8,0),0)</f>
        <v>T끼리어르신
(LTE안심옵션)</v>
      </c>
      <c r="T192" s="38">
        <f t="shared" si="22"/>
        <v>5.8158047401716547E-6</v>
      </c>
    </row>
    <row r="193" spans="1:20">
      <c r="A193" s="384" t="s">
        <v>45</v>
      </c>
      <c r="B193" s="385" t="s">
        <v>92</v>
      </c>
      <c r="C193" s="27" t="s">
        <v>34</v>
      </c>
      <c r="D193" s="27" t="s">
        <v>32</v>
      </c>
      <c r="E193" s="402" t="s">
        <v>1879</v>
      </c>
      <c r="F193" s="27" t="str">
        <f t="shared" si="23"/>
        <v>안심4G</v>
      </c>
      <c r="G193" s="389" t="str">
        <f t="shared" si="18"/>
        <v/>
      </c>
      <c r="H193" s="17"/>
      <c r="I193" s="384" t="s">
        <v>45</v>
      </c>
      <c r="J193" s="21" t="s">
        <v>102</v>
      </c>
      <c r="K193" s="27" t="s">
        <v>5</v>
      </c>
      <c r="L193" s="27" t="s">
        <v>32</v>
      </c>
      <c r="M193" s="43">
        <v>5.2469611167907715E-2</v>
      </c>
      <c r="N193" s="43">
        <v>3.532111644744873E-2</v>
      </c>
      <c r="O193" s="36">
        <f t="shared" si="19"/>
        <v>-1.7148494720458984E-2</v>
      </c>
      <c r="P193" s="47">
        <v>1.3333333333333333</v>
      </c>
      <c r="Q193" s="33">
        <f t="shared" si="20"/>
        <v>2.9079023700858274E-6</v>
      </c>
      <c r="R193" s="35" t="str">
        <f t="shared" si="21"/>
        <v>01.2.5GB 이하</v>
      </c>
      <c r="S193" s="35" t="str">
        <f t="shared" si="24"/>
        <v>T끼리어르신
(LTE안심옵션)</v>
      </c>
      <c r="T193" s="38">
        <f t="shared" si="22"/>
        <v>2.9079023700858274E-6</v>
      </c>
    </row>
    <row r="194" spans="1:20">
      <c r="A194" s="384" t="s">
        <v>45</v>
      </c>
      <c r="B194" s="385" t="s">
        <v>92</v>
      </c>
      <c r="C194" s="27" t="s">
        <v>34</v>
      </c>
      <c r="D194" s="27" t="s">
        <v>32</v>
      </c>
      <c r="E194" s="402" t="s">
        <v>1881</v>
      </c>
      <c r="F194" s="27" t="str">
        <f t="shared" si="23"/>
        <v>에센스(스페셜)</v>
      </c>
      <c r="G194" s="389" t="str">
        <f t="shared" si="18"/>
        <v/>
      </c>
      <c r="H194" s="17"/>
      <c r="I194" s="384" t="s">
        <v>45</v>
      </c>
      <c r="J194" s="21" t="s">
        <v>102</v>
      </c>
      <c r="K194" s="27" t="s">
        <v>5</v>
      </c>
      <c r="L194" s="27" t="s">
        <v>33</v>
      </c>
      <c r="M194" s="43">
        <v>8.3967871136135519E-2</v>
      </c>
      <c r="N194" s="43">
        <v>2.7001985708872476</v>
      </c>
      <c r="O194" s="36">
        <f t="shared" si="19"/>
        <v>2.616230699751112</v>
      </c>
      <c r="P194" s="47">
        <v>6</v>
      </c>
      <c r="Q194" s="33">
        <f t="shared" si="20"/>
        <v>1.3085560665386225E-5</v>
      </c>
      <c r="R194" s="35" t="str">
        <f t="shared" si="21"/>
        <v>02.4GB 이하</v>
      </c>
      <c r="S194" s="35" t="str">
        <f t="shared" si="24"/>
        <v>어르신 안심 2.8G</v>
      </c>
      <c r="T194" s="38">
        <f t="shared" si="22"/>
        <v>1.3085560665386225E-5</v>
      </c>
    </row>
    <row r="195" spans="1:20">
      <c r="A195" s="384" t="s">
        <v>45</v>
      </c>
      <c r="B195" s="385" t="s">
        <v>92</v>
      </c>
      <c r="C195" s="27" t="s">
        <v>34</v>
      </c>
      <c r="D195" s="27" t="s">
        <v>32</v>
      </c>
      <c r="E195" s="402" t="s">
        <v>1882</v>
      </c>
      <c r="F195" s="27" t="str">
        <f t="shared" si="23"/>
        <v>에센스(스페셜)</v>
      </c>
      <c r="G195" s="389" t="str">
        <f t="shared" si="18"/>
        <v/>
      </c>
      <c r="H195" s="17"/>
      <c r="I195" s="384" t="s">
        <v>45</v>
      </c>
      <c r="J195" s="21" t="s">
        <v>102</v>
      </c>
      <c r="K195" s="21" t="s">
        <v>30</v>
      </c>
      <c r="L195" s="21" t="s">
        <v>28</v>
      </c>
      <c r="M195" s="43">
        <v>0.83575637605455189</v>
      </c>
      <c r="N195" s="43">
        <v>2.288423040178087</v>
      </c>
      <c r="O195" s="36">
        <f t="shared" si="19"/>
        <v>1.4526666641235351</v>
      </c>
      <c r="P195" s="47">
        <v>30</v>
      </c>
      <c r="Q195" s="33">
        <f t="shared" si="20"/>
        <v>6.5427803326931121E-5</v>
      </c>
      <c r="R195" s="35" t="str">
        <f t="shared" si="21"/>
        <v>01.2.5GB 이하</v>
      </c>
      <c r="S195" s="35" t="str">
        <f t="shared" si="24"/>
        <v>T끼리어르신
(LTE안심옵션)</v>
      </c>
      <c r="T195" s="38">
        <f t="shared" si="22"/>
        <v>6.5427803326931121E-5</v>
      </c>
    </row>
    <row r="196" spans="1:20">
      <c r="A196" s="384" t="s">
        <v>45</v>
      </c>
      <c r="B196" s="385" t="s">
        <v>92</v>
      </c>
      <c r="C196" s="27" t="s">
        <v>34</v>
      </c>
      <c r="D196" s="27" t="s">
        <v>33</v>
      </c>
      <c r="E196" s="402" t="s">
        <v>1880</v>
      </c>
      <c r="F196" s="27" t="str">
        <f t="shared" si="23"/>
        <v>안심2.5G</v>
      </c>
      <c r="G196" s="389" t="str">
        <f t="shared" si="18"/>
        <v/>
      </c>
      <c r="H196" s="17"/>
      <c r="I196" s="384" t="s">
        <v>45</v>
      </c>
      <c r="J196" s="21" t="s">
        <v>102</v>
      </c>
      <c r="K196" s="27" t="s">
        <v>30</v>
      </c>
      <c r="L196" s="27" t="s">
        <v>31</v>
      </c>
      <c r="M196" s="43">
        <v>0.82489538192749023</v>
      </c>
      <c r="N196" s="43">
        <v>13.843559265136719</v>
      </c>
      <c r="O196" s="36">
        <f t="shared" si="19"/>
        <v>13.018663883209229</v>
      </c>
      <c r="P196" s="47">
        <v>0.33333333333333331</v>
      </c>
      <c r="Q196" s="33">
        <f t="shared" si="20"/>
        <v>7.2697559252145684E-7</v>
      </c>
      <c r="R196" s="35" t="str">
        <f t="shared" si="21"/>
        <v>04.6GB 초과</v>
      </c>
      <c r="S196" s="35" t="str">
        <f t="shared" si="24"/>
        <v>어르신 에센스(어르신 스페셜)</v>
      </c>
      <c r="T196" s="38">
        <f t="shared" si="22"/>
        <v>7.2697559252145684E-7</v>
      </c>
    </row>
    <row r="197" spans="1:20">
      <c r="A197" s="384" t="s">
        <v>45</v>
      </c>
      <c r="B197" s="385" t="s">
        <v>92</v>
      </c>
      <c r="C197" s="27" t="s">
        <v>34</v>
      </c>
      <c r="D197" s="27" t="s">
        <v>33</v>
      </c>
      <c r="E197" s="402" t="s">
        <v>1879</v>
      </c>
      <c r="F197" s="27" t="str">
        <f t="shared" si="23"/>
        <v>안심4G</v>
      </c>
      <c r="G197" s="389" t="str">
        <f t="shared" si="18"/>
        <v/>
      </c>
      <c r="H197" s="17"/>
      <c r="I197" s="384" t="s">
        <v>45</v>
      </c>
      <c r="J197" s="21" t="s">
        <v>102</v>
      </c>
      <c r="K197" s="27" t="s">
        <v>30</v>
      </c>
      <c r="L197" s="27" t="s">
        <v>32</v>
      </c>
      <c r="M197" s="43">
        <v>1.1298141479492188</v>
      </c>
      <c r="N197" s="43">
        <v>1.371006965637207</v>
      </c>
      <c r="O197" s="36">
        <f t="shared" si="19"/>
        <v>0.24119281768798828</v>
      </c>
      <c r="P197" s="47">
        <v>0.33333333333333331</v>
      </c>
      <c r="Q197" s="33">
        <f t="shared" si="20"/>
        <v>7.2697559252145684E-7</v>
      </c>
      <c r="R197" s="35" t="str">
        <f t="shared" si="21"/>
        <v>01.2.5GB 이하</v>
      </c>
      <c r="S197" s="35" t="str">
        <f t="shared" si="24"/>
        <v>T끼리어르신
(LTE안심옵션)</v>
      </c>
      <c r="T197" s="38">
        <f t="shared" si="22"/>
        <v>7.2697559252145684E-7</v>
      </c>
    </row>
    <row r="198" spans="1:20">
      <c r="A198" s="384" t="s">
        <v>45</v>
      </c>
      <c r="B198" s="385" t="s">
        <v>92</v>
      </c>
      <c r="C198" s="27" t="s">
        <v>34</v>
      </c>
      <c r="D198" s="27" t="s">
        <v>33</v>
      </c>
      <c r="E198" s="402" t="s">
        <v>1881</v>
      </c>
      <c r="F198" s="27" t="str">
        <f t="shared" si="23"/>
        <v>에센스(스페셜)</v>
      </c>
      <c r="G198" s="389" t="str">
        <f t="shared" si="18"/>
        <v/>
      </c>
      <c r="H198" s="17"/>
      <c r="I198" s="384" t="s">
        <v>45</v>
      </c>
      <c r="J198" s="21" t="s">
        <v>102</v>
      </c>
      <c r="K198" s="27" t="s">
        <v>30</v>
      </c>
      <c r="L198" s="27" t="s">
        <v>33</v>
      </c>
      <c r="M198" s="43">
        <v>0.95040035247802734</v>
      </c>
      <c r="N198" s="43">
        <v>0.46254646778106689</v>
      </c>
      <c r="O198" s="36">
        <f t="shared" si="19"/>
        <v>-0.48785388469696045</v>
      </c>
      <c r="P198" s="47">
        <v>1.3333333333333333</v>
      </c>
      <c r="Q198" s="33">
        <f t="shared" si="20"/>
        <v>2.9079023700858274E-6</v>
      </c>
      <c r="R198" s="35" t="str">
        <f t="shared" si="21"/>
        <v>01.2.5GB 이하</v>
      </c>
      <c r="S198" s="35" t="str">
        <f t="shared" si="24"/>
        <v>T끼리어르신
(LTE안심옵션)</v>
      </c>
      <c r="T198" s="38">
        <f t="shared" si="22"/>
        <v>2.9079023700858274E-6</v>
      </c>
    </row>
    <row r="199" spans="1:20">
      <c r="A199" s="384" t="s">
        <v>45</v>
      </c>
      <c r="B199" s="385" t="s">
        <v>92</v>
      </c>
      <c r="C199" s="27" t="s">
        <v>34</v>
      </c>
      <c r="D199" s="27" t="s">
        <v>33</v>
      </c>
      <c r="E199" s="402" t="s">
        <v>1882</v>
      </c>
      <c r="F199" s="27" t="str">
        <f t="shared" si="23"/>
        <v>에센스(스페셜)</v>
      </c>
      <c r="G199" s="389" t="str">
        <f t="shared" si="18"/>
        <v/>
      </c>
      <c r="H199" s="17"/>
      <c r="I199" s="384" t="s">
        <v>45</v>
      </c>
      <c r="J199" s="21" t="s">
        <v>102</v>
      </c>
      <c r="K199" s="21" t="s">
        <v>10</v>
      </c>
      <c r="L199" s="21" t="s">
        <v>28</v>
      </c>
      <c r="M199" s="43">
        <v>1.5987588853547068</v>
      </c>
      <c r="N199" s="43">
        <v>2.8350948805760856</v>
      </c>
      <c r="O199" s="36">
        <f t="shared" si="19"/>
        <v>1.2363359952213788</v>
      </c>
      <c r="P199" s="47">
        <v>33</v>
      </c>
      <c r="Q199" s="33">
        <f t="shared" si="20"/>
        <v>7.197058365962423E-5</v>
      </c>
      <c r="R199" s="35" t="str">
        <f t="shared" si="21"/>
        <v>02.4GB 이하</v>
      </c>
      <c r="S199" s="35" t="str">
        <f t="shared" si="24"/>
        <v>어르신 안심 2.8G</v>
      </c>
      <c r="T199" s="38">
        <f t="shared" si="22"/>
        <v>7.197058365962423E-5</v>
      </c>
    </row>
    <row r="200" spans="1:20">
      <c r="A200" s="384" t="s">
        <v>45</v>
      </c>
      <c r="B200" s="385" t="s">
        <v>92</v>
      </c>
      <c r="C200" s="27" t="s">
        <v>86</v>
      </c>
      <c r="D200" s="27" t="s">
        <v>28</v>
      </c>
      <c r="E200" s="402" t="s">
        <v>1880</v>
      </c>
      <c r="F200" s="27" t="str">
        <f t="shared" si="23"/>
        <v>안심2.5G</v>
      </c>
      <c r="G200" s="389" t="str">
        <f t="shared" si="18"/>
        <v/>
      </c>
      <c r="H200" s="17"/>
      <c r="I200" s="384" t="s">
        <v>45</v>
      </c>
      <c r="J200" s="21" t="s">
        <v>102</v>
      </c>
      <c r="K200" s="27" t="s">
        <v>10</v>
      </c>
      <c r="L200" s="27" t="s">
        <v>31</v>
      </c>
      <c r="M200" s="43">
        <v>1.9143795967102051</v>
      </c>
      <c r="N200" s="43">
        <v>1.3258495330810547</v>
      </c>
      <c r="O200" s="36">
        <f t="shared" si="19"/>
        <v>-0.58853006362915039</v>
      </c>
      <c r="P200" s="47">
        <v>0.33333333333333331</v>
      </c>
      <c r="Q200" s="33">
        <f t="shared" si="20"/>
        <v>7.2697559252145684E-7</v>
      </c>
      <c r="R200" s="35" t="str">
        <f t="shared" si="21"/>
        <v>01.2.5GB 이하</v>
      </c>
      <c r="S200" s="35" t="str">
        <f t="shared" si="24"/>
        <v>T끼리어르신
(LTE안심옵션)</v>
      </c>
      <c r="T200" s="38">
        <f t="shared" si="22"/>
        <v>7.2697559252145684E-7</v>
      </c>
    </row>
    <row r="201" spans="1:20">
      <c r="A201" s="384" t="s">
        <v>45</v>
      </c>
      <c r="B201" s="385" t="s">
        <v>92</v>
      </c>
      <c r="C201" s="27" t="s">
        <v>86</v>
      </c>
      <c r="D201" s="27" t="s">
        <v>28</v>
      </c>
      <c r="E201" s="402" t="s">
        <v>1879</v>
      </c>
      <c r="F201" s="27" t="str">
        <f t="shared" si="23"/>
        <v>안심4G</v>
      </c>
      <c r="G201" s="389" t="str">
        <f t="shared" si="18"/>
        <v/>
      </c>
      <c r="H201" s="17"/>
      <c r="I201" s="384" t="s">
        <v>45</v>
      </c>
      <c r="J201" s="21" t="s">
        <v>102</v>
      </c>
      <c r="K201" s="27" t="s">
        <v>10</v>
      </c>
      <c r="L201" s="27" t="s">
        <v>32</v>
      </c>
      <c r="M201" s="43"/>
      <c r="N201" s="43"/>
      <c r="O201" s="36">
        <f t="shared" si="19"/>
        <v>0</v>
      </c>
      <c r="P201" s="47">
        <v>0</v>
      </c>
      <c r="Q201" s="33">
        <f t="shared" si="20"/>
        <v>0</v>
      </c>
      <c r="R201" s="35" t="str">
        <f t="shared" si="21"/>
        <v>01.2.5GB 이하</v>
      </c>
      <c r="S201" s="35" t="str">
        <f t="shared" si="24"/>
        <v>T끼리어르신
(LTE안심옵션)</v>
      </c>
      <c r="T201" s="38">
        <f t="shared" si="22"/>
        <v>0</v>
      </c>
    </row>
    <row r="202" spans="1:20">
      <c r="A202" s="384" t="s">
        <v>45</v>
      </c>
      <c r="B202" s="385" t="s">
        <v>92</v>
      </c>
      <c r="C202" s="27" t="s">
        <v>86</v>
      </c>
      <c r="D202" s="27" t="s">
        <v>28</v>
      </c>
      <c r="E202" s="402" t="s">
        <v>1881</v>
      </c>
      <c r="F202" s="27" t="str">
        <f t="shared" si="23"/>
        <v>에센스(스페셜)</v>
      </c>
      <c r="G202" s="389" t="str">
        <f t="shared" si="18"/>
        <v/>
      </c>
      <c r="H202" s="17"/>
      <c r="I202" s="384" t="s">
        <v>45</v>
      </c>
      <c r="J202" s="21" t="s">
        <v>102</v>
      </c>
      <c r="K202" s="27" t="s">
        <v>10</v>
      </c>
      <c r="L202" s="27" t="s">
        <v>33</v>
      </c>
      <c r="M202" s="43">
        <v>1.4905415376027424</v>
      </c>
      <c r="N202" s="43">
        <v>0.65453100204467773</v>
      </c>
      <c r="O202" s="36">
        <f t="shared" si="19"/>
        <v>-0.8360105355580647</v>
      </c>
      <c r="P202" s="47">
        <v>2</v>
      </c>
      <c r="Q202" s="33">
        <f t="shared" si="20"/>
        <v>4.3618535551287413E-6</v>
      </c>
      <c r="R202" s="35" t="str">
        <f t="shared" si="21"/>
        <v>01.2.5GB 이하</v>
      </c>
      <c r="S202" s="35" t="str">
        <f t="shared" si="24"/>
        <v>T끼리어르신
(LTE안심옵션)</v>
      </c>
      <c r="T202" s="38">
        <f t="shared" si="22"/>
        <v>4.3618535551287413E-6</v>
      </c>
    </row>
    <row r="203" spans="1:20">
      <c r="A203" s="384" t="s">
        <v>45</v>
      </c>
      <c r="B203" s="385" t="s">
        <v>92</v>
      </c>
      <c r="C203" s="27" t="s">
        <v>86</v>
      </c>
      <c r="D203" s="27" t="s">
        <v>28</v>
      </c>
      <c r="E203" s="402" t="s">
        <v>1882</v>
      </c>
      <c r="F203" s="27" t="str">
        <f t="shared" si="23"/>
        <v>에센스(스페셜)</v>
      </c>
      <c r="G203" s="389" t="str">
        <f t="shared" si="18"/>
        <v/>
      </c>
      <c r="H203" s="17"/>
      <c r="I203" s="384" t="s">
        <v>45</v>
      </c>
      <c r="J203" s="21" t="s">
        <v>102</v>
      </c>
      <c r="K203" s="21" t="s">
        <v>13</v>
      </c>
      <c r="L203" s="21" t="s">
        <v>28</v>
      </c>
      <c r="M203" s="43">
        <v>2.919508637383927</v>
      </c>
      <c r="N203" s="43">
        <v>5.905201683903849</v>
      </c>
      <c r="O203" s="36">
        <f t="shared" si="19"/>
        <v>2.9856930465199221</v>
      </c>
      <c r="P203" s="47">
        <v>57.333333333333336</v>
      </c>
      <c r="Q203" s="33">
        <f t="shared" si="20"/>
        <v>1.2503980191369061E-4</v>
      </c>
      <c r="R203" s="35" t="str">
        <f t="shared" si="21"/>
        <v>03.6GB 이하</v>
      </c>
      <c r="S203" s="35" t="str">
        <f t="shared" si="24"/>
        <v>어르신 안심 4.5G</v>
      </c>
      <c r="T203" s="38">
        <f t="shared" si="22"/>
        <v>1.2503980191369061E-4</v>
      </c>
    </row>
    <row r="204" spans="1:20">
      <c r="A204" s="384" t="s">
        <v>45</v>
      </c>
      <c r="B204" s="385" t="s">
        <v>92</v>
      </c>
      <c r="C204" s="27" t="s">
        <v>86</v>
      </c>
      <c r="D204" s="27" t="s">
        <v>31</v>
      </c>
      <c r="E204" s="402" t="s">
        <v>1880</v>
      </c>
      <c r="F204" s="27" t="str">
        <f t="shared" si="23"/>
        <v>안심2.5G</v>
      </c>
      <c r="G204" s="389" t="str">
        <f t="shared" si="18"/>
        <v/>
      </c>
      <c r="H204" s="17"/>
      <c r="I204" s="384" t="s">
        <v>45</v>
      </c>
      <c r="J204" s="21" t="s">
        <v>102</v>
      </c>
      <c r="K204" s="27" t="s">
        <v>13</v>
      </c>
      <c r="L204" s="27" t="s">
        <v>31</v>
      </c>
      <c r="M204" s="43">
        <v>3.2692432403564453</v>
      </c>
      <c r="N204" s="43">
        <v>2.1868331432342529</v>
      </c>
      <c r="O204" s="36">
        <f t="shared" si="19"/>
        <v>-1.0824100971221924</v>
      </c>
      <c r="P204" s="47">
        <v>0.66666666666666663</v>
      </c>
      <c r="Q204" s="33">
        <f t="shared" si="20"/>
        <v>1.4539511850429137E-6</v>
      </c>
      <c r="R204" s="35" t="str">
        <f t="shared" si="21"/>
        <v>01.2.5GB 이하</v>
      </c>
      <c r="S204" s="35" t="str">
        <f t="shared" si="24"/>
        <v>T끼리어르신
(LTE안심옵션)</v>
      </c>
      <c r="T204" s="38">
        <f t="shared" si="22"/>
        <v>1.4539511850429137E-6</v>
      </c>
    </row>
    <row r="205" spans="1:20">
      <c r="A205" s="384" t="s">
        <v>45</v>
      </c>
      <c r="B205" s="385" t="s">
        <v>92</v>
      </c>
      <c r="C205" s="27" t="s">
        <v>86</v>
      </c>
      <c r="D205" s="27" t="s">
        <v>31</v>
      </c>
      <c r="E205" s="402" t="s">
        <v>1879</v>
      </c>
      <c r="F205" s="27" t="str">
        <f t="shared" si="23"/>
        <v>안심4G</v>
      </c>
      <c r="G205" s="389" t="str">
        <f t="shared" si="18"/>
        <v/>
      </c>
      <c r="H205" s="17"/>
      <c r="I205" s="384" t="s">
        <v>45</v>
      </c>
      <c r="J205" s="21" t="s">
        <v>102</v>
      </c>
      <c r="K205" s="27" t="s">
        <v>13</v>
      </c>
      <c r="L205" s="27" t="s">
        <v>32</v>
      </c>
      <c r="M205" s="43">
        <v>2.9104368686676025</v>
      </c>
      <c r="N205" s="43">
        <v>14.426350355148315</v>
      </c>
      <c r="O205" s="36">
        <f t="shared" si="19"/>
        <v>11.515913486480713</v>
      </c>
      <c r="P205" s="47">
        <v>0.66666666666666663</v>
      </c>
      <c r="Q205" s="33">
        <f t="shared" si="20"/>
        <v>1.4539511850429137E-6</v>
      </c>
      <c r="R205" s="35" t="str">
        <f t="shared" si="21"/>
        <v>04.6GB 초과</v>
      </c>
      <c r="S205" s="35" t="str">
        <f t="shared" si="24"/>
        <v>어르신 에센스(어르신 스페셜)</v>
      </c>
      <c r="T205" s="38">
        <f t="shared" si="22"/>
        <v>1.4539511850429137E-6</v>
      </c>
    </row>
    <row r="206" spans="1:20">
      <c r="A206" s="384" t="s">
        <v>45</v>
      </c>
      <c r="B206" s="385" t="s">
        <v>92</v>
      </c>
      <c r="C206" s="27" t="s">
        <v>86</v>
      </c>
      <c r="D206" s="27" t="s">
        <v>31</v>
      </c>
      <c r="E206" s="402" t="s">
        <v>1881</v>
      </c>
      <c r="F206" s="27" t="str">
        <f t="shared" si="23"/>
        <v>에센스(스페셜)</v>
      </c>
      <c r="G206" s="389" t="str">
        <f t="shared" si="18"/>
        <v/>
      </c>
      <c r="H206" s="17"/>
      <c r="I206" s="384" t="s">
        <v>45</v>
      </c>
      <c r="J206" s="21" t="s">
        <v>102</v>
      </c>
      <c r="K206" s="27" t="s">
        <v>13</v>
      </c>
      <c r="L206" s="27" t="s">
        <v>33</v>
      </c>
      <c r="M206" s="43">
        <v>2.6120769500732424</v>
      </c>
      <c r="N206" s="43">
        <v>2.079088878631592</v>
      </c>
      <c r="O206" s="36">
        <f t="shared" si="19"/>
        <v>-0.53298807144165039</v>
      </c>
      <c r="P206" s="47">
        <v>1.6666666666666667</v>
      </c>
      <c r="Q206" s="33">
        <f t="shared" si="20"/>
        <v>3.634877962607285E-6</v>
      </c>
      <c r="R206" s="35" t="str">
        <f t="shared" si="21"/>
        <v>01.2.5GB 이하</v>
      </c>
      <c r="S206" s="35" t="str">
        <f t="shared" si="24"/>
        <v>T끼리어르신
(LTE안심옵션)</v>
      </c>
      <c r="T206" s="38">
        <f t="shared" si="22"/>
        <v>3.634877962607285E-6</v>
      </c>
    </row>
    <row r="207" spans="1:20">
      <c r="A207" s="384" t="s">
        <v>45</v>
      </c>
      <c r="B207" s="385" t="s">
        <v>92</v>
      </c>
      <c r="C207" s="27" t="s">
        <v>86</v>
      </c>
      <c r="D207" s="27" t="s">
        <v>31</v>
      </c>
      <c r="E207" s="402" t="s">
        <v>1882</v>
      </c>
      <c r="F207" s="27" t="str">
        <f t="shared" si="23"/>
        <v>에센스(스페셜)</v>
      </c>
      <c r="G207" s="389" t="str">
        <f t="shared" si="18"/>
        <v/>
      </c>
      <c r="H207" s="17"/>
      <c r="I207" s="384" t="s">
        <v>45</v>
      </c>
      <c r="J207" s="21" t="s">
        <v>102</v>
      </c>
      <c r="K207" s="21" t="s">
        <v>34</v>
      </c>
      <c r="L207" s="21" t="s">
        <v>28</v>
      </c>
      <c r="M207" s="43">
        <v>4.8978940834433349</v>
      </c>
      <c r="N207" s="43">
        <v>8.6980508343648104</v>
      </c>
      <c r="O207" s="36">
        <f t="shared" si="19"/>
        <v>3.8001567509214755</v>
      </c>
      <c r="P207" s="47">
        <v>39.333333333333336</v>
      </c>
      <c r="Q207" s="33">
        <f t="shared" si="20"/>
        <v>8.578311991753192E-5</v>
      </c>
      <c r="R207" s="35" t="str">
        <f t="shared" si="21"/>
        <v>04.6GB 초과</v>
      </c>
      <c r="S207" s="35" t="str">
        <f t="shared" si="24"/>
        <v>어르신 에센스(어르신 스페셜)</v>
      </c>
      <c r="T207" s="38">
        <f t="shared" si="22"/>
        <v>8.578311991753192E-5</v>
      </c>
    </row>
    <row r="208" spans="1:20">
      <c r="A208" s="384" t="s">
        <v>45</v>
      </c>
      <c r="B208" s="385" t="s">
        <v>92</v>
      </c>
      <c r="C208" s="27" t="s">
        <v>86</v>
      </c>
      <c r="D208" s="27" t="s">
        <v>32</v>
      </c>
      <c r="E208" s="402" t="s">
        <v>1880</v>
      </c>
      <c r="F208" s="27" t="str">
        <f t="shared" si="23"/>
        <v>안심2.5G</v>
      </c>
      <c r="G208" s="389" t="str">
        <f t="shared" si="18"/>
        <v/>
      </c>
      <c r="H208" s="17"/>
      <c r="I208" s="384" t="s">
        <v>45</v>
      </c>
      <c r="J208" s="21" t="s">
        <v>102</v>
      </c>
      <c r="K208" s="27" t="s">
        <v>34</v>
      </c>
      <c r="L208" s="27" t="s">
        <v>31</v>
      </c>
      <c r="M208" s="43">
        <v>5.1783000230789185</v>
      </c>
      <c r="N208" s="43">
        <v>8.9834426641464233</v>
      </c>
      <c r="O208" s="36">
        <f t="shared" si="19"/>
        <v>3.8051426410675049</v>
      </c>
      <c r="P208" s="47">
        <v>1.3333333333333333</v>
      </c>
      <c r="Q208" s="33">
        <f t="shared" si="20"/>
        <v>2.9079023700858274E-6</v>
      </c>
      <c r="R208" s="35" t="str">
        <f t="shared" si="21"/>
        <v>04.6GB 초과</v>
      </c>
      <c r="S208" s="35" t="str">
        <f t="shared" si="24"/>
        <v>어르신 에센스(어르신 스페셜)</v>
      </c>
      <c r="T208" s="38">
        <f t="shared" si="22"/>
        <v>2.9079023700858274E-6</v>
      </c>
    </row>
    <row r="209" spans="1:20">
      <c r="A209" s="384" t="s">
        <v>45</v>
      </c>
      <c r="B209" s="385" t="s">
        <v>92</v>
      </c>
      <c r="C209" s="27" t="s">
        <v>86</v>
      </c>
      <c r="D209" s="27" t="s">
        <v>32</v>
      </c>
      <c r="E209" s="402" t="s">
        <v>1879</v>
      </c>
      <c r="F209" s="27" t="str">
        <f t="shared" si="23"/>
        <v>안심4G</v>
      </c>
      <c r="G209" s="389" t="str">
        <f t="shared" si="18"/>
        <v/>
      </c>
      <c r="H209" s="17"/>
      <c r="I209" s="384" t="s">
        <v>45</v>
      </c>
      <c r="J209" s="21" t="s">
        <v>102</v>
      </c>
      <c r="K209" s="27" t="s">
        <v>34</v>
      </c>
      <c r="L209" s="27" t="s">
        <v>32</v>
      </c>
      <c r="M209" s="43"/>
      <c r="N209" s="43"/>
      <c r="O209" s="36">
        <f t="shared" si="19"/>
        <v>0</v>
      </c>
      <c r="P209" s="47">
        <v>0</v>
      </c>
      <c r="Q209" s="33">
        <f t="shared" si="20"/>
        <v>0</v>
      </c>
      <c r="R209" s="35" t="str">
        <f t="shared" si="21"/>
        <v>01.2.5GB 이하</v>
      </c>
      <c r="S209" s="35" t="str">
        <f t="shared" si="24"/>
        <v>T끼리어르신
(LTE안심옵션)</v>
      </c>
      <c r="T209" s="38">
        <f t="shared" si="22"/>
        <v>0</v>
      </c>
    </row>
    <row r="210" spans="1:20">
      <c r="A210" s="384" t="s">
        <v>45</v>
      </c>
      <c r="B210" s="385" t="s">
        <v>92</v>
      </c>
      <c r="C210" s="27" t="s">
        <v>86</v>
      </c>
      <c r="D210" s="27" t="s">
        <v>32</v>
      </c>
      <c r="E210" s="402" t="s">
        <v>1881</v>
      </c>
      <c r="F210" s="27" t="str">
        <f t="shared" si="23"/>
        <v>에센스(스페셜)</v>
      </c>
      <c r="G210" s="389" t="str">
        <f t="shared" si="18"/>
        <v/>
      </c>
      <c r="H210" s="17"/>
      <c r="I210" s="384" t="s">
        <v>45</v>
      </c>
      <c r="J210" s="21" t="s">
        <v>102</v>
      </c>
      <c r="K210" s="27" t="s">
        <v>34</v>
      </c>
      <c r="L210" s="27" t="s">
        <v>33</v>
      </c>
      <c r="M210" s="43">
        <v>5.0592715740203857</v>
      </c>
      <c r="N210" s="43">
        <v>9.3766766786575317</v>
      </c>
      <c r="O210" s="36">
        <f t="shared" si="19"/>
        <v>4.317405104637146</v>
      </c>
      <c r="P210" s="47">
        <v>1.3333333333333333</v>
      </c>
      <c r="Q210" s="33">
        <f t="shared" si="20"/>
        <v>2.9079023700858274E-6</v>
      </c>
      <c r="R210" s="35" t="str">
        <f t="shared" si="21"/>
        <v>04.6GB 초과</v>
      </c>
      <c r="S210" s="35" t="str">
        <f t="shared" si="24"/>
        <v>어르신 에센스(어르신 스페셜)</v>
      </c>
      <c r="T210" s="38">
        <f t="shared" si="22"/>
        <v>2.9079023700858274E-6</v>
      </c>
    </row>
    <row r="211" spans="1:20">
      <c r="A211" s="384" t="s">
        <v>45</v>
      </c>
      <c r="B211" s="385" t="s">
        <v>92</v>
      </c>
      <c r="C211" s="27" t="s">
        <v>86</v>
      </c>
      <c r="D211" s="27" t="s">
        <v>32</v>
      </c>
      <c r="E211" s="402" t="s">
        <v>1882</v>
      </c>
      <c r="F211" s="27" t="str">
        <f t="shared" si="23"/>
        <v>에센스(스페셜)</v>
      </c>
      <c r="G211" s="389" t="str">
        <f t="shared" si="18"/>
        <v/>
      </c>
      <c r="H211" s="17"/>
      <c r="I211" s="384" t="s">
        <v>45</v>
      </c>
      <c r="J211" s="21" t="s">
        <v>102</v>
      </c>
      <c r="K211" s="21" t="s">
        <v>86</v>
      </c>
      <c r="L211" s="21" t="s">
        <v>28</v>
      </c>
      <c r="M211" s="43">
        <v>23.998731558051194</v>
      </c>
      <c r="N211" s="43">
        <v>27.592724632489738</v>
      </c>
      <c r="O211" s="36">
        <f t="shared" si="19"/>
        <v>3.5939930744385435</v>
      </c>
      <c r="P211" s="47">
        <v>207.66666666666666</v>
      </c>
      <c r="Q211" s="33">
        <f t="shared" si="20"/>
        <v>4.5290579414086762E-4</v>
      </c>
      <c r="R211" s="35" t="str">
        <f t="shared" si="21"/>
        <v>04.6GB 초과</v>
      </c>
      <c r="S211" s="35" t="str">
        <f t="shared" si="24"/>
        <v>어르신 에센스(어르신 스페셜)</v>
      </c>
      <c r="T211" s="38">
        <f t="shared" si="22"/>
        <v>4.5290579414086762E-4</v>
      </c>
    </row>
    <row r="212" spans="1:20">
      <c r="A212" s="384" t="s">
        <v>45</v>
      </c>
      <c r="B212" s="385" t="s">
        <v>92</v>
      </c>
      <c r="C212" s="27" t="s">
        <v>86</v>
      </c>
      <c r="D212" s="27" t="s">
        <v>33</v>
      </c>
      <c r="E212" s="402" t="s">
        <v>1880</v>
      </c>
      <c r="F212" s="27" t="str">
        <f t="shared" si="23"/>
        <v>안심2.5G</v>
      </c>
      <c r="G212" s="389" t="str">
        <f t="shared" si="18"/>
        <v/>
      </c>
      <c r="H212" s="17"/>
      <c r="I212" s="384" t="s">
        <v>45</v>
      </c>
      <c r="J212" s="21" t="s">
        <v>102</v>
      </c>
      <c r="K212" s="27" t="s">
        <v>86</v>
      </c>
      <c r="L212" s="27" t="s">
        <v>31</v>
      </c>
      <c r="M212" s="43">
        <v>29.21524755160014</v>
      </c>
      <c r="N212" s="43">
        <v>22.986325343449909</v>
      </c>
      <c r="O212" s="36">
        <f t="shared" si="19"/>
        <v>-6.2289222081502302</v>
      </c>
      <c r="P212" s="47">
        <v>2</v>
      </c>
      <c r="Q212" s="33">
        <f t="shared" si="20"/>
        <v>4.3618535551287413E-6</v>
      </c>
      <c r="R212" s="35" t="str">
        <f t="shared" si="21"/>
        <v>04.6GB 초과</v>
      </c>
      <c r="S212" s="35" t="str">
        <f t="shared" si="24"/>
        <v>어르신 에센스(어르신 스페셜)</v>
      </c>
      <c r="T212" s="38">
        <f t="shared" si="22"/>
        <v>4.3618535551287413E-6</v>
      </c>
    </row>
    <row r="213" spans="1:20">
      <c r="A213" s="384" t="s">
        <v>45</v>
      </c>
      <c r="B213" s="385" t="s">
        <v>92</v>
      </c>
      <c r="C213" s="27" t="s">
        <v>86</v>
      </c>
      <c r="D213" s="27" t="s">
        <v>33</v>
      </c>
      <c r="E213" s="402" t="s">
        <v>1879</v>
      </c>
      <c r="F213" s="27" t="str">
        <f t="shared" si="23"/>
        <v>안심4G</v>
      </c>
      <c r="G213" s="389" t="str">
        <f t="shared" si="18"/>
        <v/>
      </c>
      <c r="H213" s="17"/>
      <c r="I213" s="384" t="s">
        <v>45</v>
      </c>
      <c r="J213" s="21" t="s">
        <v>102</v>
      </c>
      <c r="K213" s="27" t="s">
        <v>86</v>
      </c>
      <c r="L213" s="27" t="s">
        <v>32</v>
      </c>
      <c r="M213" s="43">
        <v>35.35676383972168</v>
      </c>
      <c r="N213" s="43">
        <v>16.134816646575928</v>
      </c>
      <c r="O213" s="36">
        <f t="shared" si="19"/>
        <v>-19.221947193145752</v>
      </c>
      <c r="P213" s="47">
        <v>1</v>
      </c>
      <c r="Q213" s="33">
        <f t="shared" si="20"/>
        <v>2.1809267775643706E-6</v>
      </c>
      <c r="R213" s="35" t="str">
        <f t="shared" si="21"/>
        <v>04.6GB 초과</v>
      </c>
      <c r="S213" s="35" t="str">
        <f t="shared" si="24"/>
        <v>어르신 에센스(어르신 스페셜)</v>
      </c>
      <c r="T213" s="38">
        <f t="shared" si="22"/>
        <v>2.1809267775643706E-6</v>
      </c>
    </row>
    <row r="214" spans="1:20" ht="18" thickBot="1">
      <c r="A214" s="384" t="s">
        <v>45</v>
      </c>
      <c r="B214" s="385" t="s">
        <v>92</v>
      </c>
      <c r="C214" s="27" t="s">
        <v>86</v>
      </c>
      <c r="D214" s="27" t="s">
        <v>33</v>
      </c>
      <c r="E214" s="402" t="s">
        <v>1881</v>
      </c>
      <c r="F214" s="27" t="str">
        <f t="shared" si="23"/>
        <v>에센스(스페셜)</v>
      </c>
      <c r="G214" s="389" t="str">
        <f t="shared" si="18"/>
        <v/>
      </c>
      <c r="H214" s="17"/>
      <c r="I214" s="404" t="s">
        <v>45</v>
      </c>
      <c r="J214" s="22" t="s">
        <v>102</v>
      </c>
      <c r="K214" s="44" t="s">
        <v>86</v>
      </c>
      <c r="L214" s="44" t="s">
        <v>33</v>
      </c>
      <c r="M214" s="45">
        <v>29.329897785186766</v>
      </c>
      <c r="N214" s="45">
        <v>14.219755013783773</v>
      </c>
      <c r="O214" s="37">
        <f t="shared" si="19"/>
        <v>-15.110142771402993</v>
      </c>
      <c r="P214" s="48">
        <v>5</v>
      </c>
      <c r="Q214" s="33">
        <f t="shared" si="20"/>
        <v>1.0904633887821854E-5</v>
      </c>
      <c r="R214" s="35" t="str">
        <f t="shared" si="21"/>
        <v>04.6GB 초과</v>
      </c>
      <c r="S214" s="35" t="str">
        <f t="shared" si="24"/>
        <v>어르신 에센스(어르신 스페셜)</v>
      </c>
      <c r="T214" s="38">
        <f t="shared" si="22"/>
        <v>1.0904633887821854E-5</v>
      </c>
    </row>
    <row r="215" spans="1:20">
      <c r="A215" s="384" t="s">
        <v>45</v>
      </c>
      <c r="B215" s="385" t="s">
        <v>92</v>
      </c>
      <c r="C215" s="27" t="s">
        <v>86</v>
      </c>
      <c r="D215" s="27" t="s">
        <v>33</v>
      </c>
      <c r="E215" s="402" t="s">
        <v>1882</v>
      </c>
      <c r="F215" s="27" t="str">
        <f t="shared" si="23"/>
        <v>에센스(스페셜)</v>
      </c>
      <c r="G215" s="389" t="str">
        <f t="shared" si="18"/>
        <v/>
      </c>
      <c r="H215" s="17"/>
      <c r="I215" s="399" t="s">
        <v>48</v>
      </c>
      <c r="J215" s="20" t="s">
        <v>90</v>
      </c>
      <c r="K215" s="20" t="s">
        <v>5</v>
      </c>
      <c r="L215" s="20" t="s">
        <v>28</v>
      </c>
      <c r="M215" s="41">
        <v>0.18270679434516363</v>
      </c>
      <c r="N215" s="41">
        <v>12.311051605635434</v>
      </c>
      <c r="O215" s="42">
        <f t="shared" si="19"/>
        <v>12.128344811290271</v>
      </c>
      <c r="P215" s="46">
        <v>387.66666666666669</v>
      </c>
      <c r="Q215" s="33">
        <f>P215/$N$21</f>
        <v>8.4547261410245443E-4</v>
      </c>
      <c r="R215" s="35" t="str">
        <f t="shared" si="21"/>
        <v>04.6GB 초과</v>
      </c>
      <c r="S215" s="35" t="str">
        <f>IFERROR(VLOOKUP(R215,$A$11:$B$17,2,0),0)</f>
        <v>에센스(스페셜)</v>
      </c>
      <c r="T215" s="38">
        <f>Q215</f>
        <v>8.4547261410245443E-4</v>
      </c>
    </row>
    <row r="216" spans="1:20">
      <c r="A216" s="384" t="s">
        <v>45</v>
      </c>
      <c r="B216" s="385" t="s">
        <v>94</v>
      </c>
      <c r="C216" s="27" t="s">
        <v>5</v>
      </c>
      <c r="D216" s="27" t="s">
        <v>28</v>
      </c>
      <c r="E216" s="402" t="s">
        <v>1880</v>
      </c>
      <c r="F216" s="27" t="str">
        <f t="shared" ref="F216:F279" si="25">IFERROR(VLOOKUP(E216,$A$11:$D$17,4,0),0)</f>
        <v>안심2.5G</v>
      </c>
      <c r="G216" s="389" t="str">
        <f t="shared" ref="G216:G279" si="26">IF(F216="스몰","LTE안심옵션","")</f>
        <v/>
      </c>
      <c r="H216" s="17"/>
      <c r="I216" s="384" t="s">
        <v>31</v>
      </c>
      <c r="J216" s="27" t="s">
        <v>90</v>
      </c>
      <c r="K216" s="27" t="s">
        <v>5</v>
      </c>
      <c r="L216" s="27" t="s">
        <v>31</v>
      </c>
      <c r="M216" s="43">
        <v>0.18648973413415856</v>
      </c>
      <c r="N216" s="43">
        <v>8.0747172264795051</v>
      </c>
      <c r="O216" s="36">
        <f t="shared" si="19"/>
        <v>7.8882274923453464</v>
      </c>
      <c r="P216" s="47">
        <v>123.33333333333333</v>
      </c>
      <c r="Q216" s="33">
        <f t="shared" ref="Q216:Q279" si="27">P216/$N$21</f>
        <v>2.6898096923293907E-4</v>
      </c>
      <c r="R216" s="35" t="str">
        <f t="shared" ref="R216:R279" si="28">IF(SUM(M216+O216)&gt;6,"04.6GB 초과",IF(SUM(M216+O216)&gt;4,"03.6GB 이하",IF(SUM(M216+O216)&gt;2.5,"02.4GB 이하","01.2.5GB 이하")))</f>
        <v>04.6GB 초과</v>
      </c>
      <c r="S216" s="35" t="str">
        <f t="shared" ref="S216:S279" si="29">IFERROR(VLOOKUP(R216,$A$11:$B$17,2,0),0)</f>
        <v>에센스(스페셜)</v>
      </c>
      <c r="T216" s="38">
        <f t="shared" ref="T216:T279" si="30">Q216</f>
        <v>2.6898096923293907E-4</v>
      </c>
    </row>
    <row r="217" spans="1:20">
      <c r="A217" s="384" t="s">
        <v>45</v>
      </c>
      <c r="B217" s="385" t="s">
        <v>94</v>
      </c>
      <c r="C217" s="27" t="s">
        <v>5</v>
      </c>
      <c r="D217" s="27" t="s">
        <v>28</v>
      </c>
      <c r="E217" s="402" t="s">
        <v>1879</v>
      </c>
      <c r="F217" s="27" t="str">
        <f t="shared" si="25"/>
        <v>안심4G</v>
      </c>
      <c r="G217" s="389" t="str">
        <f t="shared" si="26"/>
        <v/>
      </c>
      <c r="H217" s="17"/>
      <c r="I217" s="384" t="s">
        <v>31</v>
      </c>
      <c r="J217" s="27" t="s">
        <v>90</v>
      </c>
      <c r="K217" s="27" t="s">
        <v>5</v>
      </c>
      <c r="L217" s="27" t="s">
        <v>32</v>
      </c>
      <c r="M217" s="43">
        <v>0.2061959795049719</v>
      </c>
      <c r="N217" s="43">
        <v>2.797216281697557</v>
      </c>
      <c r="O217" s="36">
        <f t="shared" si="19"/>
        <v>2.5910203021925851</v>
      </c>
      <c r="P217" s="47">
        <v>24.666666666666668</v>
      </c>
      <c r="Q217" s="33">
        <f t="shared" si="27"/>
        <v>5.3796193846587814E-5</v>
      </c>
      <c r="R217" s="35" t="str">
        <f t="shared" si="28"/>
        <v>02.4GB 이하</v>
      </c>
      <c r="S217" s="35" t="str">
        <f t="shared" si="29"/>
        <v>안심4G</v>
      </c>
      <c r="T217" s="38">
        <f t="shared" si="30"/>
        <v>5.3796193846587814E-5</v>
      </c>
    </row>
    <row r="218" spans="1:20">
      <c r="A218" s="384" t="s">
        <v>45</v>
      </c>
      <c r="B218" s="385" t="s">
        <v>94</v>
      </c>
      <c r="C218" s="27" t="s">
        <v>5</v>
      </c>
      <c r="D218" s="27" t="s">
        <v>28</v>
      </c>
      <c r="E218" s="402" t="s">
        <v>1881</v>
      </c>
      <c r="F218" s="27" t="str">
        <f t="shared" si="25"/>
        <v>에센스(스페셜)</v>
      </c>
      <c r="G218" s="389" t="str">
        <f t="shared" si="26"/>
        <v/>
      </c>
      <c r="H218" s="17"/>
      <c r="I218" s="384" t="s">
        <v>31</v>
      </c>
      <c r="J218" s="27" t="s">
        <v>90</v>
      </c>
      <c r="K218" s="27" t="s">
        <v>5</v>
      </c>
      <c r="L218" s="27" t="s">
        <v>33</v>
      </c>
      <c r="M218" s="43">
        <v>0.14683960357182463</v>
      </c>
      <c r="N218" s="43">
        <v>4.2669766108754654</v>
      </c>
      <c r="O218" s="36">
        <f t="shared" si="19"/>
        <v>4.120137007303641</v>
      </c>
      <c r="P218" s="47">
        <v>94.666666666666671</v>
      </c>
      <c r="Q218" s="33">
        <f t="shared" si="27"/>
        <v>2.0646106827609378E-4</v>
      </c>
      <c r="R218" s="35" t="str">
        <f t="shared" si="28"/>
        <v>03.6GB 이하</v>
      </c>
      <c r="S218" s="35" t="str">
        <f t="shared" si="29"/>
        <v>에센스(스페셜)</v>
      </c>
      <c r="T218" s="38">
        <f t="shared" si="30"/>
        <v>2.0646106827609378E-4</v>
      </c>
    </row>
    <row r="219" spans="1:20">
      <c r="A219" s="384" t="s">
        <v>45</v>
      </c>
      <c r="B219" s="385" t="s">
        <v>94</v>
      </c>
      <c r="C219" s="27" t="s">
        <v>5</v>
      </c>
      <c r="D219" s="27" t="s">
        <v>28</v>
      </c>
      <c r="E219" s="402" t="s">
        <v>1882</v>
      </c>
      <c r="F219" s="27" t="str">
        <f t="shared" si="25"/>
        <v>에센스(스페셜)</v>
      </c>
      <c r="G219" s="389" t="str">
        <f t="shared" si="26"/>
        <v/>
      </c>
      <c r="H219" s="17"/>
      <c r="I219" s="384" t="s">
        <v>31</v>
      </c>
      <c r="J219" s="21" t="s">
        <v>90</v>
      </c>
      <c r="K219" s="21" t="s">
        <v>30</v>
      </c>
      <c r="L219" s="21" t="s">
        <v>28</v>
      </c>
      <c r="M219" s="43">
        <v>0.88161709477024008</v>
      </c>
      <c r="N219" s="43">
        <v>7.8548770976864279</v>
      </c>
      <c r="O219" s="36">
        <f t="shared" si="19"/>
        <v>6.973260002916188</v>
      </c>
      <c r="P219" s="47">
        <v>448.33333333333331</v>
      </c>
      <c r="Q219" s="33">
        <f t="shared" si="27"/>
        <v>9.7778217194135954E-4</v>
      </c>
      <c r="R219" s="35" t="str">
        <f t="shared" si="28"/>
        <v>04.6GB 초과</v>
      </c>
      <c r="S219" s="35" t="str">
        <f t="shared" si="29"/>
        <v>에센스(스페셜)</v>
      </c>
      <c r="T219" s="38">
        <f t="shared" si="30"/>
        <v>9.7778217194135954E-4</v>
      </c>
    </row>
    <row r="220" spans="1:20">
      <c r="A220" s="384" t="s">
        <v>45</v>
      </c>
      <c r="B220" s="385" t="s">
        <v>94</v>
      </c>
      <c r="C220" s="27" t="s">
        <v>5</v>
      </c>
      <c r="D220" s="27" t="s">
        <v>31</v>
      </c>
      <c r="E220" s="402" t="s">
        <v>1880</v>
      </c>
      <c r="F220" s="27" t="str">
        <f t="shared" si="25"/>
        <v>안심2.5G</v>
      </c>
      <c r="G220" s="389" t="str">
        <f t="shared" si="26"/>
        <v/>
      </c>
      <c r="H220" s="17"/>
      <c r="I220" s="384" t="s">
        <v>31</v>
      </c>
      <c r="J220" s="27" t="s">
        <v>90</v>
      </c>
      <c r="K220" s="27" t="s">
        <v>30</v>
      </c>
      <c r="L220" s="27" t="s">
        <v>31</v>
      </c>
      <c r="M220" s="43">
        <v>0.87454386399342465</v>
      </c>
      <c r="N220" s="43">
        <v>7.3590941027953072</v>
      </c>
      <c r="O220" s="36">
        <f t="shared" si="19"/>
        <v>6.4845502388018827</v>
      </c>
      <c r="P220" s="47">
        <v>104</v>
      </c>
      <c r="Q220" s="33">
        <f t="shared" si="27"/>
        <v>2.2681638486669455E-4</v>
      </c>
      <c r="R220" s="35" t="str">
        <f t="shared" si="28"/>
        <v>04.6GB 초과</v>
      </c>
      <c r="S220" s="35" t="str">
        <f t="shared" si="29"/>
        <v>에센스(스페셜)</v>
      </c>
      <c r="T220" s="38">
        <f t="shared" si="30"/>
        <v>2.2681638486669455E-4</v>
      </c>
    </row>
    <row r="221" spans="1:20">
      <c r="A221" s="384" t="s">
        <v>45</v>
      </c>
      <c r="B221" s="385" t="s">
        <v>94</v>
      </c>
      <c r="C221" s="27" t="s">
        <v>5</v>
      </c>
      <c r="D221" s="27" t="s">
        <v>31</v>
      </c>
      <c r="E221" s="402" t="s">
        <v>1879</v>
      </c>
      <c r="F221" s="27" t="str">
        <f t="shared" si="25"/>
        <v>안심4G</v>
      </c>
      <c r="G221" s="389" t="str">
        <f t="shared" si="26"/>
        <v/>
      </c>
      <c r="H221" s="17"/>
      <c r="I221" s="384" t="s">
        <v>31</v>
      </c>
      <c r="J221" s="27" t="s">
        <v>90</v>
      </c>
      <c r="K221" s="27" t="s">
        <v>30</v>
      </c>
      <c r="L221" s="27" t="s">
        <v>32</v>
      </c>
      <c r="M221" s="43">
        <v>0.84734898944233739</v>
      </c>
      <c r="N221" s="43">
        <v>2.6508050353028052</v>
      </c>
      <c r="O221" s="36">
        <f t="shared" si="19"/>
        <v>1.8034560458604678</v>
      </c>
      <c r="P221" s="47">
        <v>28.666666666666668</v>
      </c>
      <c r="Q221" s="33">
        <f t="shared" si="27"/>
        <v>6.2519900956845305E-5</v>
      </c>
      <c r="R221" s="35" t="str">
        <f t="shared" si="28"/>
        <v>02.4GB 이하</v>
      </c>
      <c r="S221" s="35" t="str">
        <f t="shared" si="29"/>
        <v>안심4G</v>
      </c>
      <c r="T221" s="38">
        <f t="shared" si="30"/>
        <v>6.2519900956845305E-5</v>
      </c>
    </row>
    <row r="222" spans="1:20">
      <c r="A222" s="384" t="s">
        <v>45</v>
      </c>
      <c r="B222" s="385" t="s">
        <v>94</v>
      </c>
      <c r="C222" s="27" t="s">
        <v>5</v>
      </c>
      <c r="D222" s="27" t="s">
        <v>31</v>
      </c>
      <c r="E222" s="402" t="s">
        <v>1881</v>
      </c>
      <c r="F222" s="27" t="str">
        <f t="shared" si="25"/>
        <v>에센스(스페셜)</v>
      </c>
      <c r="G222" s="389" t="str">
        <f t="shared" si="26"/>
        <v/>
      </c>
      <c r="H222" s="17"/>
      <c r="I222" s="384" t="s">
        <v>31</v>
      </c>
      <c r="J222" s="27" t="s">
        <v>90</v>
      </c>
      <c r="K222" s="27" t="s">
        <v>30</v>
      </c>
      <c r="L222" s="27" t="s">
        <v>33</v>
      </c>
      <c r="M222" s="43">
        <v>0.8586028156384744</v>
      </c>
      <c r="N222" s="43">
        <v>2.9636578987204967</v>
      </c>
      <c r="O222" s="36">
        <f t="shared" si="19"/>
        <v>2.1050550830820223</v>
      </c>
      <c r="P222" s="47">
        <v>61</v>
      </c>
      <c r="Q222" s="33">
        <f t="shared" si="27"/>
        <v>1.3303653343142661E-4</v>
      </c>
      <c r="R222" s="35" t="str">
        <f t="shared" si="28"/>
        <v>02.4GB 이하</v>
      </c>
      <c r="S222" s="35" t="str">
        <f t="shared" si="29"/>
        <v>안심4G</v>
      </c>
      <c r="T222" s="38">
        <f t="shared" si="30"/>
        <v>1.3303653343142661E-4</v>
      </c>
    </row>
    <row r="223" spans="1:20">
      <c r="A223" s="384" t="s">
        <v>45</v>
      </c>
      <c r="B223" s="385" t="s">
        <v>94</v>
      </c>
      <c r="C223" s="27" t="s">
        <v>5</v>
      </c>
      <c r="D223" s="27" t="s">
        <v>31</v>
      </c>
      <c r="E223" s="402" t="s">
        <v>1882</v>
      </c>
      <c r="F223" s="27" t="str">
        <f t="shared" si="25"/>
        <v>에센스(스페셜)</v>
      </c>
      <c r="G223" s="389" t="str">
        <f t="shared" si="26"/>
        <v/>
      </c>
      <c r="H223" s="17"/>
      <c r="I223" s="384" t="s">
        <v>31</v>
      </c>
      <c r="J223" s="21" t="s">
        <v>90</v>
      </c>
      <c r="K223" s="21" t="s">
        <v>10</v>
      </c>
      <c r="L223" s="21" t="s">
        <v>28</v>
      </c>
      <c r="M223" s="43">
        <v>1.5603972860037709</v>
      </c>
      <c r="N223" s="43">
        <v>9.418417772863366</v>
      </c>
      <c r="O223" s="36">
        <f t="shared" si="19"/>
        <v>7.8580204868595951</v>
      </c>
      <c r="P223" s="47">
        <v>626</v>
      </c>
      <c r="Q223" s="33">
        <f t="shared" si="27"/>
        <v>1.3652601627552961E-3</v>
      </c>
      <c r="R223" s="35" t="str">
        <f t="shared" si="28"/>
        <v>04.6GB 초과</v>
      </c>
      <c r="S223" s="35" t="str">
        <f t="shared" si="29"/>
        <v>에센스(스페셜)</v>
      </c>
      <c r="T223" s="38">
        <f t="shared" si="30"/>
        <v>1.3652601627552961E-3</v>
      </c>
    </row>
    <row r="224" spans="1:20">
      <c r="A224" s="384" t="s">
        <v>45</v>
      </c>
      <c r="B224" s="385" t="s">
        <v>94</v>
      </c>
      <c r="C224" s="27" t="s">
        <v>5</v>
      </c>
      <c r="D224" s="27" t="s">
        <v>32</v>
      </c>
      <c r="E224" s="402" t="s">
        <v>1880</v>
      </c>
      <c r="F224" s="27" t="str">
        <f t="shared" si="25"/>
        <v>안심2.5G</v>
      </c>
      <c r="G224" s="389" t="str">
        <f t="shared" si="26"/>
        <v/>
      </c>
      <c r="H224" s="17"/>
      <c r="I224" s="384" t="s">
        <v>31</v>
      </c>
      <c r="J224" s="27" t="s">
        <v>90</v>
      </c>
      <c r="K224" s="27" t="s">
        <v>10</v>
      </c>
      <c r="L224" s="27" t="s">
        <v>31</v>
      </c>
      <c r="M224" s="43">
        <v>1.5500953727298312</v>
      </c>
      <c r="N224" s="43">
        <v>9.4412696722480991</v>
      </c>
      <c r="O224" s="36">
        <f t="shared" si="19"/>
        <v>7.8911742995182674</v>
      </c>
      <c r="P224" s="47">
        <v>144</v>
      </c>
      <c r="Q224" s="33">
        <f t="shared" si="27"/>
        <v>3.140534559692694E-4</v>
      </c>
      <c r="R224" s="35" t="str">
        <f t="shared" si="28"/>
        <v>04.6GB 초과</v>
      </c>
      <c r="S224" s="35" t="str">
        <f t="shared" si="29"/>
        <v>에센스(스페셜)</v>
      </c>
      <c r="T224" s="38">
        <f t="shared" si="30"/>
        <v>3.140534559692694E-4</v>
      </c>
    </row>
    <row r="225" spans="1:20">
      <c r="A225" s="384" t="s">
        <v>45</v>
      </c>
      <c r="B225" s="385" t="s">
        <v>94</v>
      </c>
      <c r="C225" s="27" t="s">
        <v>5</v>
      </c>
      <c r="D225" s="27" t="s">
        <v>32</v>
      </c>
      <c r="E225" s="402" t="s">
        <v>1879</v>
      </c>
      <c r="F225" s="27" t="str">
        <f t="shared" si="25"/>
        <v>안심4G</v>
      </c>
      <c r="G225" s="389" t="str">
        <f t="shared" si="26"/>
        <v/>
      </c>
      <c r="H225" s="17"/>
      <c r="I225" s="384" t="s">
        <v>31</v>
      </c>
      <c r="J225" s="27" t="s">
        <v>90</v>
      </c>
      <c r="K225" s="27" t="s">
        <v>10</v>
      </c>
      <c r="L225" s="27" t="s">
        <v>32</v>
      </c>
      <c r="M225" s="43">
        <v>1.5369119814464025</v>
      </c>
      <c r="N225" s="43">
        <v>4.3350954509916759</v>
      </c>
      <c r="O225" s="36">
        <f t="shared" si="19"/>
        <v>2.7981834695452736</v>
      </c>
      <c r="P225" s="47">
        <v>28</v>
      </c>
      <c r="Q225" s="33">
        <f t="shared" si="27"/>
        <v>6.1065949771802383E-5</v>
      </c>
      <c r="R225" s="35" t="str">
        <f t="shared" si="28"/>
        <v>03.6GB 이하</v>
      </c>
      <c r="S225" s="35" t="str">
        <f t="shared" si="29"/>
        <v>에센스(스페셜)</v>
      </c>
      <c r="T225" s="38">
        <f t="shared" si="30"/>
        <v>6.1065949771802383E-5</v>
      </c>
    </row>
    <row r="226" spans="1:20">
      <c r="A226" s="384" t="s">
        <v>45</v>
      </c>
      <c r="B226" s="385" t="s">
        <v>94</v>
      </c>
      <c r="C226" s="27" t="s">
        <v>5</v>
      </c>
      <c r="D226" s="27" t="s">
        <v>32</v>
      </c>
      <c r="E226" s="402" t="s">
        <v>1881</v>
      </c>
      <c r="F226" s="27" t="str">
        <f t="shared" si="25"/>
        <v>에센스(스페셜)</v>
      </c>
      <c r="G226" s="389" t="str">
        <f t="shared" si="26"/>
        <v/>
      </c>
      <c r="H226" s="17"/>
      <c r="I226" s="384" t="s">
        <v>31</v>
      </c>
      <c r="J226" s="27" t="s">
        <v>90</v>
      </c>
      <c r="K226" s="27" t="s">
        <v>10</v>
      </c>
      <c r="L226" s="27" t="s">
        <v>33</v>
      </c>
      <c r="M226" s="43">
        <v>1.5401559070099231</v>
      </c>
      <c r="N226" s="43">
        <v>2.0790520591791286</v>
      </c>
      <c r="O226" s="36">
        <f t="shared" si="19"/>
        <v>0.5388961521692055</v>
      </c>
      <c r="P226" s="47">
        <v>57.333333333333336</v>
      </c>
      <c r="Q226" s="33">
        <f t="shared" si="27"/>
        <v>1.2503980191369061E-4</v>
      </c>
      <c r="R226" s="35" t="str">
        <f t="shared" si="28"/>
        <v>01.2.5GB 이하</v>
      </c>
      <c r="S226" s="35" t="str">
        <f t="shared" si="29"/>
        <v>안심2.5G</v>
      </c>
      <c r="T226" s="38">
        <f t="shared" si="30"/>
        <v>1.2503980191369061E-4</v>
      </c>
    </row>
    <row r="227" spans="1:20">
      <c r="A227" s="384" t="s">
        <v>45</v>
      </c>
      <c r="B227" s="385" t="s">
        <v>94</v>
      </c>
      <c r="C227" s="27" t="s">
        <v>5</v>
      </c>
      <c r="D227" s="27" t="s">
        <v>32</v>
      </c>
      <c r="E227" s="402" t="s">
        <v>1882</v>
      </c>
      <c r="F227" s="27" t="str">
        <f t="shared" si="25"/>
        <v>에센스(스페셜)</v>
      </c>
      <c r="G227" s="389" t="str">
        <f t="shared" si="26"/>
        <v/>
      </c>
      <c r="H227" s="17"/>
      <c r="I227" s="384" t="s">
        <v>31</v>
      </c>
      <c r="J227" s="21" t="s">
        <v>90</v>
      </c>
      <c r="K227" s="21" t="s">
        <v>13</v>
      </c>
      <c r="L227" s="21" t="s">
        <v>28</v>
      </c>
      <c r="M227" s="43">
        <v>2.9484933626608005</v>
      </c>
      <c r="N227" s="43">
        <v>11.853144139204591</v>
      </c>
      <c r="O227" s="36">
        <f t="shared" si="19"/>
        <v>8.9046507765437912</v>
      </c>
      <c r="P227" s="47">
        <v>1271.3333333333333</v>
      </c>
      <c r="Q227" s="33">
        <f t="shared" si="27"/>
        <v>2.7726849098768367E-3</v>
      </c>
      <c r="R227" s="35" t="str">
        <f t="shared" si="28"/>
        <v>04.6GB 초과</v>
      </c>
      <c r="S227" s="35" t="str">
        <f t="shared" si="29"/>
        <v>에센스(스페셜)</v>
      </c>
      <c r="T227" s="38">
        <f t="shared" si="30"/>
        <v>2.7726849098768367E-3</v>
      </c>
    </row>
    <row r="228" spans="1:20">
      <c r="A228" s="384" t="s">
        <v>45</v>
      </c>
      <c r="B228" s="385" t="s">
        <v>94</v>
      </c>
      <c r="C228" s="27" t="s">
        <v>5</v>
      </c>
      <c r="D228" s="27" t="s">
        <v>33</v>
      </c>
      <c r="E228" s="402" t="s">
        <v>1880</v>
      </c>
      <c r="F228" s="27" t="str">
        <f t="shared" si="25"/>
        <v>안심2.5G</v>
      </c>
      <c r="G228" s="389" t="str">
        <f t="shared" si="26"/>
        <v/>
      </c>
      <c r="H228" s="17"/>
      <c r="I228" s="384" t="s">
        <v>31</v>
      </c>
      <c r="J228" s="27" t="s">
        <v>90</v>
      </c>
      <c r="K228" s="27" t="s">
        <v>13</v>
      </c>
      <c r="L228" s="27" t="s">
        <v>31</v>
      </c>
      <c r="M228" s="43">
        <v>2.9393626754246061</v>
      </c>
      <c r="N228" s="43">
        <v>11.679434565482316</v>
      </c>
      <c r="O228" s="36">
        <f t="shared" si="19"/>
        <v>8.7400718900577097</v>
      </c>
      <c r="P228" s="47">
        <v>252</v>
      </c>
      <c r="Q228" s="33">
        <f t="shared" si="27"/>
        <v>5.495935479462214E-4</v>
      </c>
      <c r="R228" s="35" t="str">
        <f t="shared" si="28"/>
        <v>04.6GB 초과</v>
      </c>
      <c r="S228" s="35" t="str">
        <f t="shared" si="29"/>
        <v>에센스(스페셜)</v>
      </c>
      <c r="T228" s="38">
        <f t="shared" si="30"/>
        <v>5.495935479462214E-4</v>
      </c>
    </row>
    <row r="229" spans="1:20">
      <c r="A229" s="384" t="s">
        <v>45</v>
      </c>
      <c r="B229" s="385" t="s">
        <v>94</v>
      </c>
      <c r="C229" s="27" t="s">
        <v>5</v>
      </c>
      <c r="D229" s="27" t="s">
        <v>33</v>
      </c>
      <c r="E229" s="402" t="s">
        <v>1879</v>
      </c>
      <c r="F229" s="27" t="str">
        <f t="shared" si="25"/>
        <v>안심4G</v>
      </c>
      <c r="G229" s="389" t="str">
        <f t="shared" si="26"/>
        <v/>
      </c>
      <c r="H229" s="17"/>
      <c r="I229" s="384" t="s">
        <v>31</v>
      </c>
      <c r="J229" s="27" t="s">
        <v>90</v>
      </c>
      <c r="K229" s="27" t="s">
        <v>13</v>
      </c>
      <c r="L229" s="27" t="s">
        <v>32</v>
      </c>
      <c r="M229" s="43">
        <v>2.9160943932420627</v>
      </c>
      <c r="N229" s="43">
        <v>5.8431145089817802</v>
      </c>
      <c r="O229" s="36">
        <f t="shared" si="19"/>
        <v>2.9270201157397175</v>
      </c>
      <c r="P229" s="47">
        <v>42.333333333333336</v>
      </c>
      <c r="Q229" s="33">
        <f t="shared" si="27"/>
        <v>9.2325900250225042E-5</v>
      </c>
      <c r="R229" s="35" t="str">
        <f t="shared" si="28"/>
        <v>03.6GB 이하</v>
      </c>
      <c r="S229" s="35" t="str">
        <f t="shared" si="29"/>
        <v>에센스(스페셜)</v>
      </c>
      <c r="T229" s="38">
        <f t="shared" si="30"/>
        <v>9.2325900250225042E-5</v>
      </c>
    </row>
    <row r="230" spans="1:20">
      <c r="A230" s="384" t="s">
        <v>45</v>
      </c>
      <c r="B230" s="385" t="s">
        <v>94</v>
      </c>
      <c r="C230" s="27" t="s">
        <v>5</v>
      </c>
      <c r="D230" s="27" t="s">
        <v>33</v>
      </c>
      <c r="E230" s="402" t="s">
        <v>1881</v>
      </c>
      <c r="F230" s="27" t="str">
        <f t="shared" si="25"/>
        <v>에센스(스페셜)</v>
      </c>
      <c r="G230" s="389" t="str">
        <f t="shared" si="26"/>
        <v/>
      </c>
      <c r="H230" s="17"/>
      <c r="I230" s="384" t="s">
        <v>31</v>
      </c>
      <c r="J230" s="27" t="s">
        <v>90</v>
      </c>
      <c r="K230" s="27" t="s">
        <v>13</v>
      </c>
      <c r="L230" s="27" t="s">
        <v>33</v>
      </c>
      <c r="M230" s="43">
        <v>2.9242600913970702</v>
      </c>
      <c r="N230" s="43">
        <v>4.8385289772864315</v>
      </c>
      <c r="O230" s="36">
        <f t="shared" si="19"/>
        <v>1.9142688858893613</v>
      </c>
      <c r="P230" s="47">
        <v>82.666666666666671</v>
      </c>
      <c r="Q230" s="33">
        <f t="shared" si="27"/>
        <v>1.8028994694532132E-4</v>
      </c>
      <c r="R230" s="35" t="str">
        <f t="shared" si="28"/>
        <v>03.6GB 이하</v>
      </c>
      <c r="S230" s="35" t="str">
        <f t="shared" si="29"/>
        <v>에센스(스페셜)</v>
      </c>
      <c r="T230" s="38">
        <f t="shared" si="30"/>
        <v>1.8028994694532132E-4</v>
      </c>
    </row>
    <row r="231" spans="1:20">
      <c r="A231" s="384" t="s">
        <v>45</v>
      </c>
      <c r="B231" s="385" t="s">
        <v>94</v>
      </c>
      <c r="C231" s="27" t="s">
        <v>5</v>
      </c>
      <c r="D231" s="27" t="s">
        <v>33</v>
      </c>
      <c r="E231" s="402" t="s">
        <v>1882</v>
      </c>
      <c r="F231" s="27" t="str">
        <f t="shared" si="25"/>
        <v>에센스(스페셜)</v>
      </c>
      <c r="G231" s="389" t="str">
        <f t="shared" si="26"/>
        <v/>
      </c>
      <c r="H231" s="17"/>
      <c r="I231" s="384" t="s">
        <v>31</v>
      </c>
      <c r="J231" s="21" t="s">
        <v>90</v>
      </c>
      <c r="K231" s="21" t="s">
        <v>34</v>
      </c>
      <c r="L231" s="21" t="s">
        <v>28</v>
      </c>
      <c r="M231" s="43">
        <v>5.0669693297350715</v>
      </c>
      <c r="N231" s="43">
        <v>15.005403401426358</v>
      </c>
      <c r="O231" s="36">
        <f t="shared" si="19"/>
        <v>9.9384340716912867</v>
      </c>
      <c r="P231" s="47">
        <v>1067</v>
      </c>
      <c r="Q231" s="33">
        <f t="shared" si="27"/>
        <v>2.3270488716611837E-3</v>
      </c>
      <c r="R231" s="35" t="str">
        <f t="shared" si="28"/>
        <v>04.6GB 초과</v>
      </c>
      <c r="S231" s="35" t="str">
        <f t="shared" si="29"/>
        <v>에센스(스페셜)</v>
      </c>
      <c r="T231" s="38">
        <f t="shared" si="30"/>
        <v>2.3270488716611837E-3</v>
      </c>
    </row>
    <row r="232" spans="1:20">
      <c r="A232" s="384" t="s">
        <v>45</v>
      </c>
      <c r="B232" s="385" t="s">
        <v>94</v>
      </c>
      <c r="C232" s="27" t="s">
        <v>30</v>
      </c>
      <c r="D232" s="27" t="s">
        <v>28</v>
      </c>
      <c r="E232" s="402" t="s">
        <v>1880</v>
      </c>
      <c r="F232" s="27" t="str">
        <f t="shared" si="25"/>
        <v>안심2.5G</v>
      </c>
      <c r="G232" s="389" t="str">
        <f t="shared" si="26"/>
        <v/>
      </c>
      <c r="H232" s="17"/>
      <c r="I232" s="384" t="s">
        <v>31</v>
      </c>
      <c r="J232" s="27" t="s">
        <v>90</v>
      </c>
      <c r="K232" s="27" t="s">
        <v>34</v>
      </c>
      <c r="L232" s="27" t="s">
        <v>31</v>
      </c>
      <c r="M232" s="43">
        <v>5.0302301823970472</v>
      </c>
      <c r="N232" s="43">
        <v>11.491599951877243</v>
      </c>
      <c r="O232" s="36">
        <f t="shared" si="19"/>
        <v>6.4613697694801955</v>
      </c>
      <c r="P232" s="47">
        <v>162.33333333333334</v>
      </c>
      <c r="Q232" s="33">
        <f t="shared" si="27"/>
        <v>3.5403711355794953E-4</v>
      </c>
      <c r="R232" s="35" t="str">
        <f t="shared" si="28"/>
        <v>04.6GB 초과</v>
      </c>
      <c r="S232" s="35" t="str">
        <f t="shared" si="29"/>
        <v>에센스(스페셜)</v>
      </c>
      <c r="T232" s="38">
        <f t="shared" si="30"/>
        <v>3.5403711355794953E-4</v>
      </c>
    </row>
    <row r="233" spans="1:20">
      <c r="A233" s="384" t="s">
        <v>45</v>
      </c>
      <c r="B233" s="385" t="s">
        <v>94</v>
      </c>
      <c r="C233" s="27" t="s">
        <v>30</v>
      </c>
      <c r="D233" s="27" t="s">
        <v>28</v>
      </c>
      <c r="E233" s="402" t="s">
        <v>1879</v>
      </c>
      <c r="F233" s="27" t="str">
        <f t="shared" si="25"/>
        <v>안심4G</v>
      </c>
      <c r="G233" s="389" t="str">
        <f t="shared" si="26"/>
        <v/>
      </c>
      <c r="H233" s="17"/>
      <c r="I233" s="384" t="s">
        <v>31</v>
      </c>
      <c r="J233" s="27" t="s">
        <v>90</v>
      </c>
      <c r="K233" s="27" t="s">
        <v>34</v>
      </c>
      <c r="L233" s="27" t="s">
        <v>32</v>
      </c>
      <c r="M233" s="43">
        <v>4.9673437178134918</v>
      </c>
      <c r="N233" s="43">
        <v>8.4233547466993333</v>
      </c>
      <c r="O233" s="36">
        <f t="shared" si="19"/>
        <v>3.4560110288858414</v>
      </c>
      <c r="P233" s="47">
        <v>26.666666666666668</v>
      </c>
      <c r="Q233" s="33">
        <f t="shared" si="27"/>
        <v>5.8158047401716559E-5</v>
      </c>
      <c r="R233" s="35" t="str">
        <f t="shared" si="28"/>
        <v>04.6GB 초과</v>
      </c>
      <c r="S233" s="35" t="str">
        <f t="shared" si="29"/>
        <v>에센스(스페셜)</v>
      </c>
      <c r="T233" s="38">
        <f t="shared" si="30"/>
        <v>5.8158047401716559E-5</v>
      </c>
    </row>
    <row r="234" spans="1:20">
      <c r="A234" s="384" t="s">
        <v>45</v>
      </c>
      <c r="B234" s="385" t="s">
        <v>94</v>
      </c>
      <c r="C234" s="27" t="s">
        <v>30</v>
      </c>
      <c r="D234" s="27" t="s">
        <v>28</v>
      </c>
      <c r="E234" s="402" t="s">
        <v>1881</v>
      </c>
      <c r="F234" s="27" t="str">
        <f t="shared" si="25"/>
        <v>에센스(스페셜)</v>
      </c>
      <c r="G234" s="389" t="str">
        <f t="shared" si="26"/>
        <v/>
      </c>
      <c r="H234" s="17"/>
      <c r="I234" s="384" t="s">
        <v>31</v>
      </c>
      <c r="J234" s="27" t="s">
        <v>90</v>
      </c>
      <c r="K234" s="27" t="s">
        <v>34</v>
      </c>
      <c r="L234" s="27" t="s">
        <v>33</v>
      </c>
      <c r="M234" s="43">
        <v>4.9355086358388265</v>
      </c>
      <c r="N234" s="43">
        <v>7.8553415457407629</v>
      </c>
      <c r="O234" s="36">
        <f t="shared" si="19"/>
        <v>2.9198329099019364</v>
      </c>
      <c r="P234" s="47">
        <v>50</v>
      </c>
      <c r="Q234" s="33">
        <f t="shared" si="27"/>
        <v>1.0904633887821854E-4</v>
      </c>
      <c r="R234" s="35" t="str">
        <f t="shared" si="28"/>
        <v>04.6GB 초과</v>
      </c>
      <c r="S234" s="35" t="str">
        <f t="shared" si="29"/>
        <v>에센스(스페셜)</v>
      </c>
      <c r="T234" s="38">
        <f t="shared" si="30"/>
        <v>1.0904633887821854E-4</v>
      </c>
    </row>
    <row r="235" spans="1:20">
      <c r="A235" s="384" t="s">
        <v>45</v>
      </c>
      <c r="B235" s="385" t="s">
        <v>94</v>
      </c>
      <c r="C235" s="27" t="s">
        <v>30</v>
      </c>
      <c r="D235" s="27" t="s">
        <v>28</v>
      </c>
      <c r="E235" s="402" t="s">
        <v>1882</v>
      </c>
      <c r="F235" s="27" t="str">
        <f t="shared" si="25"/>
        <v>에센스(스페셜)</v>
      </c>
      <c r="G235" s="389" t="str">
        <f t="shared" si="26"/>
        <v/>
      </c>
      <c r="H235" s="17"/>
      <c r="I235" s="384" t="s">
        <v>31</v>
      </c>
      <c r="J235" s="21" t="s">
        <v>90</v>
      </c>
      <c r="K235" s="21" t="s">
        <v>86</v>
      </c>
      <c r="L235" s="21" t="s">
        <v>28</v>
      </c>
      <c r="M235" s="43">
        <v>30.512053775728514</v>
      </c>
      <c r="N235" s="43">
        <v>37.486679239767881</v>
      </c>
      <c r="O235" s="36">
        <f t="shared" si="19"/>
        <v>6.9746254640393666</v>
      </c>
      <c r="P235" s="47">
        <v>11345.666666666666</v>
      </c>
      <c r="Q235" s="33">
        <f t="shared" si="27"/>
        <v>2.4744068242652829E-2</v>
      </c>
      <c r="R235" s="35" t="str">
        <f t="shared" si="28"/>
        <v>04.6GB 초과</v>
      </c>
      <c r="S235" s="35" t="str">
        <f t="shared" si="29"/>
        <v>에센스(스페셜)</v>
      </c>
      <c r="T235" s="38">
        <f t="shared" si="30"/>
        <v>2.4744068242652829E-2</v>
      </c>
    </row>
    <row r="236" spans="1:20">
      <c r="A236" s="384" t="s">
        <v>45</v>
      </c>
      <c r="B236" s="385" t="s">
        <v>94</v>
      </c>
      <c r="C236" s="27" t="s">
        <v>30</v>
      </c>
      <c r="D236" s="27" t="s">
        <v>31</v>
      </c>
      <c r="E236" s="402" t="s">
        <v>1880</v>
      </c>
      <c r="F236" s="27" t="str">
        <f t="shared" si="25"/>
        <v>안심2.5G</v>
      </c>
      <c r="G236" s="389" t="str">
        <f t="shared" si="26"/>
        <v/>
      </c>
      <c r="H236" s="17"/>
      <c r="I236" s="384" t="s">
        <v>31</v>
      </c>
      <c r="J236" s="27" t="s">
        <v>90</v>
      </c>
      <c r="K236" s="27" t="s">
        <v>86</v>
      </c>
      <c r="L236" s="27" t="s">
        <v>31</v>
      </c>
      <c r="M236" s="43">
        <v>30.49404594877231</v>
      </c>
      <c r="N236" s="43">
        <v>34.276213854393866</v>
      </c>
      <c r="O236" s="36">
        <f t="shared" si="19"/>
        <v>3.7821679056215558</v>
      </c>
      <c r="P236" s="47">
        <v>1325</v>
      </c>
      <c r="Q236" s="33">
        <f t="shared" si="27"/>
        <v>2.8897279802727912E-3</v>
      </c>
      <c r="R236" s="35" t="str">
        <f t="shared" si="28"/>
        <v>04.6GB 초과</v>
      </c>
      <c r="S236" s="35" t="str">
        <f t="shared" si="29"/>
        <v>에센스(스페셜)</v>
      </c>
      <c r="T236" s="38">
        <f t="shared" si="30"/>
        <v>2.8897279802727912E-3</v>
      </c>
    </row>
    <row r="237" spans="1:20">
      <c r="A237" s="384" t="s">
        <v>45</v>
      </c>
      <c r="B237" s="385" t="s">
        <v>94</v>
      </c>
      <c r="C237" s="27" t="s">
        <v>30</v>
      </c>
      <c r="D237" s="27" t="s">
        <v>31</v>
      </c>
      <c r="E237" s="402" t="s">
        <v>1879</v>
      </c>
      <c r="F237" s="27" t="str">
        <f t="shared" si="25"/>
        <v>안심4G</v>
      </c>
      <c r="G237" s="389" t="str">
        <f t="shared" si="26"/>
        <v/>
      </c>
      <c r="H237" s="17"/>
      <c r="I237" s="384" t="s">
        <v>31</v>
      </c>
      <c r="J237" s="27" t="s">
        <v>90</v>
      </c>
      <c r="K237" s="27" t="s">
        <v>86</v>
      </c>
      <c r="L237" s="27" t="s">
        <v>32</v>
      </c>
      <c r="M237" s="43">
        <v>30.209118985339423</v>
      </c>
      <c r="N237" s="43">
        <v>29.785029126991883</v>
      </c>
      <c r="O237" s="36">
        <f t="shared" si="19"/>
        <v>-0.42408985834753921</v>
      </c>
      <c r="P237" s="47">
        <v>120.66666666666667</v>
      </c>
      <c r="Q237" s="33">
        <f t="shared" si="27"/>
        <v>2.6316516449276743E-4</v>
      </c>
      <c r="R237" s="35" t="str">
        <f t="shared" si="28"/>
        <v>04.6GB 초과</v>
      </c>
      <c r="S237" s="35" t="str">
        <f t="shared" si="29"/>
        <v>에센스(스페셜)</v>
      </c>
      <c r="T237" s="38">
        <f t="shared" si="30"/>
        <v>2.6316516449276743E-4</v>
      </c>
    </row>
    <row r="238" spans="1:20">
      <c r="A238" s="384" t="s">
        <v>45</v>
      </c>
      <c r="B238" s="385" t="s">
        <v>94</v>
      </c>
      <c r="C238" s="27" t="s">
        <v>30</v>
      </c>
      <c r="D238" s="27" t="s">
        <v>31</v>
      </c>
      <c r="E238" s="402" t="s">
        <v>1881</v>
      </c>
      <c r="F238" s="27" t="str">
        <f t="shared" si="25"/>
        <v>에센스(스페셜)</v>
      </c>
      <c r="G238" s="389" t="str">
        <f t="shared" si="26"/>
        <v/>
      </c>
      <c r="H238" s="17"/>
      <c r="I238" s="384" t="s">
        <v>31</v>
      </c>
      <c r="J238" s="27" t="s">
        <v>90</v>
      </c>
      <c r="K238" s="27" t="s">
        <v>86</v>
      </c>
      <c r="L238" s="27" t="s">
        <v>33</v>
      </c>
      <c r="M238" s="43">
        <v>33.346205106961712</v>
      </c>
      <c r="N238" s="43">
        <v>29.891139284496827</v>
      </c>
      <c r="O238" s="36">
        <f t="shared" si="19"/>
        <v>-3.4550658224648849</v>
      </c>
      <c r="P238" s="47">
        <v>233</v>
      </c>
      <c r="Q238" s="33">
        <f t="shared" si="27"/>
        <v>5.0815593917249839E-4</v>
      </c>
      <c r="R238" s="35" t="str">
        <f t="shared" si="28"/>
        <v>04.6GB 초과</v>
      </c>
      <c r="S238" s="35" t="str">
        <f t="shared" si="29"/>
        <v>에센스(스페셜)</v>
      </c>
      <c r="T238" s="38">
        <f t="shared" si="30"/>
        <v>5.0815593917249839E-4</v>
      </c>
    </row>
    <row r="239" spans="1:20">
      <c r="A239" s="384" t="s">
        <v>45</v>
      </c>
      <c r="B239" s="385" t="s">
        <v>94</v>
      </c>
      <c r="C239" s="27" t="s">
        <v>30</v>
      </c>
      <c r="D239" s="27" t="s">
        <v>31</v>
      </c>
      <c r="E239" s="402" t="s">
        <v>1882</v>
      </c>
      <c r="F239" s="27" t="str">
        <f t="shared" si="25"/>
        <v>에센스(스페셜)</v>
      </c>
      <c r="G239" s="389" t="str">
        <f t="shared" si="26"/>
        <v/>
      </c>
      <c r="H239" s="17"/>
      <c r="I239" s="384" t="s">
        <v>31</v>
      </c>
      <c r="J239" s="21" t="s">
        <v>92</v>
      </c>
      <c r="K239" s="21" t="s">
        <v>5</v>
      </c>
      <c r="L239" s="21" t="s">
        <v>28</v>
      </c>
      <c r="M239" s="43">
        <v>0.19077847909633627</v>
      </c>
      <c r="N239" s="43">
        <v>6.5272543527311369</v>
      </c>
      <c r="O239" s="36">
        <f t="shared" si="19"/>
        <v>6.3364758736348001</v>
      </c>
      <c r="P239" s="47">
        <v>1623.3333333333333</v>
      </c>
      <c r="Q239" s="33">
        <f t="shared" si="27"/>
        <v>3.5403711355794952E-3</v>
      </c>
      <c r="R239" s="35" t="str">
        <f t="shared" si="28"/>
        <v>04.6GB 초과</v>
      </c>
      <c r="S239" s="35" t="str">
        <f t="shared" si="29"/>
        <v>에센스(스페셜)</v>
      </c>
      <c r="T239" s="38">
        <f t="shared" si="30"/>
        <v>3.5403711355794952E-3</v>
      </c>
    </row>
    <row r="240" spans="1:20">
      <c r="A240" s="384" t="s">
        <v>45</v>
      </c>
      <c r="B240" s="385" t="s">
        <v>94</v>
      </c>
      <c r="C240" s="27" t="s">
        <v>30</v>
      </c>
      <c r="D240" s="27" t="s">
        <v>32</v>
      </c>
      <c r="E240" s="402" t="s">
        <v>1880</v>
      </c>
      <c r="F240" s="27" t="str">
        <f t="shared" si="25"/>
        <v>안심2.5G</v>
      </c>
      <c r="G240" s="389" t="str">
        <f t="shared" si="26"/>
        <v/>
      </c>
      <c r="H240" s="17"/>
      <c r="I240" s="384" t="s">
        <v>31</v>
      </c>
      <c r="J240" s="21" t="s">
        <v>92</v>
      </c>
      <c r="K240" s="27" t="s">
        <v>5</v>
      </c>
      <c r="L240" s="27" t="s">
        <v>31</v>
      </c>
      <c r="M240" s="43">
        <v>0.18294741546238907</v>
      </c>
      <c r="N240" s="43">
        <v>4.8695985575445802</v>
      </c>
      <c r="O240" s="36">
        <f t="shared" ref="O240:O303" si="31">N240-M240</f>
        <v>4.6866511420821908</v>
      </c>
      <c r="P240" s="47">
        <v>558</v>
      </c>
      <c r="Q240" s="33">
        <f t="shared" si="27"/>
        <v>1.216957141880919E-3</v>
      </c>
      <c r="R240" s="35" t="str">
        <f t="shared" si="28"/>
        <v>03.6GB 이하</v>
      </c>
      <c r="S240" s="35" t="str">
        <f t="shared" si="29"/>
        <v>에센스(스페셜)</v>
      </c>
      <c r="T240" s="38">
        <f t="shared" si="30"/>
        <v>1.216957141880919E-3</v>
      </c>
    </row>
    <row r="241" spans="1:20">
      <c r="A241" s="384" t="s">
        <v>45</v>
      </c>
      <c r="B241" s="385" t="s">
        <v>94</v>
      </c>
      <c r="C241" s="27" t="s">
        <v>30</v>
      </c>
      <c r="D241" s="27" t="s">
        <v>32</v>
      </c>
      <c r="E241" s="402" t="s">
        <v>1879</v>
      </c>
      <c r="F241" s="27" t="str">
        <f t="shared" si="25"/>
        <v>안심4G</v>
      </c>
      <c r="G241" s="389" t="str">
        <f t="shared" si="26"/>
        <v/>
      </c>
      <c r="H241" s="17"/>
      <c r="I241" s="384" t="s">
        <v>31</v>
      </c>
      <c r="J241" s="21" t="s">
        <v>92</v>
      </c>
      <c r="K241" s="27" t="s">
        <v>5</v>
      </c>
      <c r="L241" s="27" t="s">
        <v>32</v>
      </c>
      <c r="M241" s="43">
        <v>0.18539566298325857</v>
      </c>
      <c r="N241" s="43">
        <v>2.3951404172306261</v>
      </c>
      <c r="O241" s="36">
        <f t="shared" si="31"/>
        <v>2.2097447542473674</v>
      </c>
      <c r="P241" s="47">
        <v>128</v>
      </c>
      <c r="Q241" s="33">
        <f t="shared" si="27"/>
        <v>2.7915862752823944E-4</v>
      </c>
      <c r="R241" s="35" t="str">
        <f t="shared" si="28"/>
        <v>01.2.5GB 이하</v>
      </c>
      <c r="S241" s="35" t="str">
        <f t="shared" si="29"/>
        <v>안심2.5G</v>
      </c>
      <c r="T241" s="38">
        <f t="shared" si="30"/>
        <v>2.7915862752823944E-4</v>
      </c>
    </row>
    <row r="242" spans="1:20">
      <c r="A242" s="384" t="s">
        <v>45</v>
      </c>
      <c r="B242" s="385" t="s">
        <v>94</v>
      </c>
      <c r="C242" s="27" t="s">
        <v>30</v>
      </c>
      <c r="D242" s="27" t="s">
        <v>32</v>
      </c>
      <c r="E242" s="402" t="s">
        <v>1881</v>
      </c>
      <c r="F242" s="27" t="str">
        <f t="shared" si="25"/>
        <v>에센스(스페셜)</v>
      </c>
      <c r="G242" s="389" t="str">
        <f t="shared" si="26"/>
        <v/>
      </c>
      <c r="H242" s="17"/>
      <c r="I242" s="384" t="s">
        <v>31</v>
      </c>
      <c r="J242" s="21" t="s">
        <v>92</v>
      </c>
      <c r="K242" s="27" t="s">
        <v>5</v>
      </c>
      <c r="L242" s="27" t="s">
        <v>33</v>
      </c>
      <c r="M242" s="43">
        <v>0.15445829614416345</v>
      </c>
      <c r="N242" s="43">
        <v>1.2679719081275906</v>
      </c>
      <c r="O242" s="36">
        <f t="shared" si="31"/>
        <v>1.1135136119834272</v>
      </c>
      <c r="P242" s="47">
        <v>385</v>
      </c>
      <c r="Q242" s="33">
        <f t="shared" si="27"/>
        <v>8.3965680936228275E-4</v>
      </c>
      <c r="R242" s="35" t="str">
        <f t="shared" si="28"/>
        <v>01.2.5GB 이하</v>
      </c>
      <c r="S242" s="35" t="str">
        <f t="shared" si="29"/>
        <v>안심2.5G</v>
      </c>
      <c r="T242" s="38">
        <f t="shared" si="30"/>
        <v>8.3965680936228275E-4</v>
      </c>
    </row>
    <row r="243" spans="1:20">
      <c r="A243" s="384" t="s">
        <v>45</v>
      </c>
      <c r="B243" s="385" t="s">
        <v>94</v>
      </c>
      <c r="C243" s="27" t="s">
        <v>30</v>
      </c>
      <c r="D243" s="27" t="s">
        <v>32</v>
      </c>
      <c r="E243" s="402" t="s">
        <v>1882</v>
      </c>
      <c r="F243" s="27" t="str">
        <f t="shared" si="25"/>
        <v>에센스(스페셜)</v>
      </c>
      <c r="G243" s="389" t="str">
        <f t="shared" si="26"/>
        <v/>
      </c>
      <c r="H243" s="17"/>
      <c r="I243" s="384" t="s">
        <v>31</v>
      </c>
      <c r="J243" s="21" t="s">
        <v>92</v>
      </c>
      <c r="K243" s="21" t="s">
        <v>30</v>
      </c>
      <c r="L243" s="21" t="s">
        <v>28</v>
      </c>
      <c r="M243" s="43">
        <v>0.86947949883643161</v>
      </c>
      <c r="N243" s="43">
        <v>5.4238162901168794</v>
      </c>
      <c r="O243" s="36">
        <f t="shared" si="31"/>
        <v>4.5543367912804475</v>
      </c>
      <c r="P243" s="47">
        <v>1898.6666666666667</v>
      </c>
      <c r="Q243" s="33">
        <f t="shared" si="27"/>
        <v>4.1408529750022191E-3</v>
      </c>
      <c r="R243" s="35" t="str">
        <f t="shared" si="28"/>
        <v>03.6GB 이하</v>
      </c>
      <c r="S243" s="35" t="str">
        <f t="shared" si="29"/>
        <v>에센스(스페셜)</v>
      </c>
      <c r="T243" s="38">
        <f t="shared" si="30"/>
        <v>4.1408529750022191E-3</v>
      </c>
    </row>
    <row r="244" spans="1:20">
      <c r="A244" s="384" t="s">
        <v>45</v>
      </c>
      <c r="B244" s="385" t="s">
        <v>94</v>
      </c>
      <c r="C244" s="27" t="s">
        <v>30</v>
      </c>
      <c r="D244" s="27" t="s">
        <v>33</v>
      </c>
      <c r="E244" s="402" t="s">
        <v>1880</v>
      </c>
      <c r="F244" s="27" t="str">
        <f t="shared" si="25"/>
        <v>안심2.5G</v>
      </c>
      <c r="G244" s="389" t="str">
        <f t="shared" si="26"/>
        <v/>
      </c>
      <c r="H244" s="17"/>
      <c r="I244" s="384" t="s">
        <v>31</v>
      </c>
      <c r="J244" s="21" t="s">
        <v>92</v>
      </c>
      <c r="K244" s="27" t="s">
        <v>30</v>
      </c>
      <c r="L244" s="27" t="s">
        <v>31</v>
      </c>
      <c r="M244" s="43">
        <v>0.85868968145690694</v>
      </c>
      <c r="N244" s="43">
        <v>4.5445216360028349</v>
      </c>
      <c r="O244" s="36">
        <f t="shared" si="31"/>
        <v>3.6858319545459279</v>
      </c>
      <c r="P244" s="47">
        <v>548</v>
      </c>
      <c r="Q244" s="33">
        <f t="shared" si="27"/>
        <v>1.1951478741052753E-3</v>
      </c>
      <c r="R244" s="35" t="str">
        <f t="shared" si="28"/>
        <v>03.6GB 이하</v>
      </c>
      <c r="S244" s="35" t="str">
        <f t="shared" si="29"/>
        <v>에센스(스페셜)</v>
      </c>
      <c r="T244" s="38">
        <f t="shared" si="30"/>
        <v>1.1951478741052753E-3</v>
      </c>
    </row>
    <row r="245" spans="1:20">
      <c r="A245" s="384" t="s">
        <v>45</v>
      </c>
      <c r="B245" s="385" t="s">
        <v>94</v>
      </c>
      <c r="C245" s="27" t="s">
        <v>30</v>
      </c>
      <c r="D245" s="27" t="s">
        <v>33</v>
      </c>
      <c r="E245" s="402" t="s">
        <v>1879</v>
      </c>
      <c r="F245" s="27" t="str">
        <f t="shared" si="25"/>
        <v>안심4G</v>
      </c>
      <c r="G245" s="389" t="str">
        <f t="shared" si="26"/>
        <v/>
      </c>
      <c r="H245" s="17"/>
      <c r="I245" s="384" t="s">
        <v>31</v>
      </c>
      <c r="J245" s="21" t="s">
        <v>92</v>
      </c>
      <c r="K245" s="27" t="s">
        <v>30</v>
      </c>
      <c r="L245" s="27" t="s">
        <v>32</v>
      </c>
      <c r="M245" s="43">
        <v>0.83751376913912468</v>
      </c>
      <c r="N245" s="43">
        <v>1.9668103230066141</v>
      </c>
      <c r="O245" s="36">
        <f t="shared" si="31"/>
        <v>1.1292965538674893</v>
      </c>
      <c r="P245" s="47">
        <v>119.33333333333333</v>
      </c>
      <c r="Q245" s="33">
        <f t="shared" si="27"/>
        <v>2.6025726212268159E-4</v>
      </c>
      <c r="R245" s="35" t="str">
        <f t="shared" si="28"/>
        <v>01.2.5GB 이하</v>
      </c>
      <c r="S245" s="35" t="str">
        <f t="shared" si="29"/>
        <v>안심2.5G</v>
      </c>
      <c r="T245" s="38">
        <f t="shared" si="30"/>
        <v>2.6025726212268159E-4</v>
      </c>
    </row>
    <row r="246" spans="1:20">
      <c r="A246" s="384" t="s">
        <v>45</v>
      </c>
      <c r="B246" s="385" t="s">
        <v>94</v>
      </c>
      <c r="C246" s="27" t="s">
        <v>30</v>
      </c>
      <c r="D246" s="27" t="s">
        <v>33</v>
      </c>
      <c r="E246" s="402" t="s">
        <v>1881</v>
      </c>
      <c r="F246" s="27" t="str">
        <f t="shared" si="25"/>
        <v>에센스(스페셜)</v>
      </c>
      <c r="G246" s="389" t="str">
        <f t="shared" si="26"/>
        <v/>
      </c>
      <c r="H246" s="17"/>
      <c r="I246" s="384" t="s">
        <v>31</v>
      </c>
      <c r="J246" s="21" t="s">
        <v>92</v>
      </c>
      <c r="K246" s="27" t="s">
        <v>30</v>
      </c>
      <c r="L246" s="27" t="s">
        <v>33</v>
      </c>
      <c r="M246" s="43">
        <v>0.81869705655108926</v>
      </c>
      <c r="N246" s="43">
        <v>1.5743956365804563</v>
      </c>
      <c r="O246" s="36">
        <f t="shared" si="31"/>
        <v>0.75569858002936707</v>
      </c>
      <c r="P246" s="47">
        <v>232</v>
      </c>
      <c r="Q246" s="33">
        <f t="shared" si="27"/>
        <v>5.0597501239493402E-4</v>
      </c>
      <c r="R246" s="35" t="str">
        <f t="shared" si="28"/>
        <v>01.2.5GB 이하</v>
      </c>
      <c r="S246" s="35" t="str">
        <f t="shared" si="29"/>
        <v>안심2.5G</v>
      </c>
      <c r="T246" s="38">
        <f t="shared" si="30"/>
        <v>5.0597501239493402E-4</v>
      </c>
    </row>
    <row r="247" spans="1:20">
      <c r="A247" s="384" t="s">
        <v>45</v>
      </c>
      <c r="B247" s="385" t="s">
        <v>94</v>
      </c>
      <c r="C247" s="27" t="s">
        <v>30</v>
      </c>
      <c r="D247" s="27" t="s">
        <v>33</v>
      </c>
      <c r="E247" s="402" t="s">
        <v>1882</v>
      </c>
      <c r="F247" s="27" t="str">
        <f t="shared" si="25"/>
        <v>에센스(스페셜)</v>
      </c>
      <c r="G247" s="389" t="str">
        <f t="shared" si="26"/>
        <v/>
      </c>
      <c r="H247" s="17"/>
      <c r="I247" s="384" t="s">
        <v>31</v>
      </c>
      <c r="J247" s="21" t="s">
        <v>92</v>
      </c>
      <c r="K247" s="21" t="s">
        <v>10</v>
      </c>
      <c r="L247" s="21" t="s">
        <v>28</v>
      </c>
      <c r="M247" s="43">
        <v>1.5513243736817346</v>
      </c>
      <c r="N247" s="43">
        <v>6.3441520682960304</v>
      </c>
      <c r="O247" s="36">
        <f t="shared" si="31"/>
        <v>4.7928276946142958</v>
      </c>
      <c r="P247" s="47">
        <v>2297</v>
      </c>
      <c r="Q247" s="33">
        <f t="shared" si="27"/>
        <v>5.00958880806536E-3</v>
      </c>
      <c r="R247" s="35" t="str">
        <f t="shared" si="28"/>
        <v>04.6GB 초과</v>
      </c>
      <c r="S247" s="35" t="str">
        <f t="shared" si="29"/>
        <v>에센스(스페셜)</v>
      </c>
      <c r="T247" s="38">
        <f t="shared" si="30"/>
        <v>5.00958880806536E-3</v>
      </c>
    </row>
    <row r="248" spans="1:20">
      <c r="A248" s="384" t="s">
        <v>45</v>
      </c>
      <c r="B248" s="385" t="s">
        <v>94</v>
      </c>
      <c r="C248" s="27" t="s">
        <v>10</v>
      </c>
      <c r="D248" s="27" t="s">
        <v>28</v>
      </c>
      <c r="E248" s="402" t="s">
        <v>1880</v>
      </c>
      <c r="F248" s="27" t="str">
        <f t="shared" si="25"/>
        <v>안심2.5G</v>
      </c>
      <c r="G248" s="389" t="str">
        <f t="shared" si="26"/>
        <v/>
      </c>
      <c r="H248" s="17"/>
      <c r="I248" s="384" t="s">
        <v>31</v>
      </c>
      <c r="J248" s="21" t="s">
        <v>92</v>
      </c>
      <c r="K248" s="27" t="s">
        <v>10</v>
      </c>
      <c r="L248" s="27" t="s">
        <v>31</v>
      </c>
      <c r="M248" s="43">
        <v>1.5496077198594047</v>
      </c>
      <c r="N248" s="43">
        <v>5.6937576388820261</v>
      </c>
      <c r="O248" s="36">
        <f t="shared" si="31"/>
        <v>4.1441499190226212</v>
      </c>
      <c r="P248" s="47">
        <v>548.66666666666663</v>
      </c>
      <c r="Q248" s="33">
        <f t="shared" si="27"/>
        <v>1.1966018252903181E-3</v>
      </c>
      <c r="R248" s="35" t="str">
        <f t="shared" si="28"/>
        <v>03.6GB 이하</v>
      </c>
      <c r="S248" s="35" t="str">
        <f t="shared" si="29"/>
        <v>에센스(스페셜)</v>
      </c>
      <c r="T248" s="38">
        <f t="shared" si="30"/>
        <v>1.1966018252903181E-3</v>
      </c>
    </row>
    <row r="249" spans="1:20">
      <c r="A249" s="384" t="s">
        <v>45</v>
      </c>
      <c r="B249" s="385" t="s">
        <v>94</v>
      </c>
      <c r="C249" s="27" t="s">
        <v>10</v>
      </c>
      <c r="D249" s="27" t="s">
        <v>28</v>
      </c>
      <c r="E249" s="402" t="s">
        <v>1879</v>
      </c>
      <c r="F249" s="27" t="str">
        <f t="shared" si="25"/>
        <v>안심4G</v>
      </c>
      <c r="G249" s="389" t="str">
        <f t="shared" si="26"/>
        <v/>
      </c>
      <c r="H249" s="17"/>
      <c r="I249" s="384" t="s">
        <v>31</v>
      </c>
      <c r="J249" s="21" t="s">
        <v>92</v>
      </c>
      <c r="K249" s="27" t="s">
        <v>10</v>
      </c>
      <c r="L249" s="27" t="s">
        <v>32</v>
      </c>
      <c r="M249" s="43">
        <v>1.5328867718324823</v>
      </c>
      <c r="N249" s="43">
        <v>3.2747058153152468</v>
      </c>
      <c r="O249" s="36">
        <f t="shared" si="31"/>
        <v>1.7418190434827645</v>
      </c>
      <c r="P249" s="47">
        <v>118</v>
      </c>
      <c r="Q249" s="33">
        <f t="shared" si="27"/>
        <v>2.5734935975259575E-4</v>
      </c>
      <c r="R249" s="35" t="str">
        <f t="shared" si="28"/>
        <v>02.4GB 이하</v>
      </c>
      <c r="S249" s="35" t="str">
        <f t="shared" si="29"/>
        <v>안심4G</v>
      </c>
      <c r="T249" s="38">
        <f t="shared" si="30"/>
        <v>2.5734935975259575E-4</v>
      </c>
    </row>
    <row r="250" spans="1:20">
      <c r="A250" s="384" t="s">
        <v>45</v>
      </c>
      <c r="B250" s="385" t="s">
        <v>94</v>
      </c>
      <c r="C250" s="27" t="s">
        <v>10</v>
      </c>
      <c r="D250" s="27" t="s">
        <v>28</v>
      </c>
      <c r="E250" s="402" t="s">
        <v>1881</v>
      </c>
      <c r="F250" s="27" t="str">
        <f t="shared" si="25"/>
        <v>에센스(스페셜)</v>
      </c>
      <c r="G250" s="389" t="str">
        <f t="shared" si="26"/>
        <v/>
      </c>
      <c r="H250" s="17"/>
      <c r="I250" s="384" t="s">
        <v>31</v>
      </c>
      <c r="J250" s="21" t="s">
        <v>92</v>
      </c>
      <c r="K250" s="27" t="s">
        <v>10</v>
      </c>
      <c r="L250" s="27" t="s">
        <v>33</v>
      </c>
      <c r="M250" s="43">
        <v>1.5370060536375014</v>
      </c>
      <c r="N250" s="43">
        <v>2.657962606224328</v>
      </c>
      <c r="O250" s="36">
        <f t="shared" si="31"/>
        <v>1.1209565525868266</v>
      </c>
      <c r="P250" s="47">
        <v>199.33333333333334</v>
      </c>
      <c r="Q250" s="33">
        <f t="shared" si="27"/>
        <v>4.3473140432783125E-4</v>
      </c>
      <c r="R250" s="35" t="str">
        <f t="shared" si="28"/>
        <v>02.4GB 이하</v>
      </c>
      <c r="S250" s="35" t="str">
        <f t="shared" si="29"/>
        <v>안심4G</v>
      </c>
      <c r="T250" s="38">
        <f t="shared" si="30"/>
        <v>4.3473140432783125E-4</v>
      </c>
    </row>
    <row r="251" spans="1:20">
      <c r="A251" s="384" t="s">
        <v>45</v>
      </c>
      <c r="B251" s="385" t="s">
        <v>94</v>
      </c>
      <c r="C251" s="27" t="s">
        <v>10</v>
      </c>
      <c r="D251" s="27" t="s">
        <v>28</v>
      </c>
      <c r="E251" s="402" t="s">
        <v>1882</v>
      </c>
      <c r="F251" s="27" t="str">
        <f t="shared" si="25"/>
        <v>에센스(스페셜)</v>
      </c>
      <c r="G251" s="389" t="str">
        <f t="shared" si="26"/>
        <v/>
      </c>
      <c r="H251" s="17"/>
      <c r="I251" s="384" t="s">
        <v>31</v>
      </c>
      <c r="J251" s="21" t="s">
        <v>92</v>
      </c>
      <c r="K251" s="21" t="s">
        <v>13</v>
      </c>
      <c r="L251" s="21" t="s">
        <v>28</v>
      </c>
      <c r="M251" s="43">
        <v>2.9361481386962152</v>
      </c>
      <c r="N251" s="43">
        <v>8.9462508876446236</v>
      </c>
      <c r="O251" s="36">
        <f t="shared" si="31"/>
        <v>6.0101027489484089</v>
      </c>
      <c r="P251" s="47">
        <v>4098.666666666667</v>
      </c>
      <c r="Q251" s="33">
        <f t="shared" si="27"/>
        <v>8.9388918856438352E-3</v>
      </c>
      <c r="R251" s="35" t="str">
        <f t="shared" si="28"/>
        <v>04.6GB 초과</v>
      </c>
      <c r="S251" s="35" t="str">
        <f t="shared" si="29"/>
        <v>에센스(스페셜)</v>
      </c>
      <c r="T251" s="38">
        <f t="shared" si="30"/>
        <v>8.9388918856438352E-3</v>
      </c>
    </row>
    <row r="252" spans="1:20">
      <c r="A252" s="384" t="s">
        <v>45</v>
      </c>
      <c r="B252" s="385" t="s">
        <v>94</v>
      </c>
      <c r="C252" s="27" t="s">
        <v>10</v>
      </c>
      <c r="D252" s="27" t="s">
        <v>31</v>
      </c>
      <c r="E252" s="402" t="s">
        <v>1880</v>
      </c>
      <c r="F252" s="27" t="str">
        <f t="shared" si="25"/>
        <v>안심2.5G</v>
      </c>
      <c r="G252" s="389" t="str">
        <f t="shared" si="26"/>
        <v/>
      </c>
      <c r="H252" s="17"/>
      <c r="I252" s="384" t="s">
        <v>31</v>
      </c>
      <c r="J252" s="21" t="s">
        <v>92</v>
      </c>
      <c r="K252" s="27" t="s">
        <v>13</v>
      </c>
      <c r="L252" s="27" t="s">
        <v>31</v>
      </c>
      <c r="M252" s="43">
        <v>2.8869633100968568</v>
      </c>
      <c r="N252" s="43">
        <v>7.277877029431143</v>
      </c>
      <c r="O252" s="36">
        <f t="shared" si="31"/>
        <v>4.3909137193342858</v>
      </c>
      <c r="P252" s="47">
        <v>834</v>
      </c>
      <c r="Q252" s="33">
        <f t="shared" si="27"/>
        <v>1.8188929324886853E-3</v>
      </c>
      <c r="R252" s="35" t="str">
        <f t="shared" si="28"/>
        <v>04.6GB 초과</v>
      </c>
      <c r="S252" s="35" t="str">
        <f t="shared" si="29"/>
        <v>에센스(스페셜)</v>
      </c>
      <c r="T252" s="38">
        <f t="shared" si="30"/>
        <v>1.8188929324886853E-3</v>
      </c>
    </row>
    <row r="253" spans="1:20">
      <c r="A253" s="384" t="s">
        <v>45</v>
      </c>
      <c r="B253" s="385" t="s">
        <v>94</v>
      </c>
      <c r="C253" s="27" t="s">
        <v>10</v>
      </c>
      <c r="D253" s="27" t="s">
        <v>31</v>
      </c>
      <c r="E253" s="402" t="s">
        <v>1879</v>
      </c>
      <c r="F253" s="27" t="str">
        <f t="shared" si="25"/>
        <v>안심4G</v>
      </c>
      <c r="G253" s="389" t="str">
        <f t="shared" si="26"/>
        <v/>
      </c>
      <c r="H253" s="17"/>
      <c r="I253" s="384" t="s">
        <v>31</v>
      </c>
      <c r="J253" s="21" t="s">
        <v>92</v>
      </c>
      <c r="K253" s="27" t="s">
        <v>13</v>
      </c>
      <c r="L253" s="27" t="s">
        <v>32</v>
      </c>
      <c r="M253" s="43">
        <v>2.8887604247439991</v>
      </c>
      <c r="N253" s="43">
        <v>4.3661277132684537</v>
      </c>
      <c r="O253" s="36">
        <f t="shared" si="31"/>
        <v>1.4773672885244546</v>
      </c>
      <c r="P253" s="47">
        <v>146.66666666666666</v>
      </c>
      <c r="Q253" s="33">
        <f t="shared" si="27"/>
        <v>3.1986926070944104E-4</v>
      </c>
      <c r="R253" s="35" t="str">
        <f t="shared" si="28"/>
        <v>03.6GB 이하</v>
      </c>
      <c r="S253" s="35" t="str">
        <f t="shared" si="29"/>
        <v>에센스(스페셜)</v>
      </c>
      <c r="T253" s="38">
        <f t="shared" si="30"/>
        <v>3.1986926070944104E-4</v>
      </c>
    </row>
    <row r="254" spans="1:20">
      <c r="A254" s="384" t="s">
        <v>45</v>
      </c>
      <c r="B254" s="385" t="s">
        <v>94</v>
      </c>
      <c r="C254" s="27" t="s">
        <v>10</v>
      </c>
      <c r="D254" s="27" t="s">
        <v>31</v>
      </c>
      <c r="E254" s="402" t="s">
        <v>1881</v>
      </c>
      <c r="F254" s="27" t="str">
        <f t="shared" si="25"/>
        <v>에센스(스페셜)</v>
      </c>
      <c r="G254" s="389" t="str">
        <f t="shared" si="26"/>
        <v/>
      </c>
      <c r="H254" s="17"/>
      <c r="I254" s="384" t="s">
        <v>31</v>
      </c>
      <c r="J254" s="21" t="s">
        <v>92</v>
      </c>
      <c r="K254" s="27" t="s">
        <v>13</v>
      </c>
      <c r="L254" s="27" t="s">
        <v>33</v>
      </c>
      <c r="M254" s="43">
        <v>2.8380257242255742</v>
      </c>
      <c r="N254" s="43">
        <v>4.319825741118855</v>
      </c>
      <c r="O254" s="36">
        <f t="shared" si="31"/>
        <v>1.4818000168932808</v>
      </c>
      <c r="P254" s="47">
        <v>240</v>
      </c>
      <c r="Q254" s="33">
        <f t="shared" si="27"/>
        <v>5.2342242661544897E-4</v>
      </c>
      <c r="R254" s="35" t="str">
        <f t="shared" si="28"/>
        <v>03.6GB 이하</v>
      </c>
      <c r="S254" s="35" t="str">
        <f t="shared" si="29"/>
        <v>에센스(스페셜)</v>
      </c>
      <c r="T254" s="38">
        <f t="shared" si="30"/>
        <v>5.2342242661544897E-4</v>
      </c>
    </row>
    <row r="255" spans="1:20">
      <c r="A255" s="384" t="s">
        <v>45</v>
      </c>
      <c r="B255" s="385" t="s">
        <v>94</v>
      </c>
      <c r="C255" s="27" t="s">
        <v>10</v>
      </c>
      <c r="D255" s="27" t="s">
        <v>31</v>
      </c>
      <c r="E255" s="402" t="s">
        <v>1882</v>
      </c>
      <c r="F255" s="27" t="str">
        <f t="shared" si="25"/>
        <v>에센스(스페셜)</v>
      </c>
      <c r="G255" s="389" t="str">
        <f t="shared" si="26"/>
        <v/>
      </c>
      <c r="H255" s="17"/>
      <c r="I255" s="384" t="s">
        <v>31</v>
      </c>
      <c r="J255" s="21" t="s">
        <v>92</v>
      </c>
      <c r="K255" s="21" t="s">
        <v>34</v>
      </c>
      <c r="L255" s="21" t="s">
        <v>28</v>
      </c>
      <c r="M255" s="43">
        <v>5.0736811218741389</v>
      </c>
      <c r="N255" s="43">
        <v>12.143090782723228</v>
      </c>
      <c r="O255" s="36">
        <f t="shared" si="31"/>
        <v>7.0694096608490886</v>
      </c>
      <c r="P255" s="47">
        <v>3870.3333333333335</v>
      </c>
      <c r="Q255" s="33">
        <f t="shared" si="27"/>
        <v>8.4409136047666374E-3</v>
      </c>
      <c r="R255" s="35" t="str">
        <f t="shared" si="28"/>
        <v>04.6GB 초과</v>
      </c>
      <c r="S255" s="35" t="str">
        <f t="shared" si="29"/>
        <v>에센스(스페셜)</v>
      </c>
      <c r="T255" s="38">
        <f t="shared" si="30"/>
        <v>8.4409136047666374E-3</v>
      </c>
    </row>
    <row r="256" spans="1:20">
      <c r="A256" s="384" t="s">
        <v>45</v>
      </c>
      <c r="B256" s="385" t="s">
        <v>94</v>
      </c>
      <c r="C256" s="27" t="s">
        <v>10</v>
      </c>
      <c r="D256" s="27" t="s">
        <v>32</v>
      </c>
      <c r="E256" s="402" t="s">
        <v>1880</v>
      </c>
      <c r="F256" s="27" t="str">
        <f t="shared" si="25"/>
        <v>안심2.5G</v>
      </c>
      <c r="G256" s="389" t="str">
        <f t="shared" si="26"/>
        <v/>
      </c>
      <c r="H256" s="17"/>
      <c r="I256" s="384" t="s">
        <v>31</v>
      </c>
      <c r="J256" s="21" t="s">
        <v>92</v>
      </c>
      <c r="K256" s="27" t="s">
        <v>34</v>
      </c>
      <c r="L256" s="27" t="s">
        <v>31</v>
      </c>
      <c r="M256" s="43">
        <v>5.0711768366396424</v>
      </c>
      <c r="N256" s="43">
        <v>10.16740929911534</v>
      </c>
      <c r="O256" s="36">
        <f t="shared" si="31"/>
        <v>5.0962324624756974</v>
      </c>
      <c r="P256" s="47">
        <v>640</v>
      </c>
      <c r="Q256" s="33">
        <f t="shared" si="27"/>
        <v>1.3957931376411973E-3</v>
      </c>
      <c r="R256" s="35" t="str">
        <f t="shared" si="28"/>
        <v>04.6GB 초과</v>
      </c>
      <c r="S256" s="35" t="str">
        <f t="shared" si="29"/>
        <v>에센스(스페셜)</v>
      </c>
      <c r="T256" s="38">
        <f t="shared" si="30"/>
        <v>1.3957931376411973E-3</v>
      </c>
    </row>
    <row r="257" spans="1:20">
      <c r="A257" s="384" t="s">
        <v>45</v>
      </c>
      <c r="B257" s="385" t="s">
        <v>94</v>
      </c>
      <c r="C257" s="27" t="s">
        <v>10</v>
      </c>
      <c r="D257" s="27" t="s">
        <v>32</v>
      </c>
      <c r="E257" s="402" t="s">
        <v>1879</v>
      </c>
      <c r="F257" s="27" t="str">
        <f t="shared" si="25"/>
        <v>안심4G</v>
      </c>
      <c r="G257" s="389" t="str">
        <f t="shared" si="26"/>
        <v/>
      </c>
      <c r="H257" s="17"/>
      <c r="I257" s="384" t="s">
        <v>31</v>
      </c>
      <c r="J257" s="21" t="s">
        <v>92</v>
      </c>
      <c r="K257" s="27" t="s">
        <v>34</v>
      </c>
      <c r="L257" s="27" t="s">
        <v>32</v>
      </c>
      <c r="M257" s="43">
        <v>5.0690046220313842</v>
      </c>
      <c r="N257" s="43">
        <v>7.4567372978202942</v>
      </c>
      <c r="O257" s="36">
        <f t="shared" si="31"/>
        <v>2.3877326757889099</v>
      </c>
      <c r="P257" s="47">
        <v>84.666666666666671</v>
      </c>
      <c r="Q257" s="33">
        <f t="shared" si="27"/>
        <v>1.8465180050045008E-4</v>
      </c>
      <c r="R257" s="35" t="str">
        <f t="shared" si="28"/>
        <v>04.6GB 초과</v>
      </c>
      <c r="S257" s="35" t="str">
        <f t="shared" si="29"/>
        <v>에센스(스페셜)</v>
      </c>
      <c r="T257" s="38">
        <f t="shared" si="30"/>
        <v>1.8465180050045008E-4</v>
      </c>
    </row>
    <row r="258" spans="1:20">
      <c r="A258" s="384" t="s">
        <v>45</v>
      </c>
      <c r="B258" s="385" t="s">
        <v>94</v>
      </c>
      <c r="C258" s="27" t="s">
        <v>10</v>
      </c>
      <c r="D258" s="27" t="s">
        <v>32</v>
      </c>
      <c r="E258" s="402" t="s">
        <v>1881</v>
      </c>
      <c r="F258" s="27" t="str">
        <f t="shared" si="25"/>
        <v>에센스(스페셜)</v>
      </c>
      <c r="G258" s="389" t="str">
        <f t="shared" si="26"/>
        <v/>
      </c>
      <c r="H258" s="17"/>
      <c r="I258" s="384" t="s">
        <v>31</v>
      </c>
      <c r="J258" s="21" t="s">
        <v>92</v>
      </c>
      <c r="K258" s="27" t="s">
        <v>34</v>
      </c>
      <c r="L258" s="27" t="s">
        <v>33</v>
      </c>
      <c r="M258" s="43">
        <v>5.0657148408889769</v>
      </c>
      <c r="N258" s="43">
        <v>7.2023115769624715</v>
      </c>
      <c r="O258" s="36">
        <f t="shared" si="31"/>
        <v>2.1365967360734945</v>
      </c>
      <c r="P258" s="47">
        <v>133.33333333333334</v>
      </c>
      <c r="Q258" s="33">
        <f t="shared" si="27"/>
        <v>2.9079023700858282E-4</v>
      </c>
      <c r="R258" s="35" t="str">
        <f t="shared" si="28"/>
        <v>04.6GB 초과</v>
      </c>
      <c r="S258" s="35" t="str">
        <f t="shared" si="29"/>
        <v>에센스(스페셜)</v>
      </c>
      <c r="T258" s="38">
        <f t="shared" si="30"/>
        <v>2.9079023700858282E-4</v>
      </c>
    </row>
    <row r="259" spans="1:20">
      <c r="A259" s="384" t="s">
        <v>45</v>
      </c>
      <c r="B259" s="385" t="s">
        <v>94</v>
      </c>
      <c r="C259" s="27" t="s">
        <v>10</v>
      </c>
      <c r="D259" s="27" t="s">
        <v>32</v>
      </c>
      <c r="E259" s="402" t="s">
        <v>1882</v>
      </c>
      <c r="F259" s="27" t="str">
        <f t="shared" si="25"/>
        <v>에센스(스페셜)</v>
      </c>
      <c r="G259" s="389" t="str">
        <f t="shared" si="26"/>
        <v/>
      </c>
      <c r="H259" s="17"/>
      <c r="I259" s="384" t="s">
        <v>31</v>
      </c>
      <c r="J259" s="21" t="s">
        <v>92</v>
      </c>
      <c r="K259" s="21" t="s">
        <v>86</v>
      </c>
      <c r="L259" s="21" t="s">
        <v>28</v>
      </c>
      <c r="M259" s="43">
        <v>25.361219841161805</v>
      </c>
      <c r="N259" s="43">
        <v>31.425866407529959</v>
      </c>
      <c r="O259" s="36">
        <f t="shared" si="31"/>
        <v>6.0646465663681539</v>
      </c>
      <c r="P259" s="47">
        <v>28524.333333333332</v>
      </c>
      <c r="Q259" s="33">
        <f t="shared" si="27"/>
        <v>6.2209482378838631E-2</v>
      </c>
      <c r="R259" s="35" t="str">
        <f t="shared" si="28"/>
        <v>04.6GB 초과</v>
      </c>
      <c r="S259" s="35" t="str">
        <f t="shared" si="29"/>
        <v>에센스(스페셜)</v>
      </c>
      <c r="T259" s="38">
        <f t="shared" si="30"/>
        <v>6.2209482378838631E-2</v>
      </c>
    </row>
    <row r="260" spans="1:20">
      <c r="A260" s="384" t="s">
        <v>45</v>
      </c>
      <c r="B260" s="385" t="s">
        <v>94</v>
      </c>
      <c r="C260" s="27" t="s">
        <v>10</v>
      </c>
      <c r="D260" s="27" t="s">
        <v>33</v>
      </c>
      <c r="E260" s="402" t="s">
        <v>1880</v>
      </c>
      <c r="F260" s="27" t="str">
        <f t="shared" si="25"/>
        <v>안심2.5G</v>
      </c>
      <c r="G260" s="389" t="str">
        <f t="shared" si="26"/>
        <v/>
      </c>
      <c r="H260" s="17"/>
      <c r="I260" s="384" t="s">
        <v>31</v>
      </c>
      <c r="J260" s="21" t="s">
        <v>92</v>
      </c>
      <c r="K260" s="27" t="s">
        <v>86</v>
      </c>
      <c r="L260" s="27" t="s">
        <v>31</v>
      </c>
      <c r="M260" s="43">
        <v>25.585243100176744</v>
      </c>
      <c r="N260" s="43">
        <v>29.291283370974888</v>
      </c>
      <c r="O260" s="36">
        <f t="shared" si="31"/>
        <v>3.7060402707981446</v>
      </c>
      <c r="P260" s="47">
        <v>3569</v>
      </c>
      <c r="Q260" s="33">
        <f t="shared" si="27"/>
        <v>7.7837276691272396E-3</v>
      </c>
      <c r="R260" s="35" t="str">
        <f t="shared" si="28"/>
        <v>04.6GB 초과</v>
      </c>
      <c r="S260" s="35" t="str">
        <f t="shared" si="29"/>
        <v>에센스(스페셜)</v>
      </c>
      <c r="T260" s="38">
        <f t="shared" si="30"/>
        <v>7.7837276691272396E-3</v>
      </c>
    </row>
    <row r="261" spans="1:20">
      <c r="A261" s="384" t="s">
        <v>45</v>
      </c>
      <c r="B261" s="385" t="s">
        <v>94</v>
      </c>
      <c r="C261" s="27" t="s">
        <v>10</v>
      </c>
      <c r="D261" s="27" t="s">
        <v>33</v>
      </c>
      <c r="E261" s="402" t="s">
        <v>1879</v>
      </c>
      <c r="F261" s="27" t="str">
        <f t="shared" si="25"/>
        <v>안심4G</v>
      </c>
      <c r="G261" s="389" t="str">
        <f t="shared" si="26"/>
        <v/>
      </c>
      <c r="H261" s="17"/>
      <c r="I261" s="384" t="s">
        <v>31</v>
      </c>
      <c r="J261" s="21" t="s">
        <v>92</v>
      </c>
      <c r="K261" s="27" t="s">
        <v>86</v>
      </c>
      <c r="L261" s="27" t="s">
        <v>32</v>
      </c>
      <c r="M261" s="43">
        <v>25.390820957893549</v>
      </c>
      <c r="N261" s="43">
        <v>25.535609655735868</v>
      </c>
      <c r="O261" s="36">
        <f t="shared" si="31"/>
        <v>0.14478869784231918</v>
      </c>
      <c r="P261" s="47">
        <v>415.66666666666669</v>
      </c>
      <c r="Q261" s="33">
        <f t="shared" si="27"/>
        <v>9.0653856387425688E-4</v>
      </c>
      <c r="R261" s="35" t="str">
        <f t="shared" si="28"/>
        <v>04.6GB 초과</v>
      </c>
      <c r="S261" s="35" t="str">
        <f t="shared" si="29"/>
        <v>에센스(스페셜)</v>
      </c>
      <c r="T261" s="38">
        <f t="shared" si="30"/>
        <v>9.0653856387425688E-4</v>
      </c>
    </row>
    <row r="262" spans="1:20">
      <c r="A262" s="384" t="s">
        <v>45</v>
      </c>
      <c r="B262" s="385" t="s">
        <v>94</v>
      </c>
      <c r="C262" s="27" t="s">
        <v>10</v>
      </c>
      <c r="D262" s="27" t="s">
        <v>33</v>
      </c>
      <c r="E262" s="402" t="s">
        <v>1881</v>
      </c>
      <c r="F262" s="27" t="str">
        <f t="shared" si="25"/>
        <v>에센스(스페셜)</v>
      </c>
      <c r="G262" s="389" t="str">
        <f t="shared" si="26"/>
        <v/>
      </c>
      <c r="H262" s="17"/>
      <c r="I262" s="384" t="s">
        <v>31</v>
      </c>
      <c r="J262" s="21" t="s">
        <v>92</v>
      </c>
      <c r="K262" s="27" t="s">
        <v>86</v>
      </c>
      <c r="L262" s="27" t="s">
        <v>33</v>
      </c>
      <c r="M262" s="43">
        <v>25.844779080186679</v>
      </c>
      <c r="N262" s="43">
        <v>24.975526463482264</v>
      </c>
      <c r="O262" s="36">
        <f t="shared" si="31"/>
        <v>-0.869252616704415</v>
      </c>
      <c r="P262" s="47">
        <v>639.66666666666663</v>
      </c>
      <c r="Q262" s="33">
        <f t="shared" si="27"/>
        <v>1.3950661620486758E-3</v>
      </c>
      <c r="R262" s="35" t="str">
        <f t="shared" si="28"/>
        <v>04.6GB 초과</v>
      </c>
      <c r="S262" s="35" t="str">
        <f t="shared" si="29"/>
        <v>에센스(스페셜)</v>
      </c>
      <c r="T262" s="38">
        <f t="shared" si="30"/>
        <v>1.3950661620486758E-3</v>
      </c>
    </row>
    <row r="263" spans="1:20">
      <c r="A263" s="384" t="s">
        <v>45</v>
      </c>
      <c r="B263" s="385" t="s">
        <v>94</v>
      </c>
      <c r="C263" s="27" t="s">
        <v>10</v>
      </c>
      <c r="D263" s="27" t="s">
        <v>33</v>
      </c>
      <c r="E263" s="402" t="s">
        <v>1882</v>
      </c>
      <c r="F263" s="27" t="str">
        <f t="shared" si="25"/>
        <v>에센스(스페셜)</v>
      </c>
      <c r="G263" s="389" t="str">
        <f t="shared" si="26"/>
        <v/>
      </c>
      <c r="H263" s="17"/>
      <c r="I263" s="384" t="s">
        <v>31</v>
      </c>
      <c r="J263" s="21" t="s">
        <v>94</v>
      </c>
      <c r="K263" s="21" t="s">
        <v>5</v>
      </c>
      <c r="L263" s="21" t="s">
        <v>28</v>
      </c>
      <c r="M263" s="43">
        <v>0.21644383744028492</v>
      </c>
      <c r="N263" s="43">
        <v>4.0945004426881138</v>
      </c>
      <c r="O263" s="36">
        <f t="shared" si="31"/>
        <v>3.8780566052478287</v>
      </c>
      <c r="P263" s="47">
        <v>2829.6666666666665</v>
      </c>
      <c r="Q263" s="33">
        <f t="shared" si="27"/>
        <v>6.1712958049146473E-3</v>
      </c>
      <c r="R263" s="35" t="str">
        <f t="shared" si="28"/>
        <v>03.6GB 이하</v>
      </c>
      <c r="S263" s="35" t="str">
        <f t="shared" si="29"/>
        <v>에센스(스페셜)</v>
      </c>
      <c r="T263" s="38">
        <f t="shared" si="30"/>
        <v>6.1712958049146473E-3</v>
      </c>
    </row>
    <row r="264" spans="1:20">
      <c r="A264" s="384" t="s">
        <v>45</v>
      </c>
      <c r="B264" s="385" t="s">
        <v>94</v>
      </c>
      <c r="C264" s="27" t="s">
        <v>13</v>
      </c>
      <c r="D264" s="27" t="s">
        <v>28</v>
      </c>
      <c r="E264" s="402" t="s">
        <v>1880</v>
      </c>
      <c r="F264" s="27" t="str">
        <f t="shared" si="25"/>
        <v>안심2.5G</v>
      </c>
      <c r="G264" s="389" t="str">
        <f t="shared" si="26"/>
        <v/>
      </c>
      <c r="H264" s="17"/>
      <c r="I264" s="384" t="s">
        <v>31</v>
      </c>
      <c r="J264" s="21" t="s">
        <v>94</v>
      </c>
      <c r="K264" s="27" t="s">
        <v>5</v>
      </c>
      <c r="L264" s="27" t="s">
        <v>31</v>
      </c>
      <c r="M264" s="43">
        <v>0.21651471530551228</v>
      </c>
      <c r="N264" s="43">
        <v>3.2223025985052915</v>
      </c>
      <c r="O264" s="36">
        <f t="shared" si="31"/>
        <v>3.0057878831997793</v>
      </c>
      <c r="P264" s="47">
        <v>1078.6666666666667</v>
      </c>
      <c r="Q264" s="33">
        <f t="shared" si="27"/>
        <v>2.352493017399435E-3</v>
      </c>
      <c r="R264" s="35" t="str">
        <f t="shared" si="28"/>
        <v>02.4GB 이하</v>
      </c>
      <c r="S264" s="35" t="str">
        <f t="shared" si="29"/>
        <v>안심4G</v>
      </c>
      <c r="T264" s="38">
        <f t="shared" si="30"/>
        <v>2.352493017399435E-3</v>
      </c>
    </row>
    <row r="265" spans="1:20">
      <c r="A265" s="384" t="s">
        <v>45</v>
      </c>
      <c r="B265" s="385" t="s">
        <v>94</v>
      </c>
      <c r="C265" s="27" t="s">
        <v>13</v>
      </c>
      <c r="D265" s="27" t="s">
        <v>28</v>
      </c>
      <c r="E265" s="402" t="s">
        <v>1879</v>
      </c>
      <c r="F265" s="27" t="str">
        <f t="shared" si="25"/>
        <v>안심4G</v>
      </c>
      <c r="G265" s="389" t="str">
        <f t="shared" si="26"/>
        <v/>
      </c>
      <c r="H265" s="17"/>
      <c r="I265" s="384" t="s">
        <v>31</v>
      </c>
      <c r="J265" s="21" t="s">
        <v>94</v>
      </c>
      <c r="K265" s="27" t="s">
        <v>5</v>
      </c>
      <c r="L265" s="27" t="s">
        <v>32</v>
      </c>
      <c r="M265" s="43">
        <v>0.22056247394763284</v>
      </c>
      <c r="N265" s="43">
        <v>1.0097669395503344</v>
      </c>
      <c r="O265" s="36">
        <f t="shared" si="31"/>
        <v>0.78920446560270152</v>
      </c>
      <c r="P265" s="47">
        <v>359.66666666666669</v>
      </c>
      <c r="Q265" s="33">
        <f t="shared" si="27"/>
        <v>7.8440666433065209E-4</v>
      </c>
      <c r="R265" s="35" t="str">
        <f t="shared" si="28"/>
        <v>01.2.5GB 이하</v>
      </c>
      <c r="S265" s="35" t="str">
        <f t="shared" si="29"/>
        <v>안심2.5G</v>
      </c>
      <c r="T265" s="38">
        <f t="shared" si="30"/>
        <v>7.8440666433065209E-4</v>
      </c>
    </row>
    <row r="266" spans="1:20">
      <c r="A266" s="384" t="s">
        <v>45</v>
      </c>
      <c r="B266" s="385" t="s">
        <v>94</v>
      </c>
      <c r="C266" s="27" t="s">
        <v>13</v>
      </c>
      <c r="D266" s="27" t="s">
        <v>28</v>
      </c>
      <c r="E266" s="402" t="s">
        <v>1881</v>
      </c>
      <c r="F266" s="27" t="str">
        <f t="shared" si="25"/>
        <v>에센스(스페셜)</v>
      </c>
      <c r="G266" s="389" t="str">
        <f t="shared" si="26"/>
        <v/>
      </c>
      <c r="H266" s="17"/>
      <c r="I266" s="384" t="s">
        <v>31</v>
      </c>
      <c r="J266" s="21" t="s">
        <v>94</v>
      </c>
      <c r="K266" s="27" t="s">
        <v>5</v>
      </c>
      <c r="L266" s="27" t="s">
        <v>33</v>
      </c>
      <c r="M266" s="43">
        <v>0.18612506826293659</v>
      </c>
      <c r="N266" s="43">
        <v>1.0998124111463681</v>
      </c>
      <c r="O266" s="36">
        <f t="shared" si="31"/>
        <v>0.91368734288343145</v>
      </c>
      <c r="P266" s="47">
        <v>997.33333333333337</v>
      </c>
      <c r="Q266" s="33">
        <f t="shared" si="27"/>
        <v>2.1751109728241993E-3</v>
      </c>
      <c r="R266" s="35" t="str">
        <f t="shared" si="28"/>
        <v>01.2.5GB 이하</v>
      </c>
      <c r="S266" s="35" t="str">
        <f t="shared" si="29"/>
        <v>안심2.5G</v>
      </c>
      <c r="T266" s="38">
        <f t="shared" si="30"/>
        <v>2.1751109728241993E-3</v>
      </c>
    </row>
    <row r="267" spans="1:20">
      <c r="A267" s="384" t="s">
        <v>45</v>
      </c>
      <c r="B267" s="385" t="s">
        <v>94</v>
      </c>
      <c r="C267" s="27" t="s">
        <v>13</v>
      </c>
      <c r="D267" s="27" t="s">
        <v>28</v>
      </c>
      <c r="E267" s="402" t="s">
        <v>1882</v>
      </c>
      <c r="F267" s="27" t="str">
        <f t="shared" si="25"/>
        <v>에센스(스페셜)</v>
      </c>
      <c r="G267" s="389" t="str">
        <f t="shared" si="26"/>
        <v/>
      </c>
      <c r="H267" s="17"/>
      <c r="I267" s="384" t="s">
        <v>31</v>
      </c>
      <c r="J267" s="21" t="s">
        <v>94</v>
      </c>
      <c r="K267" s="21" t="s">
        <v>30</v>
      </c>
      <c r="L267" s="21" t="s">
        <v>28</v>
      </c>
      <c r="M267" s="43">
        <v>0.85861851259692057</v>
      </c>
      <c r="N267" s="43">
        <v>3.7950795038338896</v>
      </c>
      <c r="O267" s="36">
        <f t="shared" si="31"/>
        <v>2.9364609912369692</v>
      </c>
      <c r="P267" s="47">
        <v>3772</v>
      </c>
      <c r="Q267" s="33">
        <f t="shared" si="27"/>
        <v>8.226455804972806E-3</v>
      </c>
      <c r="R267" s="35" t="str">
        <f t="shared" si="28"/>
        <v>02.4GB 이하</v>
      </c>
      <c r="S267" s="35" t="str">
        <f t="shared" si="29"/>
        <v>안심4G</v>
      </c>
      <c r="T267" s="38">
        <f t="shared" si="30"/>
        <v>8.226455804972806E-3</v>
      </c>
    </row>
    <row r="268" spans="1:20">
      <c r="A268" s="384" t="s">
        <v>45</v>
      </c>
      <c r="B268" s="385" t="s">
        <v>94</v>
      </c>
      <c r="C268" s="27" t="s">
        <v>13</v>
      </c>
      <c r="D268" s="27" t="s">
        <v>31</v>
      </c>
      <c r="E268" s="402" t="s">
        <v>1880</v>
      </c>
      <c r="F268" s="27" t="str">
        <f t="shared" si="25"/>
        <v>안심2.5G</v>
      </c>
      <c r="G268" s="389" t="str">
        <f t="shared" si="26"/>
        <v/>
      </c>
      <c r="H268" s="17"/>
      <c r="I268" s="384" t="s">
        <v>31</v>
      </c>
      <c r="J268" s="21" t="s">
        <v>94</v>
      </c>
      <c r="K268" s="27" t="s">
        <v>30</v>
      </c>
      <c r="L268" s="27" t="s">
        <v>31</v>
      </c>
      <c r="M268" s="43">
        <v>0.8465122509841525</v>
      </c>
      <c r="N268" s="43">
        <v>3.2154004092429096</v>
      </c>
      <c r="O268" s="36">
        <f t="shared" si="31"/>
        <v>2.3688881582587573</v>
      </c>
      <c r="P268" s="47">
        <v>1099</v>
      </c>
      <c r="Q268" s="33">
        <f t="shared" si="27"/>
        <v>2.3968385285432436E-3</v>
      </c>
      <c r="R268" s="35" t="str">
        <f t="shared" si="28"/>
        <v>02.4GB 이하</v>
      </c>
      <c r="S268" s="35" t="str">
        <f t="shared" si="29"/>
        <v>안심4G</v>
      </c>
      <c r="T268" s="38">
        <f t="shared" si="30"/>
        <v>2.3968385285432436E-3</v>
      </c>
    </row>
    <row r="269" spans="1:20">
      <c r="A269" s="384" t="s">
        <v>45</v>
      </c>
      <c r="B269" s="385" t="s">
        <v>94</v>
      </c>
      <c r="C269" s="27" t="s">
        <v>13</v>
      </c>
      <c r="D269" s="27" t="s">
        <v>31</v>
      </c>
      <c r="E269" s="402" t="s">
        <v>1879</v>
      </c>
      <c r="F269" s="27" t="str">
        <f t="shared" si="25"/>
        <v>안심4G</v>
      </c>
      <c r="G269" s="389" t="str">
        <f t="shared" si="26"/>
        <v/>
      </c>
      <c r="H269" s="17"/>
      <c r="I269" s="384" t="s">
        <v>31</v>
      </c>
      <c r="J269" s="21" t="s">
        <v>94</v>
      </c>
      <c r="K269" s="27" t="s">
        <v>30</v>
      </c>
      <c r="L269" s="27" t="s">
        <v>32</v>
      </c>
      <c r="M269" s="43">
        <v>0.8386986592420359</v>
      </c>
      <c r="N269" s="43">
        <v>1.8898715540000051</v>
      </c>
      <c r="O269" s="36">
        <f t="shared" si="31"/>
        <v>1.0511728947579693</v>
      </c>
      <c r="P269" s="47">
        <v>356.33333333333331</v>
      </c>
      <c r="Q269" s="33">
        <f t="shared" si="27"/>
        <v>7.7713690840543745E-4</v>
      </c>
      <c r="R269" s="35" t="str">
        <f t="shared" si="28"/>
        <v>01.2.5GB 이하</v>
      </c>
      <c r="S269" s="35" t="str">
        <f t="shared" si="29"/>
        <v>안심2.5G</v>
      </c>
      <c r="T269" s="38">
        <f t="shared" si="30"/>
        <v>7.7713690840543745E-4</v>
      </c>
    </row>
    <row r="270" spans="1:20">
      <c r="A270" s="384" t="s">
        <v>45</v>
      </c>
      <c r="B270" s="385" t="s">
        <v>94</v>
      </c>
      <c r="C270" s="27" t="s">
        <v>13</v>
      </c>
      <c r="D270" s="27" t="s">
        <v>31</v>
      </c>
      <c r="E270" s="402" t="s">
        <v>1881</v>
      </c>
      <c r="F270" s="27" t="str">
        <f t="shared" si="25"/>
        <v>에센스(스페셜)</v>
      </c>
      <c r="G270" s="389" t="str">
        <f t="shared" si="26"/>
        <v/>
      </c>
      <c r="H270" s="17"/>
      <c r="I270" s="384" t="s">
        <v>31</v>
      </c>
      <c r="J270" s="21" t="s">
        <v>94</v>
      </c>
      <c r="K270" s="27" t="s">
        <v>30</v>
      </c>
      <c r="L270" s="27" t="s">
        <v>33</v>
      </c>
      <c r="M270" s="43">
        <v>0.82464693203235917</v>
      </c>
      <c r="N270" s="43">
        <v>1.3182917389428832</v>
      </c>
      <c r="O270" s="36">
        <f t="shared" si="31"/>
        <v>0.49364480691052404</v>
      </c>
      <c r="P270" s="47">
        <v>627.33333333333337</v>
      </c>
      <c r="Q270" s="33">
        <f t="shared" si="27"/>
        <v>1.368168065125382E-3</v>
      </c>
      <c r="R270" s="35" t="str">
        <f t="shared" si="28"/>
        <v>01.2.5GB 이하</v>
      </c>
      <c r="S270" s="35" t="str">
        <f t="shared" si="29"/>
        <v>안심2.5G</v>
      </c>
      <c r="T270" s="38">
        <f t="shared" si="30"/>
        <v>1.368168065125382E-3</v>
      </c>
    </row>
    <row r="271" spans="1:20">
      <c r="A271" s="384" t="s">
        <v>45</v>
      </c>
      <c r="B271" s="385" t="s">
        <v>94</v>
      </c>
      <c r="C271" s="27" t="s">
        <v>13</v>
      </c>
      <c r="D271" s="27" t="s">
        <v>31</v>
      </c>
      <c r="E271" s="402" t="s">
        <v>1882</v>
      </c>
      <c r="F271" s="27" t="str">
        <f t="shared" si="25"/>
        <v>에센스(스페셜)</v>
      </c>
      <c r="G271" s="389" t="str">
        <f t="shared" si="26"/>
        <v/>
      </c>
      <c r="H271" s="17"/>
      <c r="I271" s="384" t="s">
        <v>31</v>
      </c>
      <c r="J271" s="21" t="s">
        <v>94</v>
      </c>
      <c r="K271" s="21" t="s">
        <v>10</v>
      </c>
      <c r="L271" s="21" t="s">
        <v>28</v>
      </c>
      <c r="M271" s="43">
        <v>1.5534034813468509</v>
      </c>
      <c r="N271" s="43">
        <v>5.0337138944053565</v>
      </c>
      <c r="O271" s="36">
        <f t="shared" si="31"/>
        <v>3.4803104130585059</v>
      </c>
      <c r="P271" s="47">
        <v>3688.3333333333335</v>
      </c>
      <c r="Q271" s="33">
        <f t="shared" si="27"/>
        <v>8.0439849312499215E-3</v>
      </c>
      <c r="R271" s="35" t="str">
        <f t="shared" si="28"/>
        <v>03.6GB 이하</v>
      </c>
      <c r="S271" s="35" t="str">
        <f t="shared" si="29"/>
        <v>에센스(스페셜)</v>
      </c>
      <c r="T271" s="38">
        <f t="shared" si="30"/>
        <v>8.0439849312499215E-3</v>
      </c>
    </row>
    <row r="272" spans="1:20">
      <c r="A272" s="384" t="s">
        <v>45</v>
      </c>
      <c r="B272" s="385" t="s">
        <v>94</v>
      </c>
      <c r="C272" s="27" t="s">
        <v>13</v>
      </c>
      <c r="D272" s="27" t="s">
        <v>32</v>
      </c>
      <c r="E272" s="402" t="s">
        <v>1880</v>
      </c>
      <c r="F272" s="27" t="str">
        <f t="shared" si="25"/>
        <v>안심2.5G</v>
      </c>
      <c r="G272" s="389" t="str">
        <f t="shared" si="26"/>
        <v/>
      </c>
      <c r="H272" s="17"/>
      <c r="I272" s="384" t="s">
        <v>31</v>
      </c>
      <c r="J272" s="21" t="s">
        <v>94</v>
      </c>
      <c r="K272" s="27" t="s">
        <v>10</v>
      </c>
      <c r="L272" s="27" t="s">
        <v>31</v>
      </c>
      <c r="M272" s="43">
        <v>1.5275951457138639</v>
      </c>
      <c r="N272" s="43">
        <v>4.2978825456762539</v>
      </c>
      <c r="O272" s="36">
        <f t="shared" si="31"/>
        <v>2.77028739996239</v>
      </c>
      <c r="P272" s="47">
        <v>967.33333333333337</v>
      </c>
      <c r="Q272" s="33">
        <f t="shared" si="27"/>
        <v>2.109683169497268E-3</v>
      </c>
      <c r="R272" s="35" t="str">
        <f t="shared" si="28"/>
        <v>03.6GB 이하</v>
      </c>
      <c r="S272" s="35" t="str">
        <f t="shared" si="29"/>
        <v>에센스(스페셜)</v>
      </c>
      <c r="T272" s="38">
        <f t="shared" si="30"/>
        <v>2.109683169497268E-3</v>
      </c>
    </row>
    <row r="273" spans="1:20">
      <c r="A273" s="384" t="s">
        <v>45</v>
      </c>
      <c r="B273" s="385" t="s">
        <v>94</v>
      </c>
      <c r="C273" s="27" t="s">
        <v>13</v>
      </c>
      <c r="D273" s="27" t="s">
        <v>32</v>
      </c>
      <c r="E273" s="402" t="s">
        <v>1879</v>
      </c>
      <c r="F273" s="27" t="str">
        <f t="shared" si="25"/>
        <v>안심4G</v>
      </c>
      <c r="G273" s="389" t="str">
        <f t="shared" si="26"/>
        <v/>
      </c>
      <c r="H273" s="17"/>
      <c r="I273" s="384" t="s">
        <v>31</v>
      </c>
      <c r="J273" s="21" t="s">
        <v>94</v>
      </c>
      <c r="K273" s="27" t="s">
        <v>10</v>
      </c>
      <c r="L273" s="27" t="s">
        <v>32</v>
      </c>
      <c r="M273" s="43">
        <v>1.5482626119036105</v>
      </c>
      <c r="N273" s="43">
        <v>2.6159011171367639</v>
      </c>
      <c r="O273" s="36">
        <f t="shared" si="31"/>
        <v>1.0676385052331534</v>
      </c>
      <c r="P273" s="47">
        <v>262</v>
      </c>
      <c r="Q273" s="33">
        <f t="shared" si="27"/>
        <v>5.714028157218651E-4</v>
      </c>
      <c r="R273" s="35" t="str">
        <f t="shared" si="28"/>
        <v>02.4GB 이하</v>
      </c>
      <c r="S273" s="35" t="str">
        <f t="shared" si="29"/>
        <v>안심4G</v>
      </c>
      <c r="T273" s="38">
        <f t="shared" si="30"/>
        <v>5.714028157218651E-4</v>
      </c>
    </row>
    <row r="274" spans="1:20">
      <c r="A274" s="384" t="s">
        <v>45</v>
      </c>
      <c r="B274" s="385" t="s">
        <v>94</v>
      </c>
      <c r="C274" s="27" t="s">
        <v>13</v>
      </c>
      <c r="D274" s="27" t="s">
        <v>32</v>
      </c>
      <c r="E274" s="402" t="s">
        <v>1881</v>
      </c>
      <c r="F274" s="27" t="str">
        <f t="shared" si="25"/>
        <v>에센스(스페셜)</v>
      </c>
      <c r="G274" s="389" t="str">
        <f t="shared" si="26"/>
        <v/>
      </c>
      <c r="H274" s="17"/>
      <c r="I274" s="384" t="s">
        <v>31</v>
      </c>
      <c r="J274" s="21" t="s">
        <v>94</v>
      </c>
      <c r="K274" s="27" t="s">
        <v>10</v>
      </c>
      <c r="L274" s="27" t="s">
        <v>33</v>
      </c>
      <c r="M274" s="43">
        <v>1.5182419516475325</v>
      </c>
      <c r="N274" s="43">
        <v>2.1882874124404417</v>
      </c>
      <c r="O274" s="36">
        <f t="shared" si="31"/>
        <v>0.67004546079290916</v>
      </c>
      <c r="P274" s="47">
        <v>415</v>
      </c>
      <c r="Q274" s="33">
        <f t="shared" si="27"/>
        <v>9.0508461268921383E-4</v>
      </c>
      <c r="R274" s="35" t="str">
        <f t="shared" si="28"/>
        <v>01.2.5GB 이하</v>
      </c>
      <c r="S274" s="35" t="str">
        <f t="shared" si="29"/>
        <v>안심2.5G</v>
      </c>
      <c r="T274" s="38">
        <f t="shared" si="30"/>
        <v>9.0508461268921383E-4</v>
      </c>
    </row>
    <row r="275" spans="1:20">
      <c r="A275" s="384" t="s">
        <v>45</v>
      </c>
      <c r="B275" s="385" t="s">
        <v>94</v>
      </c>
      <c r="C275" s="27" t="s">
        <v>13</v>
      </c>
      <c r="D275" s="27" t="s">
        <v>32</v>
      </c>
      <c r="E275" s="402" t="s">
        <v>1882</v>
      </c>
      <c r="F275" s="27" t="str">
        <f t="shared" si="25"/>
        <v>에센스(스페셜)</v>
      </c>
      <c r="G275" s="389" t="str">
        <f t="shared" si="26"/>
        <v/>
      </c>
      <c r="H275" s="17"/>
      <c r="I275" s="384" t="s">
        <v>31</v>
      </c>
      <c r="J275" s="21" t="s">
        <v>94</v>
      </c>
      <c r="K275" s="21" t="s">
        <v>13</v>
      </c>
      <c r="L275" s="21" t="s">
        <v>28</v>
      </c>
      <c r="M275" s="43">
        <v>2.9212979112428434</v>
      </c>
      <c r="N275" s="43">
        <v>7.2997612354647483</v>
      </c>
      <c r="O275" s="36">
        <f t="shared" si="31"/>
        <v>4.3784633242219044</v>
      </c>
      <c r="P275" s="47">
        <v>5692.333333333333</v>
      </c>
      <c r="Q275" s="33">
        <f t="shared" si="27"/>
        <v>1.241456219348892E-2</v>
      </c>
      <c r="R275" s="35" t="str">
        <f t="shared" si="28"/>
        <v>04.6GB 초과</v>
      </c>
      <c r="S275" s="35" t="str">
        <f t="shared" si="29"/>
        <v>에센스(스페셜)</v>
      </c>
      <c r="T275" s="38">
        <f t="shared" si="30"/>
        <v>1.241456219348892E-2</v>
      </c>
    </row>
    <row r="276" spans="1:20">
      <c r="A276" s="384" t="s">
        <v>45</v>
      </c>
      <c r="B276" s="385" t="s">
        <v>94</v>
      </c>
      <c r="C276" s="27" t="s">
        <v>13</v>
      </c>
      <c r="D276" s="27" t="s">
        <v>33</v>
      </c>
      <c r="E276" s="402" t="s">
        <v>1880</v>
      </c>
      <c r="F276" s="27" t="str">
        <f t="shared" si="25"/>
        <v>안심2.5G</v>
      </c>
      <c r="G276" s="389" t="str">
        <f t="shared" si="26"/>
        <v/>
      </c>
      <c r="H276" s="17"/>
      <c r="I276" s="384" t="s">
        <v>31</v>
      </c>
      <c r="J276" s="21" t="s">
        <v>94</v>
      </c>
      <c r="K276" s="27" t="s">
        <v>13</v>
      </c>
      <c r="L276" s="27" t="s">
        <v>31</v>
      </c>
      <c r="M276" s="43">
        <v>2.8623757517067414</v>
      </c>
      <c r="N276" s="43">
        <v>6.1385561553219627</v>
      </c>
      <c r="O276" s="36">
        <f t="shared" si="31"/>
        <v>3.2761804036152213</v>
      </c>
      <c r="P276" s="47">
        <v>1161</v>
      </c>
      <c r="Q276" s="33">
        <f t="shared" si="27"/>
        <v>2.5320559887522347E-3</v>
      </c>
      <c r="R276" s="35" t="str">
        <f t="shared" si="28"/>
        <v>04.6GB 초과</v>
      </c>
      <c r="S276" s="35" t="str">
        <f t="shared" si="29"/>
        <v>에센스(스페셜)</v>
      </c>
      <c r="T276" s="38">
        <f t="shared" si="30"/>
        <v>2.5320559887522347E-3</v>
      </c>
    </row>
    <row r="277" spans="1:20">
      <c r="A277" s="384" t="s">
        <v>45</v>
      </c>
      <c r="B277" s="385" t="s">
        <v>94</v>
      </c>
      <c r="C277" s="27" t="s">
        <v>13</v>
      </c>
      <c r="D277" s="27" t="s">
        <v>33</v>
      </c>
      <c r="E277" s="402" t="s">
        <v>1879</v>
      </c>
      <c r="F277" s="27" t="str">
        <f t="shared" si="25"/>
        <v>안심4G</v>
      </c>
      <c r="G277" s="389" t="str">
        <f t="shared" si="26"/>
        <v/>
      </c>
      <c r="H277" s="17"/>
      <c r="I277" s="384" t="s">
        <v>31</v>
      </c>
      <c r="J277" s="21" t="s">
        <v>94</v>
      </c>
      <c r="K277" s="27" t="s">
        <v>13</v>
      </c>
      <c r="L277" s="27" t="s">
        <v>32</v>
      </c>
      <c r="M277" s="43">
        <v>2.8621187447512297</v>
      </c>
      <c r="N277" s="43">
        <v>4.330882876320004</v>
      </c>
      <c r="O277" s="36">
        <f t="shared" si="31"/>
        <v>1.4687641315687743</v>
      </c>
      <c r="P277" s="47">
        <v>321.33333333333331</v>
      </c>
      <c r="Q277" s="33">
        <f t="shared" si="27"/>
        <v>7.0080447119068442E-4</v>
      </c>
      <c r="R277" s="35" t="str">
        <f t="shared" si="28"/>
        <v>03.6GB 이하</v>
      </c>
      <c r="S277" s="35" t="str">
        <f t="shared" si="29"/>
        <v>에센스(스페셜)</v>
      </c>
      <c r="T277" s="38">
        <f t="shared" si="30"/>
        <v>7.0080447119068442E-4</v>
      </c>
    </row>
    <row r="278" spans="1:20">
      <c r="A278" s="384" t="s">
        <v>45</v>
      </c>
      <c r="B278" s="385" t="s">
        <v>94</v>
      </c>
      <c r="C278" s="27" t="s">
        <v>13</v>
      </c>
      <c r="D278" s="27" t="s">
        <v>33</v>
      </c>
      <c r="E278" s="402" t="s">
        <v>1881</v>
      </c>
      <c r="F278" s="27" t="str">
        <f t="shared" si="25"/>
        <v>에센스(스페셜)</v>
      </c>
      <c r="G278" s="389" t="str">
        <f t="shared" si="26"/>
        <v/>
      </c>
      <c r="H278" s="17"/>
      <c r="I278" s="384" t="s">
        <v>31</v>
      </c>
      <c r="J278" s="21" t="s">
        <v>94</v>
      </c>
      <c r="K278" s="27" t="s">
        <v>13</v>
      </c>
      <c r="L278" s="27" t="s">
        <v>33</v>
      </c>
      <c r="M278" s="43">
        <v>2.8804846098491534</v>
      </c>
      <c r="N278" s="43">
        <v>4.2126500373528692</v>
      </c>
      <c r="O278" s="36">
        <f t="shared" si="31"/>
        <v>1.3321654275037158</v>
      </c>
      <c r="P278" s="47">
        <v>440.66666666666669</v>
      </c>
      <c r="Q278" s="33">
        <f t="shared" si="27"/>
        <v>9.6106173331336612E-4</v>
      </c>
      <c r="R278" s="35" t="str">
        <f t="shared" si="28"/>
        <v>03.6GB 이하</v>
      </c>
      <c r="S278" s="35" t="str">
        <f t="shared" si="29"/>
        <v>에센스(스페셜)</v>
      </c>
      <c r="T278" s="38">
        <f t="shared" si="30"/>
        <v>9.6106173331336612E-4</v>
      </c>
    </row>
    <row r="279" spans="1:20">
      <c r="A279" s="384" t="s">
        <v>45</v>
      </c>
      <c r="B279" s="385" t="s">
        <v>94</v>
      </c>
      <c r="C279" s="27" t="s">
        <v>13</v>
      </c>
      <c r="D279" s="27" t="s">
        <v>33</v>
      </c>
      <c r="E279" s="402" t="s">
        <v>1882</v>
      </c>
      <c r="F279" s="27" t="str">
        <f t="shared" si="25"/>
        <v>에센스(스페셜)</v>
      </c>
      <c r="G279" s="389" t="str">
        <f t="shared" si="26"/>
        <v/>
      </c>
      <c r="H279" s="17"/>
      <c r="I279" s="384" t="s">
        <v>31</v>
      </c>
      <c r="J279" s="21" t="s">
        <v>94</v>
      </c>
      <c r="K279" s="21" t="s">
        <v>34</v>
      </c>
      <c r="L279" s="21" t="s">
        <v>28</v>
      </c>
      <c r="M279" s="43">
        <v>5.0345614118201469</v>
      </c>
      <c r="N279" s="43">
        <v>10.776490113123087</v>
      </c>
      <c r="O279" s="36">
        <f t="shared" si="31"/>
        <v>5.7419287013029399</v>
      </c>
      <c r="P279" s="47">
        <v>4761</v>
      </c>
      <c r="Q279" s="33">
        <f t="shared" si="27"/>
        <v>1.038339238798397E-2</v>
      </c>
      <c r="R279" s="35" t="str">
        <f t="shared" si="28"/>
        <v>04.6GB 초과</v>
      </c>
      <c r="S279" s="35" t="str">
        <f t="shared" si="29"/>
        <v>에센스(스페셜)</v>
      </c>
      <c r="T279" s="38">
        <f t="shared" si="30"/>
        <v>1.038339238798397E-2</v>
      </c>
    </row>
    <row r="280" spans="1:20">
      <c r="A280" s="384" t="s">
        <v>45</v>
      </c>
      <c r="B280" s="385" t="s">
        <v>94</v>
      </c>
      <c r="C280" s="27" t="s">
        <v>34</v>
      </c>
      <c r="D280" s="27" t="s">
        <v>28</v>
      </c>
      <c r="E280" s="402" t="s">
        <v>1880</v>
      </c>
      <c r="F280" s="27" t="str">
        <f t="shared" ref="F280:F311" si="32">IFERROR(VLOOKUP(E280,$A$11:$D$17,4,0),0)</f>
        <v>안심2.5G</v>
      </c>
      <c r="G280" s="389" t="str">
        <f t="shared" ref="G280:G343" si="33">IF(F280="스몰","LTE안심옵션","")</f>
        <v/>
      </c>
      <c r="H280" s="17"/>
      <c r="I280" s="384" t="s">
        <v>31</v>
      </c>
      <c r="J280" s="21" t="s">
        <v>94</v>
      </c>
      <c r="K280" s="27" t="s">
        <v>34</v>
      </c>
      <c r="L280" s="27" t="s">
        <v>31</v>
      </c>
      <c r="M280" s="43">
        <v>5.0244734681292664</v>
      </c>
      <c r="N280" s="43">
        <v>9.4105722707790029</v>
      </c>
      <c r="O280" s="36">
        <f t="shared" si="31"/>
        <v>4.3860988026497365</v>
      </c>
      <c r="P280" s="47">
        <v>794.66666666666663</v>
      </c>
      <c r="Q280" s="33">
        <f t="shared" ref="Q280:Q343" si="34">P280/$N$21</f>
        <v>1.7331098125711532E-3</v>
      </c>
      <c r="R280" s="35" t="str">
        <f t="shared" ref="R280:R343" si="35">IF(SUM(M280+O280)&gt;6,"04.6GB 초과",IF(SUM(M280+O280)&gt;4,"03.6GB 이하",IF(SUM(M280+O280)&gt;2.5,"02.4GB 이하","01.2.5GB 이하")))</f>
        <v>04.6GB 초과</v>
      </c>
      <c r="S280" s="35" t="str">
        <f t="shared" ref="S280:S310" si="36">IFERROR(VLOOKUP(R280,$A$11:$B$17,2,0),0)</f>
        <v>에센스(스페셜)</v>
      </c>
      <c r="T280" s="38">
        <f t="shared" ref="T280:T343" si="37">Q280</f>
        <v>1.7331098125711532E-3</v>
      </c>
    </row>
    <row r="281" spans="1:20">
      <c r="A281" s="384" t="s">
        <v>45</v>
      </c>
      <c r="B281" s="385" t="s">
        <v>94</v>
      </c>
      <c r="C281" s="27" t="s">
        <v>34</v>
      </c>
      <c r="D281" s="27" t="s">
        <v>28</v>
      </c>
      <c r="E281" s="402" t="s">
        <v>1879</v>
      </c>
      <c r="F281" s="27" t="str">
        <f t="shared" si="32"/>
        <v>안심4G</v>
      </c>
      <c r="G281" s="389" t="str">
        <f t="shared" si="33"/>
        <v/>
      </c>
      <c r="H281" s="17"/>
      <c r="I281" s="384" t="s">
        <v>31</v>
      </c>
      <c r="J281" s="21" t="s">
        <v>94</v>
      </c>
      <c r="K281" s="27" t="s">
        <v>34</v>
      </c>
      <c r="L281" s="27" t="s">
        <v>32</v>
      </c>
      <c r="M281" s="43">
        <v>4.9697074229900657</v>
      </c>
      <c r="N281" s="43">
        <v>6.9920886781582459</v>
      </c>
      <c r="O281" s="36">
        <f t="shared" si="31"/>
        <v>2.0223812551681801</v>
      </c>
      <c r="P281" s="47">
        <v>173.33333333333334</v>
      </c>
      <c r="Q281" s="33">
        <f t="shared" si="34"/>
        <v>3.7802730811115764E-4</v>
      </c>
      <c r="R281" s="35" t="str">
        <f t="shared" si="35"/>
        <v>04.6GB 초과</v>
      </c>
      <c r="S281" s="35" t="str">
        <f t="shared" si="36"/>
        <v>에센스(스페셜)</v>
      </c>
      <c r="T281" s="38">
        <f t="shared" si="37"/>
        <v>3.7802730811115764E-4</v>
      </c>
    </row>
    <row r="282" spans="1:20">
      <c r="A282" s="384" t="s">
        <v>45</v>
      </c>
      <c r="B282" s="385" t="s">
        <v>94</v>
      </c>
      <c r="C282" s="27" t="s">
        <v>34</v>
      </c>
      <c r="D282" s="27" t="s">
        <v>28</v>
      </c>
      <c r="E282" s="402" t="s">
        <v>1881</v>
      </c>
      <c r="F282" s="27" t="str">
        <f t="shared" si="32"/>
        <v>에센스(스페셜)</v>
      </c>
      <c r="G282" s="389" t="str">
        <f t="shared" si="33"/>
        <v/>
      </c>
      <c r="H282" s="17"/>
      <c r="I282" s="384" t="s">
        <v>31</v>
      </c>
      <c r="J282" s="21" t="s">
        <v>94</v>
      </c>
      <c r="K282" s="27" t="s">
        <v>34</v>
      </c>
      <c r="L282" s="27" t="s">
        <v>33</v>
      </c>
      <c r="M282" s="43">
        <v>4.9811485237910826</v>
      </c>
      <c r="N282" s="43">
        <v>6.3124521413671557</v>
      </c>
      <c r="O282" s="36">
        <f t="shared" si="31"/>
        <v>1.3313036175760731</v>
      </c>
      <c r="P282" s="47">
        <v>241.66666666666666</v>
      </c>
      <c r="Q282" s="33">
        <f t="shared" si="34"/>
        <v>5.2705730457805629E-4</v>
      </c>
      <c r="R282" s="35" t="str">
        <f t="shared" si="35"/>
        <v>04.6GB 초과</v>
      </c>
      <c r="S282" s="35" t="str">
        <f t="shared" si="36"/>
        <v>에센스(스페셜)</v>
      </c>
      <c r="T282" s="38">
        <f t="shared" si="37"/>
        <v>5.2705730457805629E-4</v>
      </c>
    </row>
    <row r="283" spans="1:20">
      <c r="A283" s="384" t="s">
        <v>45</v>
      </c>
      <c r="B283" s="385" t="s">
        <v>94</v>
      </c>
      <c r="C283" s="27" t="s">
        <v>34</v>
      </c>
      <c r="D283" s="27" t="s">
        <v>28</v>
      </c>
      <c r="E283" s="402" t="s">
        <v>1882</v>
      </c>
      <c r="F283" s="27" t="str">
        <f t="shared" si="32"/>
        <v>에센스(스페셜)</v>
      </c>
      <c r="G283" s="389" t="str">
        <f t="shared" si="33"/>
        <v/>
      </c>
      <c r="H283" s="17"/>
      <c r="I283" s="384" t="s">
        <v>31</v>
      </c>
      <c r="J283" s="21" t="s">
        <v>94</v>
      </c>
      <c r="K283" s="21" t="s">
        <v>86</v>
      </c>
      <c r="L283" s="21" t="s">
        <v>28</v>
      </c>
      <c r="M283" s="43">
        <v>20.709546225592142</v>
      </c>
      <c r="N283" s="43">
        <v>26.210250930113634</v>
      </c>
      <c r="O283" s="36">
        <f t="shared" si="31"/>
        <v>5.5007047045214925</v>
      </c>
      <c r="P283" s="47">
        <v>20872</v>
      </c>
      <c r="Q283" s="33">
        <f t="shared" si="34"/>
        <v>4.5520303701323546E-2</v>
      </c>
      <c r="R283" s="35" t="str">
        <f t="shared" si="35"/>
        <v>04.6GB 초과</v>
      </c>
      <c r="S283" s="35" t="str">
        <f t="shared" si="36"/>
        <v>에센스(스페셜)</v>
      </c>
      <c r="T283" s="38">
        <f t="shared" si="37"/>
        <v>4.5520303701323546E-2</v>
      </c>
    </row>
    <row r="284" spans="1:20">
      <c r="A284" s="384" t="s">
        <v>45</v>
      </c>
      <c r="B284" s="385" t="s">
        <v>94</v>
      </c>
      <c r="C284" s="27" t="s">
        <v>34</v>
      </c>
      <c r="D284" s="27" t="s">
        <v>31</v>
      </c>
      <c r="E284" s="402" t="s">
        <v>1880</v>
      </c>
      <c r="F284" s="27" t="str">
        <f t="shared" si="32"/>
        <v>안심2.5G</v>
      </c>
      <c r="G284" s="389" t="str">
        <f t="shared" si="33"/>
        <v/>
      </c>
      <c r="H284" s="17"/>
      <c r="I284" s="384" t="s">
        <v>31</v>
      </c>
      <c r="J284" s="21" t="s">
        <v>94</v>
      </c>
      <c r="K284" s="27" t="s">
        <v>86</v>
      </c>
      <c r="L284" s="27" t="s">
        <v>31</v>
      </c>
      <c r="M284" s="43">
        <v>20.96616175405812</v>
      </c>
      <c r="N284" s="43">
        <v>23.848888687447623</v>
      </c>
      <c r="O284" s="36">
        <f t="shared" si="31"/>
        <v>2.8827269333895025</v>
      </c>
      <c r="P284" s="47">
        <v>2899</v>
      </c>
      <c r="Q284" s="33">
        <f t="shared" si="34"/>
        <v>6.3225067281591106E-3</v>
      </c>
      <c r="R284" s="35" t="str">
        <f t="shared" si="35"/>
        <v>04.6GB 초과</v>
      </c>
      <c r="S284" s="35" t="str">
        <f t="shared" si="36"/>
        <v>에센스(스페셜)</v>
      </c>
      <c r="T284" s="38">
        <f t="shared" si="37"/>
        <v>6.3225067281591106E-3</v>
      </c>
    </row>
    <row r="285" spans="1:20">
      <c r="A285" s="384" t="s">
        <v>45</v>
      </c>
      <c r="B285" s="385" t="s">
        <v>94</v>
      </c>
      <c r="C285" s="27" t="s">
        <v>34</v>
      </c>
      <c r="D285" s="27" t="s">
        <v>31</v>
      </c>
      <c r="E285" s="402" t="s">
        <v>1879</v>
      </c>
      <c r="F285" s="27" t="str">
        <f t="shared" si="32"/>
        <v>안심4G</v>
      </c>
      <c r="G285" s="389" t="str">
        <f t="shared" si="33"/>
        <v/>
      </c>
      <c r="H285" s="17"/>
      <c r="I285" s="384" t="s">
        <v>31</v>
      </c>
      <c r="J285" s="21" t="s">
        <v>94</v>
      </c>
      <c r="K285" s="27" t="s">
        <v>86</v>
      </c>
      <c r="L285" s="27" t="s">
        <v>32</v>
      </c>
      <c r="M285" s="43">
        <v>20.347189246105547</v>
      </c>
      <c r="N285" s="43">
        <v>20.338618900194888</v>
      </c>
      <c r="O285" s="36">
        <f t="shared" si="31"/>
        <v>-8.5703459106589719E-3</v>
      </c>
      <c r="P285" s="47">
        <v>515.66666666666663</v>
      </c>
      <c r="Q285" s="33">
        <f t="shared" si="34"/>
        <v>1.1246312416306938E-3</v>
      </c>
      <c r="R285" s="35" t="str">
        <f t="shared" si="35"/>
        <v>04.6GB 초과</v>
      </c>
      <c r="S285" s="35" t="str">
        <f t="shared" si="36"/>
        <v>에센스(스페셜)</v>
      </c>
      <c r="T285" s="38">
        <f t="shared" si="37"/>
        <v>1.1246312416306938E-3</v>
      </c>
    </row>
    <row r="286" spans="1:20">
      <c r="A286" s="384" t="s">
        <v>45</v>
      </c>
      <c r="B286" s="385" t="s">
        <v>94</v>
      </c>
      <c r="C286" s="27" t="s">
        <v>34</v>
      </c>
      <c r="D286" s="27" t="s">
        <v>31</v>
      </c>
      <c r="E286" s="402" t="s">
        <v>1881</v>
      </c>
      <c r="F286" s="27" t="str">
        <f t="shared" si="32"/>
        <v>에센스(스페셜)</v>
      </c>
      <c r="G286" s="389" t="str">
        <f t="shared" si="33"/>
        <v/>
      </c>
      <c r="H286" s="17"/>
      <c r="I286" s="384" t="s">
        <v>31</v>
      </c>
      <c r="J286" s="21" t="s">
        <v>94</v>
      </c>
      <c r="K286" s="27" t="s">
        <v>86</v>
      </c>
      <c r="L286" s="27" t="s">
        <v>33</v>
      </c>
      <c r="M286" s="43">
        <v>21.388711609717554</v>
      </c>
      <c r="N286" s="43">
        <v>19.283113929449257</v>
      </c>
      <c r="O286" s="36">
        <f t="shared" si="31"/>
        <v>-2.1055976802682963</v>
      </c>
      <c r="P286" s="47">
        <v>711.66666666666663</v>
      </c>
      <c r="Q286" s="33">
        <f t="shared" si="34"/>
        <v>1.5520928900333104E-3</v>
      </c>
      <c r="R286" s="35" t="str">
        <f t="shared" si="35"/>
        <v>04.6GB 초과</v>
      </c>
      <c r="S286" s="35" t="str">
        <f t="shared" si="36"/>
        <v>에센스(스페셜)</v>
      </c>
      <c r="T286" s="38">
        <f t="shared" si="37"/>
        <v>1.5520928900333104E-3</v>
      </c>
    </row>
    <row r="287" spans="1:20">
      <c r="A287" s="384" t="s">
        <v>45</v>
      </c>
      <c r="B287" s="385" t="s">
        <v>94</v>
      </c>
      <c r="C287" s="27" t="s">
        <v>34</v>
      </c>
      <c r="D287" s="27" t="s">
        <v>31</v>
      </c>
      <c r="E287" s="402" t="s">
        <v>1882</v>
      </c>
      <c r="F287" s="27" t="str">
        <f t="shared" si="32"/>
        <v>에센스(스페셜)</v>
      </c>
      <c r="G287" s="389" t="str">
        <f t="shared" si="33"/>
        <v/>
      </c>
      <c r="H287" s="17"/>
      <c r="I287" s="384" t="s">
        <v>31</v>
      </c>
      <c r="J287" s="21" t="s">
        <v>96</v>
      </c>
      <c r="K287" s="21" t="s">
        <v>5</v>
      </c>
      <c r="L287" s="21" t="s">
        <v>28</v>
      </c>
      <c r="M287" s="43">
        <v>0.23480508963807903</v>
      </c>
      <c r="N287" s="43">
        <v>2.3093279722076514</v>
      </c>
      <c r="O287" s="36">
        <f t="shared" si="31"/>
        <v>2.0745228825695725</v>
      </c>
      <c r="P287" s="47">
        <v>3428.3333333333335</v>
      </c>
      <c r="Q287" s="33">
        <f t="shared" si="34"/>
        <v>7.476943969083185E-3</v>
      </c>
      <c r="R287" s="35" t="str">
        <f t="shared" si="35"/>
        <v>01.2.5GB 이하</v>
      </c>
      <c r="S287" s="35" t="str">
        <f t="shared" si="36"/>
        <v>안심2.5G</v>
      </c>
      <c r="T287" s="38">
        <f t="shared" si="37"/>
        <v>7.476943969083185E-3</v>
      </c>
    </row>
    <row r="288" spans="1:20">
      <c r="A288" s="384" t="s">
        <v>45</v>
      </c>
      <c r="B288" s="385" t="s">
        <v>94</v>
      </c>
      <c r="C288" s="27" t="s">
        <v>34</v>
      </c>
      <c r="D288" s="27" t="s">
        <v>32</v>
      </c>
      <c r="E288" s="402" t="s">
        <v>1880</v>
      </c>
      <c r="F288" s="27" t="str">
        <f t="shared" si="32"/>
        <v>안심2.5G</v>
      </c>
      <c r="G288" s="389" t="str">
        <f t="shared" si="33"/>
        <v/>
      </c>
      <c r="H288" s="17"/>
      <c r="I288" s="384" t="s">
        <v>31</v>
      </c>
      <c r="J288" s="21" t="s">
        <v>96</v>
      </c>
      <c r="K288" s="27" t="s">
        <v>5</v>
      </c>
      <c r="L288" s="27" t="s">
        <v>31</v>
      </c>
      <c r="M288" s="43">
        <v>0.22516381821034509</v>
      </c>
      <c r="N288" s="43">
        <v>1.6782857542170608</v>
      </c>
      <c r="O288" s="36">
        <f t="shared" si="31"/>
        <v>1.4531219360067158</v>
      </c>
      <c r="P288" s="47">
        <v>1629.6666666666667</v>
      </c>
      <c r="Q288" s="33">
        <f t="shared" si="34"/>
        <v>3.5541836718374032E-3</v>
      </c>
      <c r="R288" s="35" t="str">
        <f t="shared" si="35"/>
        <v>01.2.5GB 이하</v>
      </c>
      <c r="S288" s="35" t="str">
        <f t="shared" si="36"/>
        <v>안심2.5G</v>
      </c>
      <c r="T288" s="38">
        <f t="shared" si="37"/>
        <v>3.5541836718374032E-3</v>
      </c>
    </row>
    <row r="289" spans="1:20">
      <c r="A289" s="384" t="s">
        <v>45</v>
      </c>
      <c r="B289" s="385" t="s">
        <v>94</v>
      </c>
      <c r="C289" s="27" t="s">
        <v>34</v>
      </c>
      <c r="D289" s="27" t="s">
        <v>32</v>
      </c>
      <c r="E289" s="402" t="s">
        <v>1879</v>
      </c>
      <c r="F289" s="27" t="str">
        <f t="shared" si="32"/>
        <v>안심4G</v>
      </c>
      <c r="G289" s="389" t="str">
        <f t="shared" si="33"/>
        <v/>
      </c>
      <c r="H289" s="17"/>
      <c r="I289" s="384" t="s">
        <v>31</v>
      </c>
      <c r="J289" s="21" t="s">
        <v>96</v>
      </c>
      <c r="K289" s="27" t="s">
        <v>5</v>
      </c>
      <c r="L289" s="27" t="s">
        <v>32</v>
      </c>
      <c r="M289" s="43">
        <v>0.22589279124822692</v>
      </c>
      <c r="N289" s="43">
        <v>0.79026926701795175</v>
      </c>
      <c r="O289" s="36">
        <f t="shared" si="31"/>
        <v>0.56437647576972483</v>
      </c>
      <c r="P289" s="47">
        <v>712.33333333333337</v>
      </c>
      <c r="Q289" s="33">
        <f t="shared" si="34"/>
        <v>1.5535468412183535E-3</v>
      </c>
      <c r="R289" s="35" t="str">
        <f t="shared" si="35"/>
        <v>01.2.5GB 이하</v>
      </c>
      <c r="S289" s="35" t="str">
        <f t="shared" si="36"/>
        <v>안심2.5G</v>
      </c>
      <c r="T289" s="38">
        <f t="shared" si="37"/>
        <v>1.5535468412183535E-3</v>
      </c>
    </row>
    <row r="290" spans="1:20">
      <c r="A290" s="384" t="s">
        <v>45</v>
      </c>
      <c r="B290" s="385" t="s">
        <v>94</v>
      </c>
      <c r="C290" s="27" t="s">
        <v>34</v>
      </c>
      <c r="D290" s="27" t="s">
        <v>32</v>
      </c>
      <c r="E290" s="402" t="s">
        <v>1881</v>
      </c>
      <c r="F290" s="27" t="str">
        <f t="shared" si="32"/>
        <v>에센스(스페셜)</v>
      </c>
      <c r="G290" s="389" t="str">
        <f t="shared" si="33"/>
        <v/>
      </c>
      <c r="H290" s="17"/>
      <c r="I290" s="384" t="s">
        <v>31</v>
      </c>
      <c r="J290" s="21" t="s">
        <v>96</v>
      </c>
      <c r="K290" s="27" t="s">
        <v>5</v>
      </c>
      <c r="L290" s="27" t="s">
        <v>33</v>
      </c>
      <c r="M290" s="43">
        <v>0.19691583313128772</v>
      </c>
      <c r="N290" s="43">
        <v>0.68775985271078521</v>
      </c>
      <c r="O290" s="36">
        <f t="shared" si="31"/>
        <v>0.49084401957949753</v>
      </c>
      <c r="P290" s="47">
        <v>2425.6666666666665</v>
      </c>
      <c r="Q290" s="33">
        <f t="shared" si="34"/>
        <v>5.2902013867786417E-3</v>
      </c>
      <c r="R290" s="35" t="str">
        <f t="shared" si="35"/>
        <v>01.2.5GB 이하</v>
      </c>
      <c r="S290" s="35" t="str">
        <f t="shared" si="36"/>
        <v>안심2.5G</v>
      </c>
      <c r="T290" s="38">
        <f t="shared" si="37"/>
        <v>5.2902013867786417E-3</v>
      </c>
    </row>
    <row r="291" spans="1:20">
      <c r="A291" s="384" t="s">
        <v>45</v>
      </c>
      <c r="B291" s="385" t="s">
        <v>94</v>
      </c>
      <c r="C291" s="27" t="s">
        <v>34</v>
      </c>
      <c r="D291" s="27" t="s">
        <v>32</v>
      </c>
      <c r="E291" s="402" t="s">
        <v>1882</v>
      </c>
      <c r="F291" s="27" t="str">
        <f t="shared" si="32"/>
        <v>에센스(스페셜)</v>
      </c>
      <c r="G291" s="389" t="str">
        <f t="shared" si="33"/>
        <v/>
      </c>
      <c r="H291" s="17"/>
      <c r="I291" s="384" t="s">
        <v>31</v>
      </c>
      <c r="J291" s="21" t="s">
        <v>96</v>
      </c>
      <c r="K291" s="21" t="s">
        <v>30</v>
      </c>
      <c r="L291" s="21" t="s">
        <v>28</v>
      </c>
      <c r="M291" s="43">
        <v>0.84704080236889567</v>
      </c>
      <c r="N291" s="43">
        <v>2.4862546486373915</v>
      </c>
      <c r="O291" s="36">
        <f t="shared" si="31"/>
        <v>1.639213846268496</v>
      </c>
      <c r="P291" s="47">
        <v>4560.333333333333</v>
      </c>
      <c r="Q291" s="33">
        <f t="shared" si="34"/>
        <v>9.9457530812860524E-3</v>
      </c>
      <c r="R291" s="35" t="str">
        <f t="shared" si="35"/>
        <v>01.2.5GB 이하</v>
      </c>
      <c r="S291" s="35" t="str">
        <f t="shared" si="36"/>
        <v>안심2.5G</v>
      </c>
      <c r="T291" s="38">
        <f t="shared" si="37"/>
        <v>9.9457530812860524E-3</v>
      </c>
    </row>
    <row r="292" spans="1:20">
      <c r="A292" s="384" t="s">
        <v>45</v>
      </c>
      <c r="B292" s="385" t="s">
        <v>94</v>
      </c>
      <c r="C292" s="27" t="s">
        <v>34</v>
      </c>
      <c r="D292" s="27" t="s">
        <v>33</v>
      </c>
      <c r="E292" s="402" t="s">
        <v>1880</v>
      </c>
      <c r="F292" s="27" t="str">
        <f t="shared" si="32"/>
        <v>안심2.5G</v>
      </c>
      <c r="G292" s="389" t="str">
        <f t="shared" si="33"/>
        <v/>
      </c>
      <c r="H292" s="17"/>
      <c r="I292" s="384" t="s">
        <v>31</v>
      </c>
      <c r="J292" s="21" t="s">
        <v>96</v>
      </c>
      <c r="K292" s="27" t="s">
        <v>30</v>
      </c>
      <c r="L292" s="27" t="s">
        <v>31</v>
      </c>
      <c r="M292" s="43">
        <v>0.83267231554884924</v>
      </c>
      <c r="N292" s="43">
        <v>2.0502918152418483</v>
      </c>
      <c r="O292" s="36">
        <f t="shared" si="31"/>
        <v>1.217619499692999</v>
      </c>
      <c r="P292" s="47">
        <v>1619.3333333333333</v>
      </c>
      <c r="Q292" s="33">
        <f t="shared" si="34"/>
        <v>3.5316474284692377E-3</v>
      </c>
      <c r="R292" s="35" t="str">
        <f t="shared" si="35"/>
        <v>01.2.5GB 이하</v>
      </c>
      <c r="S292" s="35" t="str">
        <f t="shared" si="36"/>
        <v>안심2.5G</v>
      </c>
      <c r="T292" s="38">
        <f t="shared" si="37"/>
        <v>3.5316474284692377E-3</v>
      </c>
    </row>
    <row r="293" spans="1:20">
      <c r="A293" s="384" t="s">
        <v>45</v>
      </c>
      <c r="B293" s="385" t="s">
        <v>94</v>
      </c>
      <c r="C293" s="27" t="s">
        <v>34</v>
      </c>
      <c r="D293" s="27" t="s">
        <v>33</v>
      </c>
      <c r="E293" s="402" t="s">
        <v>1879</v>
      </c>
      <c r="F293" s="27" t="str">
        <f t="shared" si="32"/>
        <v>안심4G</v>
      </c>
      <c r="G293" s="389" t="str">
        <f t="shared" si="33"/>
        <v/>
      </c>
      <c r="H293" s="17"/>
      <c r="I293" s="384" t="s">
        <v>31</v>
      </c>
      <c r="J293" s="21" t="s">
        <v>96</v>
      </c>
      <c r="K293" s="27" t="s">
        <v>30</v>
      </c>
      <c r="L293" s="27" t="s">
        <v>32</v>
      </c>
      <c r="M293" s="43">
        <v>0.81616251455433009</v>
      </c>
      <c r="N293" s="43">
        <v>1.373161133382877</v>
      </c>
      <c r="O293" s="36">
        <f t="shared" si="31"/>
        <v>0.55699861882854695</v>
      </c>
      <c r="P293" s="47">
        <v>661</v>
      </c>
      <c r="Q293" s="33">
        <f t="shared" si="34"/>
        <v>1.4415925999700491E-3</v>
      </c>
      <c r="R293" s="35" t="str">
        <f t="shared" si="35"/>
        <v>01.2.5GB 이하</v>
      </c>
      <c r="S293" s="35" t="str">
        <f t="shared" si="36"/>
        <v>안심2.5G</v>
      </c>
      <c r="T293" s="38">
        <f t="shared" si="37"/>
        <v>1.4415925999700491E-3</v>
      </c>
    </row>
    <row r="294" spans="1:20">
      <c r="A294" s="384" t="s">
        <v>45</v>
      </c>
      <c r="B294" s="385" t="s">
        <v>94</v>
      </c>
      <c r="C294" s="27" t="s">
        <v>34</v>
      </c>
      <c r="D294" s="27" t="s">
        <v>33</v>
      </c>
      <c r="E294" s="402" t="s">
        <v>1881</v>
      </c>
      <c r="F294" s="27" t="str">
        <f t="shared" si="32"/>
        <v>에센스(스페셜)</v>
      </c>
      <c r="G294" s="389" t="str">
        <f t="shared" si="33"/>
        <v/>
      </c>
      <c r="H294" s="17"/>
      <c r="I294" s="384" t="s">
        <v>31</v>
      </c>
      <c r="J294" s="21" t="s">
        <v>96</v>
      </c>
      <c r="K294" s="27" t="s">
        <v>30</v>
      </c>
      <c r="L294" s="27" t="s">
        <v>33</v>
      </c>
      <c r="M294" s="43">
        <v>0.81310475756382117</v>
      </c>
      <c r="N294" s="43">
        <v>1.1011770668728598</v>
      </c>
      <c r="O294" s="36">
        <f t="shared" si="31"/>
        <v>0.2880723093090386</v>
      </c>
      <c r="P294" s="47">
        <v>1546.6666666666667</v>
      </c>
      <c r="Q294" s="33">
        <f t="shared" si="34"/>
        <v>3.3731667492995603E-3</v>
      </c>
      <c r="R294" s="35" t="str">
        <f t="shared" si="35"/>
        <v>01.2.5GB 이하</v>
      </c>
      <c r="S294" s="35" t="str">
        <f t="shared" si="36"/>
        <v>안심2.5G</v>
      </c>
      <c r="T294" s="38">
        <f t="shared" si="37"/>
        <v>3.3731667492995603E-3</v>
      </c>
    </row>
    <row r="295" spans="1:20">
      <c r="A295" s="384" t="s">
        <v>45</v>
      </c>
      <c r="B295" s="385" t="s">
        <v>94</v>
      </c>
      <c r="C295" s="27" t="s">
        <v>34</v>
      </c>
      <c r="D295" s="27" t="s">
        <v>33</v>
      </c>
      <c r="E295" s="402" t="s">
        <v>1882</v>
      </c>
      <c r="F295" s="27" t="str">
        <f t="shared" si="32"/>
        <v>에센스(스페셜)</v>
      </c>
      <c r="G295" s="389" t="str">
        <f t="shared" si="33"/>
        <v/>
      </c>
      <c r="H295" s="17"/>
      <c r="I295" s="384" t="s">
        <v>31</v>
      </c>
      <c r="J295" s="21" t="s">
        <v>96</v>
      </c>
      <c r="K295" s="21" t="s">
        <v>10</v>
      </c>
      <c r="L295" s="21" t="s">
        <v>28</v>
      </c>
      <c r="M295" s="43">
        <v>1.5600127338572729</v>
      </c>
      <c r="N295" s="43">
        <v>3.5459417613036428</v>
      </c>
      <c r="O295" s="36">
        <f t="shared" si="31"/>
        <v>1.9859290274463699</v>
      </c>
      <c r="P295" s="47">
        <v>4072.3333333333335</v>
      </c>
      <c r="Q295" s="33">
        <f t="shared" si="34"/>
        <v>8.8814608138346393E-3</v>
      </c>
      <c r="R295" s="35" t="str">
        <f t="shared" si="35"/>
        <v>02.4GB 이하</v>
      </c>
      <c r="S295" s="35" t="str">
        <f t="shared" si="36"/>
        <v>안심4G</v>
      </c>
      <c r="T295" s="38">
        <f t="shared" si="37"/>
        <v>8.8814608138346393E-3</v>
      </c>
    </row>
    <row r="296" spans="1:20">
      <c r="A296" s="384" t="s">
        <v>45</v>
      </c>
      <c r="B296" s="385" t="s">
        <v>94</v>
      </c>
      <c r="C296" s="27" t="s">
        <v>86</v>
      </c>
      <c r="D296" s="27" t="s">
        <v>28</v>
      </c>
      <c r="E296" s="402" t="s">
        <v>1880</v>
      </c>
      <c r="F296" s="27" t="str">
        <f t="shared" si="32"/>
        <v>안심2.5G</v>
      </c>
      <c r="G296" s="389" t="str">
        <f t="shared" si="33"/>
        <v/>
      </c>
      <c r="H296" s="17"/>
      <c r="I296" s="384" t="s">
        <v>31</v>
      </c>
      <c r="J296" s="21" t="s">
        <v>96</v>
      </c>
      <c r="K296" s="27" t="s">
        <v>10</v>
      </c>
      <c r="L296" s="27" t="s">
        <v>31</v>
      </c>
      <c r="M296" s="43">
        <v>1.543856443308077</v>
      </c>
      <c r="N296" s="43">
        <v>2.7186447966085452</v>
      </c>
      <c r="O296" s="36">
        <f t="shared" si="31"/>
        <v>1.1747883533004682</v>
      </c>
      <c r="P296" s="47">
        <v>1192</v>
      </c>
      <c r="Q296" s="33">
        <f t="shared" si="34"/>
        <v>2.59966471885673E-3</v>
      </c>
      <c r="R296" s="35" t="str">
        <f t="shared" si="35"/>
        <v>02.4GB 이하</v>
      </c>
      <c r="S296" s="35" t="str">
        <f t="shared" si="36"/>
        <v>안심4G</v>
      </c>
      <c r="T296" s="38">
        <f t="shared" si="37"/>
        <v>2.59966471885673E-3</v>
      </c>
    </row>
    <row r="297" spans="1:20">
      <c r="A297" s="384" t="s">
        <v>45</v>
      </c>
      <c r="B297" s="385" t="s">
        <v>94</v>
      </c>
      <c r="C297" s="27" t="s">
        <v>86</v>
      </c>
      <c r="D297" s="27" t="s">
        <v>28</v>
      </c>
      <c r="E297" s="402" t="s">
        <v>1879</v>
      </c>
      <c r="F297" s="27" t="str">
        <f t="shared" si="32"/>
        <v>안심4G</v>
      </c>
      <c r="G297" s="389" t="str">
        <f t="shared" si="33"/>
        <v/>
      </c>
      <c r="H297" s="17"/>
      <c r="I297" s="384" t="s">
        <v>31</v>
      </c>
      <c r="J297" s="21" t="s">
        <v>96</v>
      </c>
      <c r="K297" s="27" t="s">
        <v>10</v>
      </c>
      <c r="L297" s="27" t="s">
        <v>32</v>
      </c>
      <c r="M297" s="43">
        <v>1.5498016114460387</v>
      </c>
      <c r="N297" s="43">
        <v>2.2602666355979721</v>
      </c>
      <c r="O297" s="36">
        <f t="shared" si="31"/>
        <v>0.71046502415193347</v>
      </c>
      <c r="P297" s="47">
        <v>472.33333333333331</v>
      </c>
      <c r="Q297" s="33">
        <f t="shared" si="34"/>
        <v>1.0301244146029044E-3</v>
      </c>
      <c r="R297" s="35" t="str">
        <f t="shared" si="35"/>
        <v>01.2.5GB 이하</v>
      </c>
      <c r="S297" s="35" t="str">
        <f t="shared" si="36"/>
        <v>안심2.5G</v>
      </c>
      <c r="T297" s="38">
        <f t="shared" si="37"/>
        <v>1.0301244146029044E-3</v>
      </c>
    </row>
    <row r="298" spans="1:20">
      <c r="A298" s="384" t="s">
        <v>45</v>
      </c>
      <c r="B298" s="385" t="s">
        <v>94</v>
      </c>
      <c r="C298" s="27" t="s">
        <v>86</v>
      </c>
      <c r="D298" s="27" t="s">
        <v>28</v>
      </c>
      <c r="E298" s="402" t="s">
        <v>1881</v>
      </c>
      <c r="F298" s="27" t="str">
        <f t="shared" si="32"/>
        <v>에센스(스페셜)</v>
      </c>
      <c r="G298" s="389" t="str">
        <f t="shared" si="33"/>
        <v/>
      </c>
      <c r="H298" s="17"/>
      <c r="I298" s="384" t="s">
        <v>31</v>
      </c>
      <c r="J298" s="21" t="s">
        <v>96</v>
      </c>
      <c r="K298" s="27" t="s">
        <v>10</v>
      </c>
      <c r="L298" s="27" t="s">
        <v>33</v>
      </c>
      <c r="M298" s="43">
        <v>1.528827172837087</v>
      </c>
      <c r="N298" s="43">
        <v>1.7484100002263272</v>
      </c>
      <c r="O298" s="36">
        <f t="shared" si="31"/>
        <v>0.21958282738924018</v>
      </c>
      <c r="P298" s="47">
        <v>896</v>
      </c>
      <c r="Q298" s="33">
        <f t="shared" si="34"/>
        <v>1.9541103926976762E-3</v>
      </c>
      <c r="R298" s="35" t="str">
        <f t="shared" si="35"/>
        <v>01.2.5GB 이하</v>
      </c>
      <c r="S298" s="35" t="str">
        <f t="shared" si="36"/>
        <v>안심2.5G</v>
      </c>
      <c r="T298" s="38">
        <f t="shared" si="37"/>
        <v>1.9541103926976762E-3</v>
      </c>
    </row>
    <row r="299" spans="1:20">
      <c r="A299" s="384" t="s">
        <v>45</v>
      </c>
      <c r="B299" s="385" t="s">
        <v>94</v>
      </c>
      <c r="C299" s="27" t="s">
        <v>86</v>
      </c>
      <c r="D299" s="27" t="s">
        <v>28</v>
      </c>
      <c r="E299" s="402" t="s">
        <v>1882</v>
      </c>
      <c r="F299" s="27" t="str">
        <f t="shared" si="32"/>
        <v>에센스(스페셜)</v>
      </c>
      <c r="G299" s="389" t="str">
        <f t="shared" si="33"/>
        <v/>
      </c>
      <c r="H299" s="17"/>
      <c r="I299" s="384" t="s">
        <v>31</v>
      </c>
      <c r="J299" s="21" t="s">
        <v>96</v>
      </c>
      <c r="K299" s="21" t="s">
        <v>13</v>
      </c>
      <c r="L299" s="21" t="s">
        <v>28</v>
      </c>
      <c r="M299" s="43">
        <v>2.8892518668021103</v>
      </c>
      <c r="N299" s="43">
        <v>5.3904926115200409</v>
      </c>
      <c r="O299" s="36">
        <f t="shared" si="31"/>
        <v>2.5012407447179306</v>
      </c>
      <c r="P299" s="47">
        <v>5824.333333333333</v>
      </c>
      <c r="Q299" s="33">
        <f t="shared" si="34"/>
        <v>1.2702444528127417E-2</v>
      </c>
      <c r="R299" s="35" t="str">
        <f t="shared" si="35"/>
        <v>03.6GB 이하</v>
      </c>
      <c r="S299" s="35" t="str">
        <f t="shared" si="36"/>
        <v>에센스(스페셜)</v>
      </c>
      <c r="T299" s="38">
        <f t="shared" si="37"/>
        <v>1.2702444528127417E-2</v>
      </c>
    </row>
    <row r="300" spans="1:20">
      <c r="A300" s="384" t="s">
        <v>45</v>
      </c>
      <c r="B300" s="385" t="s">
        <v>94</v>
      </c>
      <c r="C300" s="27" t="s">
        <v>86</v>
      </c>
      <c r="D300" s="27" t="s">
        <v>31</v>
      </c>
      <c r="E300" s="402" t="s">
        <v>1880</v>
      </c>
      <c r="F300" s="27" t="str">
        <f t="shared" si="32"/>
        <v>안심2.5G</v>
      </c>
      <c r="G300" s="389" t="str">
        <f t="shared" si="33"/>
        <v/>
      </c>
      <c r="H300" s="17"/>
      <c r="I300" s="384" t="s">
        <v>31</v>
      </c>
      <c r="J300" s="21" t="s">
        <v>96</v>
      </c>
      <c r="K300" s="27" t="s">
        <v>13</v>
      </c>
      <c r="L300" s="27" t="s">
        <v>31</v>
      </c>
      <c r="M300" s="43">
        <v>2.8464558340139603</v>
      </c>
      <c r="N300" s="43">
        <v>4.5423690380128088</v>
      </c>
      <c r="O300" s="36">
        <f t="shared" si="31"/>
        <v>1.6959132039988485</v>
      </c>
      <c r="P300" s="47">
        <v>1386</v>
      </c>
      <c r="Q300" s="33">
        <f t="shared" si="34"/>
        <v>3.0227645137042179E-3</v>
      </c>
      <c r="R300" s="35" t="str">
        <f t="shared" si="35"/>
        <v>03.6GB 이하</v>
      </c>
      <c r="S300" s="35" t="str">
        <f t="shared" si="36"/>
        <v>에센스(스페셜)</v>
      </c>
      <c r="T300" s="38">
        <f t="shared" si="37"/>
        <v>3.0227645137042179E-3</v>
      </c>
    </row>
    <row r="301" spans="1:20">
      <c r="A301" s="384" t="s">
        <v>45</v>
      </c>
      <c r="B301" s="385" t="s">
        <v>94</v>
      </c>
      <c r="C301" s="27" t="s">
        <v>86</v>
      </c>
      <c r="D301" s="27" t="s">
        <v>31</v>
      </c>
      <c r="E301" s="402" t="s">
        <v>1879</v>
      </c>
      <c r="F301" s="27" t="str">
        <f t="shared" si="32"/>
        <v>안심4G</v>
      </c>
      <c r="G301" s="389" t="str">
        <f t="shared" si="33"/>
        <v/>
      </c>
      <c r="H301" s="17"/>
      <c r="I301" s="384" t="s">
        <v>31</v>
      </c>
      <c r="J301" s="21" t="s">
        <v>96</v>
      </c>
      <c r="K301" s="27" t="s">
        <v>13</v>
      </c>
      <c r="L301" s="27" t="s">
        <v>32</v>
      </c>
      <c r="M301" s="43">
        <v>2.8355468861193787</v>
      </c>
      <c r="N301" s="43">
        <v>3.6443355448426775</v>
      </c>
      <c r="O301" s="36">
        <f t="shared" si="31"/>
        <v>0.80878865872329886</v>
      </c>
      <c r="P301" s="47">
        <v>466</v>
      </c>
      <c r="Q301" s="33">
        <f t="shared" si="34"/>
        <v>1.0163118783449968E-3</v>
      </c>
      <c r="R301" s="35" t="str">
        <f t="shared" si="35"/>
        <v>02.4GB 이하</v>
      </c>
      <c r="S301" s="35" t="str">
        <f t="shared" si="36"/>
        <v>안심4G</v>
      </c>
      <c r="T301" s="38">
        <f t="shared" si="37"/>
        <v>1.0163118783449968E-3</v>
      </c>
    </row>
    <row r="302" spans="1:20">
      <c r="A302" s="384" t="s">
        <v>45</v>
      </c>
      <c r="B302" s="385" t="s">
        <v>94</v>
      </c>
      <c r="C302" s="27" t="s">
        <v>86</v>
      </c>
      <c r="D302" s="27" t="s">
        <v>31</v>
      </c>
      <c r="E302" s="402" t="s">
        <v>1881</v>
      </c>
      <c r="F302" s="27" t="str">
        <f t="shared" si="32"/>
        <v>에센스(스페셜)</v>
      </c>
      <c r="G302" s="389" t="str">
        <f t="shared" si="33"/>
        <v/>
      </c>
      <c r="H302" s="17"/>
      <c r="I302" s="384" t="s">
        <v>31</v>
      </c>
      <c r="J302" s="21" t="s">
        <v>96</v>
      </c>
      <c r="K302" s="27" t="s">
        <v>13</v>
      </c>
      <c r="L302" s="27" t="s">
        <v>33</v>
      </c>
      <c r="M302" s="43">
        <v>2.8245264436303956</v>
      </c>
      <c r="N302" s="43">
        <v>3.2275649829210691</v>
      </c>
      <c r="O302" s="36">
        <f t="shared" si="31"/>
        <v>0.40303853929067346</v>
      </c>
      <c r="P302" s="47">
        <v>811</v>
      </c>
      <c r="Q302" s="33">
        <f t="shared" si="34"/>
        <v>1.7687316166047047E-3</v>
      </c>
      <c r="R302" s="35" t="str">
        <f t="shared" si="35"/>
        <v>02.4GB 이하</v>
      </c>
      <c r="S302" s="35" t="str">
        <f t="shared" si="36"/>
        <v>안심4G</v>
      </c>
      <c r="T302" s="38">
        <f t="shared" si="37"/>
        <v>1.7687316166047047E-3</v>
      </c>
    </row>
    <row r="303" spans="1:20">
      <c r="A303" s="384" t="s">
        <v>45</v>
      </c>
      <c r="B303" s="385" t="s">
        <v>94</v>
      </c>
      <c r="C303" s="27" t="s">
        <v>86</v>
      </c>
      <c r="D303" s="27" t="s">
        <v>31</v>
      </c>
      <c r="E303" s="402" t="s">
        <v>1882</v>
      </c>
      <c r="F303" s="27" t="str">
        <f t="shared" si="32"/>
        <v>에센스(스페셜)</v>
      </c>
      <c r="G303" s="389" t="str">
        <f t="shared" si="33"/>
        <v/>
      </c>
      <c r="H303" s="17"/>
      <c r="I303" s="384" t="s">
        <v>31</v>
      </c>
      <c r="J303" s="21" t="s">
        <v>96</v>
      </c>
      <c r="K303" s="21" t="s">
        <v>34</v>
      </c>
      <c r="L303" s="21" t="s">
        <v>28</v>
      </c>
      <c r="M303" s="43">
        <v>4.9731696138697927</v>
      </c>
      <c r="N303" s="43">
        <v>8.2368163971999451</v>
      </c>
      <c r="O303" s="36">
        <f t="shared" si="31"/>
        <v>3.2636467833301523</v>
      </c>
      <c r="P303" s="47">
        <v>3742.6666666666665</v>
      </c>
      <c r="Q303" s="33">
        <f t="shared" si="34"/>
        <v>8.1624819528309175E-3</v>
      </c>
      <c r="R303" s="35" t="str">
        <f t="shared" si="35"/>
        <v>04.6GB 초과</v>
      </c>
      <c r="S303" s="35" t="str">
        <f t="shared" si="36"/>
        <v>에센스(스페셜)</v>
      </c>
      <c r="T303" s="38">
        <f t="shared" si="37"/>
        <v>8.1624819528309175E-3</v>
      </c>
    </row>
    <row r="304" spans="1:20">
      <c r="A304" s="384" t="s">
        <v>45</v>
      </c>
      <c r="B304" s="385" t="s">
        <v>94</v>
      </c>
      <c r="C304" s="27" t="s">
        <v>86</v>
      </c>
      <c r="D304" s="27" t="s">
        <v>32</v>
      </c>
      <c r="E304" s="402" t="s">
        <v>1880</v>
      </c>
      <c r="F304" s="27" t="str">
        <f t="shared" si="32"/>
        <v>안심2.5G</v>
      </c>
      <c r="G304" s="389" t="str">
        <f t="shared" si="33"/>
        <v/>
      </c>
      <c r="H304" s="17"/>
      <c r="I304" s="384" t="s">
        <v>31</v>
      </c>
      <c r="J304" s="21" t="s">
        <v>96</v>
      </c>
      <c r="K304" s="27" t="s">
        <v>34</v>
      </c>
      <c r="L304" s="27" t="s">
        <v>31</v>
      </c>
      <c r="M304" s="43">
        <v>4.9501012055590881</v>
      </c>
      <c r="N304" s="43">
        <v>7.1299468684689113</v>
      </c>
      <c r="O304" s="36">
        <f t="shared" ref="O304:O391" si="38">N304-M304</f>
        <v>2.1798456629098233</v>
      </c>
      <c r="P304" s="47">
        <v>693.66666666666663</v>
      </c>
      <c r="Q304" s="33">
        <f t="shared" si="34"/>
        <v>1.5128362080371518E-3</v>
      </c>
      <c r="R304" s="35" t="str">
        <f t="shared" si="35"/>
        <v>04.6GB 초과</v>
      </c>
      <c r="S304" s="35" t="str">
        <f t="shared" si="36"/>
        <v>에센스(스페셜)</v>
      </c>
      <c r="T304" s="38">
        <f t="shared" si="37"/>
        <v>1.5128362080371518E-3</v>
      </c>
    </row>
    <row r="305" spans="1:20">
      <c r="A305" s="384" t="s">
        <v>45</v>
      </c>
      <c r="B305" s="385" t="s">
        <v>94</v>
      </c>
      <c r="C305" s="27" t="s">
        <v>86</v>
      </c>
      <c r="D305" s="27" t="s">
        <v>32</v>
      </c>
      <c r="E305" s="402" t="s">
        <v>1879</v>
      </c>
      <c r="F305" s="27" t="str">
        <f t="shared" si="32"/>
        <v>안심4G</v>
      </c>
      <c r="G305" s="389" t="str">
        <f t="shared" si="33"/>
        <v/>
      </c>
      <c r="H305" s="17"/>
      <c r="I305" s="384" t="s">
        <v>31</v>
      </c>
      <c r="J305" s="21" t="s">
        <v>96</v>
      </c>
      <c r="K305" s="27" t="s">
        <v>34</v>
      </c>
      <c r="L305" s="27" t="s">
        <v>32</v>
      </c>
      <c r="M305" s="43">
        <v>4.9428061138499864</v>
      </c>
      <c r="N305" s="43">
        <v>5.9694156491911254</v>
      </c>
      <c r="O305" s="36">
        <f t="shared" si="38"/>
        <v>1.0266095353411391</v>
      </c>
      <c r="P305" s="47">
        <v>231</v>
      </c>
      <c r="Q305" s="33">
        <f t="shared" si="34"/>
        <v>5.0379408561736965E-4</v>
      </c>
      <c r="R305" s="35" t="str">
        <f t="shared" si="35"/>
        <v>03.6GB 이하</v>
      </c>
      <c r="S305" s="35" t="str">
        <f t="shared" si="36"/>
        <v>에센스(스페셜)</v>
      </c>
      <c r="T305" s="38">
        <f t="shared" si="37"/>
        <v>5.0379408561736965E-4</v>
      </c>
    </row>
    <row r="306" spans="1:20">
      <c r="A306" s="384" t="s">
        <v>45</v>
      </c>
      <c r="B306" s="385" t="s">
        <v>94</v>
      </c>
      <c r="C306" s="27" t="s">
        <v>86</v>
      </c>
      <c r="D306" s="27" t="s">
        <v>32</v>
      </c>
      <c r="E306" s="402" t="s">
        <v>1881</v>
      </c>
      <c r="F306" s="27" t="str">
        <f t="shared" si="32"/>
        <v>에센스(스페셜)</v>
      </c>
      <c r="G306" s="389" t="str">
        <f t="shared" si="33"/>
        <v/>
      </c>
      <c r="H306" s="17"/>
      <c r="I306" s="384" t="s">
        <v>31</v>
      </c>
      <c r="J306" s="21" t="s">
        <v>96</v>
      </c>
      <c r="K306" s="27" t="s">
        <v>34</v>
      </c>
      <c r="L306" s="27" t="s">
        <v>33</v>
      </c>
      <c r="M306" s="43">
        <v>4.8809403491286094</v>
      </c>
      <c r="N306" s="43">
        <v>5.4501488984295872</v>
      </c>
      <c r="O306" s="36">
        <f t="shared" si="38"/>
        <v>0.56920854930097775</v>
      </c>
      <c r="P306" s="47">
        <v>358.66666666666669</v>
      </c>
      <c r="Q306" s="33">
        <f t="shared" si="34"/>
        <v>7.8222573755308772E-4</v>
      </c>
      <c r="R306" s="35" t="str">
        <f t="shared" si="35"/>
        <v>03.6GB 이하</v>
      </c>
      <c r="S306" s="35" t="str">
        <f t="shared" si="36"/>
        <v>에센스(스페셜)</v>
      </c>
      <c r="T306" s="38">
        <f t="shared" si="37"/>
        <v>7.8222573755308772E-4</v>
      </c>
    </row>
    <row r="307" spans="1:20">
      <c r="A307" s="384" t="s">
        <v>45</v>
      </c>
      <c r="B307" s="385" t="s">
        <v>94</v>
      </c>
      <c r="C307" s="27" t="s">
        <v>86</v>
      </c>
      <c r="D307" s="27" t="s">
        <v>32</v>
      </c>
      <c r="E307" s="402" t="s">
        <v>1882</v>
      </c>
      <c r="F307" s="27" t="str">
        <f t="shared" si="32"/>
        <v>에센스(스페셜)</v>
      </c>
      <c r="G307" s="389" t="str">
        <f t="shared" si="33"/>
        <v/>
      </c>
      <c r="H307" s="17"/>
      <c r="I307" s="384" t="s">
        <v>31</v>
      </c>
      <c r="J307" s="21" t="s">
        <v>96</v>
      </c>
      <c r="K307" s="21" t="s">
        <v>86</v>
      </c>
      <c r="L307" s="21" t="s">
        <v>28</v>
      </c>
      <c r="M307" s="43">
        <v>18.436336691503328</v>
      </c>
      <c r="N307" s="43">
        <v>20.591728929378284</v>
      </c>
      <c r="O307" s="36">
        <f t="shared" si="38"/>
        <v>2.1553922378749562</v>
      </c>
      <c r="P307" s="47">
        <v>10510.333333333334</v>
      </c>
      <c r="Q307" s="33">
        <f t="shared" si="34"/>
        <v>2.2922267407794059E-2</v>
      </c>
      <c r="R307" s="35" t="str">
        <f t="shared" si="35"/>
        <v>04.6GB 초과</v>
      </c>
      <c r="S307" s="35" t="str">
        <f t="shared" si="36"/>
        <v>에센스(스페셜)</v>
      </c>
      <c r="T307" s="38">
        <f t="shared" si="37"/>
        <v>2.2922267407794059E-2</v>
      </c>
    </row>
    <row r="308" spans="1:20">
      <c r="A308" s="384" t="s">
        <v>45</v>
      </c>
      <c r="B308" s="385" t="s">
        <v>94</v>
      </c>
      <c r="C308" s="27" t="s">
        <v>86</v>
      </c>
      <c r="D308" s="27" t="s">
        <v>33</v>
      </c>
      <c r="E308" s="402" t="s">
        <v>1880</v>
      </c>
      <c r="F308" s="27" t="str">
        <f t="shared" si="32"/>
        <v>안심2.5G</v>
      </c>
      <c r="G308" s="389" t="str">
        <f t="shared" si="33"/>
        <v/>
      </c>
      <c r="H308" s="17"/>
      <c r="I308" s="384" t="s">
        <v>31</v>
      </c>
      <c r="J308" s="21" t="s">
        <v>96</v>
      </c>
      <c r="K308" s="27" t="s">
        <v>86</v>
      </c>
      <c r="L308" s="27" t="s">
        <v>31</v>
      </c>
      <c r="M308" s="43">
        <v>18.810990321208756</v>
      </c>
      <c r="N308" s="43">
        <v>19.318016483375274</v>
      </c>
      <c r="O308" s="36">
        <f t="shared" si="38"/>
        <v>0.50702616216651819</v>
      </c>
      <c r="P308" s="47">
        <v>1673.3333333333333</v>
      </c>
      <c r="Q308" s="33">
        <f t="shared" si="34"/>
        <v>3.6494174744577134E-3</v>
      </c>
      <c r="R308" s="35" t="str">
        <f t="shared" si="35"/>
        <v>04.6GB 초과</v>
      </c>
      <c r="S308" s="35" t="str">
        <f t="shared" si="36"/>
        <v>에센스(스페셜)</v>
      </c>
      <c r="T308" s="38">
        <f t="shared" si="37"/>
        <v>3.6494174744577134E-3</v>
      </c>
    </row>
    <row r="309" spans="1:20">
      <c r="A309" s="384" t="s">
        <v>45</v>
      </c>
      <c r="B309" s="385" t="s">
        <v>94</v>
      </c>
      <c r="C309" s="27" t="s">
        <v>86</v>
      </c>
      <c r="D309" s="27" t="s">
        <v>33</v>
      </c>
      <c r="E309" s="402" t="s">
        <v>1879</v>
      </c>
      <c r="F309" s="27" t="str">
        <f t="shared" si="32"/>
        <v>안심4G</v>
      </c>
      <c r="G309" s="389" t="str">
        <f t="shared" si="33"/>
        <v/>
      </c>
      <c r="H309" s="17"/>
      <c r="I309" s="384" t="s">
        <v>31</v>
      </c>
      <c r="J309" s="21" t="s">
        <v>96</v>
      </c>
      <c r="K309" s="27" t="s">
        <v>86</v>
      </c>
      <c r="L309" s="27" t="s">
        <v>32</v>
      </c>
      <c r="M309" s="43">
        <v>17.517943141557193</v>
      </c>
      <c r="N309" s="43">
        <v>16.728761987193483</v>
      </c>
      <c r="O309" s="36">
        <f t="shared" si="38"/>
        <v>-0.78918115436371039</v>
      </c>
      <c r="P309" s="47">
        <v>451.66666666666669</v>
      </c>
      <c r="Q309" s="33">
        <f t="shared" si="34"/>
        <v>9.8505192786657418E-4</v>
      </c>
      <c r="R309" s="35" t="str">
        <f t="shared" si="35"/>
        <v>04.6GB 초과</v>
      </c>
      <c r="S309" s="35" t="str">
        <f t="shared" si="36"/>
        <v>에센스(스페셜)</v>
      </c>
      <c r="T309" s="38">
        <f t="shared" si="37"/>
        <v>9.8505192786657418E-4</v>
      </c>
    </row>
    <row r="310" spans="1:20">
      <c r="A310" s="384" t="s">
        <v>45</v>
      </c>
      <c r="B310" s="385" t="s">
        <v>94</v>
      </c>
      <c r="C310" s="27" t="s">
        <v>86</v>
      </c>
      <c r="D310" s="27" t="s">
        <v>33</v>
      </c>
      <c r="E310" s="402" t="s">
        <v>1881</v>
      </c>
      <c r="F310" s="27" t="str">
        <f t="shared" si="32"/>
        <v>에센스(스페셜)</v>
      </c>
      <c r="G310" s="389" t="str">
        <f t="shared" si="33"/>
        <v/>
      </c>
      <c r="H310" s="17"/>
      <c r="I310" s="384" t="s">
        <v>31</v>
      </c>
      <c r="J310" s="21" t="s">
        <v>96</v>
      </c>
      <c r="K310" s="27" t="s">
        <v>86</v>
      </c>
      <c r="L310" s="27" t="s">
        <v>33</v>
      </c>
      <c r="M310" s="43">
        <v>19.368019383469807</v>
      </c>
      <c r="N310" s="43">
        <v>16.363068830549103</v>
      </c>
      <c r="O310" s="36">
        <f t="shared" si="38"/>
        <v>-3.0049505529207039</v>
      </c>
      <c r="P310" s="47">
        <v>646.66666666666663</v>
      </c>
      <c r="Q310" s="33">
        <f t="shared" si="34"/>
        <v>1.4103326494916263E-3</v>
      </c>
      <c r="R310" s="35" t="str">
        <f t="shared" si="35"/>
        <v>04.6GB 초과</v>
      </c>
      <c r="S310" s="35" t="str">
        <f t="shared" si="36"/>
        <v>에센스(스페셜)</v>
      </c>
      <c r="T310" s="38">
        <f t="shared" si="37"/>
        <v>1.4103326494916263E-3</v>
      </c>
    </row>
    <row r="311" spans="1:20">
      <c r="A311" s="384" t="s">
        <v>45</v>
      </c>
      <c r="B311" s="385" t="s">
        <v>94</v>
      </c>
      <c r="C311" s="27" t="s">
        <v>86</v>
      </c>
      <c r="D311" s="27" t="s">
        <v>33</v>
      </c>
      <c r="E311" s="402" t="s">
        <v>1882</v>
      </c>
      <c r="F311" s="27" t="str">
        <f t="shared" si="32"/>
        <v>에센스(스페셜)</v>
      </c>
      <c r="G311" s="389" t="str">
        <f t="shared" si="33"/>
        <v/>
      </c>
      <c r="H311" s="17"/>
      <c r="I311" s="384" t="s">
        <v>31</v>
      </c>
      <c r="J311" s="21" t="s">
        <v>98</v>
      </c>
      <c r="K311" s="21" t="s">
        <v>5</v>
      </c>
      <c r="L311" s="21" t="s">
        <v>28</v>
      </c>
      <c r="M311" s="43">
        <v>0.16937799338519344</v>
      </c>
      <c r="N311" s="43">
        <v>14.441266037342903</v>
      </c>
      <c r="O311" s="36">
        <f t="shared" si="38"/>
        <v>14.271888043957709</v>
      </c>
      <c r="P311" s="47">
        <v>607</v>
      </c>
      <c r="Q311" s="33">
        <f t="shared" si="34"/>
        <v>1.3238225539815732E-3</v>
      </c>
      <c r="R311" s="35" t="str">
        <f t="shared" si="35"/>
        <v>04.6GB 초과</v>
      </c>
      <c r="S311" s="35" t="str">
        <f>IFERROR(VLOOKUP(R311,$A$11:$F$17,6,0),0)</f>
        <v>0라지</v>
      </c>
      <c r="T311" s="38">
        <f t="shared" si="37"/>
        <v>1.3238225539815732E-3</v>
      </c>
    </row>
    <row r="312" spans="1:20">
      <c r="A312" s="384" t="s">
        <v>45</v>
      </c>
      <c r="B312" s="385" t="s">
        <v>96</v>
      </c>
      <c r="C312" s="27" t="s">
        <v>5</v>
      </c>
      <c r="D312" s="27" t="s">
        <v>28</v>
      </c>
      <c r="E312" s="402" t="s">
        <v>1880</v>
      </c>
      <c r="F312" s="27" t="str">
        <f t="shared" ref="F312:F375" si="39">IFERROR(VLOOKUP(E312,$A$11:$E$17,5,0),0)</f>
        <v>안심2.5G</v>
      </c>
      <c r="G312" s="389" t="str">
        <f t="shared" si="33"/>
        <v/>
      </c>
      <c r="H312" s="17"/>
      <c r="I312" s="384" t="s">
        <v>31</v>
      </c>
      <c r="J312" s="21" t="s">
        <v>98</v>
      </c>
      <c r="K312" s="27" t="s">
        <v>5</v>
      </c>
      <c r="L312" s="27" t="s">
        <v>31</v>
      </c>
      <c r="M312" s="43">
        <v>0.1883877573134024</v>
      </c>
      <c r="N312" s="43">
        <v>9.4088908315006687</v>
      </c>
      <c r="O312" s="36">
        <f t="shared" si="38"/>
        <v>9.2205030741872669</v>
      </c>
      <c r="P312" s="47">
        <v>131.66666666666666</v>
      </c>
      <c r="Q312" s="33">
        <f t="shared" si="34"/>
        <v>2.8715535904597544E-4</v>
      </c>
      <c r="R312" s="35" t="str">
        <f t="shared" si="35"/>
        <v>04.6GB 초과</v>
      </c>
      <c r="S312" s="35" t="str">
        <f t="shared" ref="S312:S334" si="40">IFERROR(VLOOKUP(R312,$A$11:$F$17,6,0),0)</f>
        <v>0라지</v>
      </c>
      <c r="T312" s="38">
        <f t="shared" si="37"/>
        <v>2.8715535904597544E-4</v>
      </c>
    </row>
    <row r="313" spans="1:20">
      <c r="A313" s="384" t="s">
        <v>45</v>
      </c>
      <c r="B313" s="385" t="s">
        <v>96</v>
      </c>
      <c r="C313" s="27" t="s">
        <v>5</v>
      </c>
      <c r="D313" s="27" t="s">
        <v>28</v>
      </c>
      <c r="E313" s="402" t="s">
        <v>1879</v>
      </c>
      <c r="F313" s="27" t="str">
        <f t="shared" si="39"/>
        <v>안심4G</v>
      </c>
      <c r="G313" s="389" t="str">
        <f t="shared" si="33"/>
        <v/>
      </c>
      <c r="H313" s="17"/>
      <c r="I313" s="384" t="s">
        <v>31</v>
      </c>
      <c r="J313" s="21" t="s">
        <v>98</v>
      </c>
      <c r="K313" s="27" t="s">
        <v>5</v>
      </c>
      <c r="L313" s="27" t="s">
        <v>32</v>
      </c>
      <c r="M313" s="43">
        <v>0.196496535431255</v>
      </c>
      <c r="N313" s="43">
        <v>8.1741778389974069</v>
      </c>
      <c r="O313" s="36">
        <f t="shared" si="38"/>
        <v>7.9776813035661522</v>
      </c>
      <c r="P313" s="47">
        <v>29.333333333333332</v>
      </c>
      <c r="Q313" s="33">
        <f t="shared" si="34"/>
        <v>6.3973852141888213E-5</v>
      </c>
      <c r="R313" s="35" t="str">
        <f t="shared" si="35"/>
        <v>04.6GB 초과</v>
      </c>
      <c r="S313" s="35" t="str">
        <f t="shared" si="40"/>
        <v>0라지</v>
      </c>
      <c r="T313" s="38">
        <f t="shared" si="37"/>
        <v>6.3973852141888213E-5</v>
      </c>
    </row>
    <row r="314" spans="1:20">
      <c r="A314" s="384" t="s">
        <v>45</v>
      </c>
      <c r="B314" s="385" t="s">
        <v>96</v>
      </c>
      <c r="C314" s="27" t="s">
        <v>5</v>
      </c>
      <c r="D314" s="27" t="s">
        <v>28</v>
      </c>
      <c r="E314" s="402" t="s">
        <v>1881</v>
      </c>
      <c r="F314" s="27" t="str">
        <f t="shared" si="39"/>
        <v>에센스(스페셜)</v>
      </c>
      <c r="G314" s="389" t="str">
        <f t="shared" si="33"/>
        <v/>
      </c>
      <c r="H314" s="17"/>
      <c r="I314" s="384" t="s">
        <v>31</v>
      </c>
      <c r="J314" s="21" t="s">
        <v>98</v>
      </c>
      <c r="K314" s="27" t="s">
        <v>5</v>
      </c>
      <c r="L314" s="27" t="s">
        <v>33</v>
      </c>
      <c r="M314" s="43">
        <v>0.15967126051584879</v>
      </c>
      <c r="N314" s="43">
        <v>4.6474322342872618</v>
      </c>
      <c r="O314" s="36">
        <f t="shared" si="38"/>
        <v>4.4877609737714135</v>
      </c>
      <c r="P314" s="47">
        <v>100</v>
      </c>
      <c r="Q314" s="33">
        <f t="shared" si="34"/>
        <v>2.1809267775643707E-4</v>
      </c>
      <c r="R314" s="35" t="str">
        <f t="shared" si="35"/>
        <v>03.6GB 이하</v>
      </c>
      <c r="S314" s="35" t="str">
        <f t="shared" si="40"/>
        <v>0라지</v>
      </c>
      <c r="T314" s="38">
        <f t="shared" si="37"/>
        <v>2.1809267775643707E-4</v>
      </c>
    </row>
    <row r="315" spans="1:20">
      <c r="A315" s="384" t="s">
        <v>45</v>
      </c>
      <c r="B315" s="385" t="s">
        <v>96</v>
      </c>
      <c r="C315" s="27" t="s">
        <v>5</v>
      </c>
      <c r="D315" s="27" t="s">
        <v>28</v>
      </c>
      <c r="E315" s="402" t="s">
        <v>1882</v>
      </c>
      <c r="F315" s="27" t="str">
        <f t="shared" si="39"/>
        <v>에센스(스페셜)</v>
      </c>
      <c r="G315" s="389" t="str">
        <f t="shared" si="33"/>
        <v/>
      </c>
      <c r="H315" s="17"/>
      <c r="I315" s="384" t="s">
        <v>31</v>
      </c>
      <c r="J315" s="21" t="s">
        <v>98</v>
      </c>
      <c r="K315" s="21" t="s">
        <v>30</v>
      </c>
      <c r="L315" s="21" t="s">
        <v>28</v>
      </c>
      <c r="M315" s="43">
        <v>0.89541853166809904</v>
      </c>
      <c r="N315" s="43">
        <v>9.9358808062635227</v>
      </c>
      <c r="O315" s="36">
        <f t="shared" si="38"/>
        <v>9.0404622745954235</v>
      </c>
      <c r="P315" s="47">
        <v>866.33333333333337</v>
      </c>
      <c r="Q315" s="33">
        <f t="shared" si="34"/>
        <v>1.8894095649632666E-3</v>
      </c>
      <c r="R315" s="35" t="str">
        <f t="shared" si="35"/>
        <v>04.6GB 초과</v>
      </c>
      <c r="S315" s="35" t="str">
        <f t="shared" si="40"/>
        <v>0라지</v>
      </c>
      <c r="T315" s="38">
        <f t="shared" si="37"/>
        <v>1.8894095649632666E-3</v>
      </c>
    </row>
    <row r="316" spans="1:20">
      <c r="A316" s="384" t="s">
        <v>45</v>
      </c>
      <c r="B316" s="385" t="s">
        <v>96</v>
      </c>
      <c r="C316" s="27" t="s">
        <v>5</v>
      </c>
      <c r="D316" s="27" t="s">
        <v>31</v>
      </c>
      <c r="E316" s="402" t="s">
        <v>1880</v>
      </c>
      <c r="F316" s="27" t="str">
        <f t="shared" si="39"/>
        <v>안심2.5G</v>
      </c>
      <c r="G316" s="389" t="str">
        <f t="shared" si="33"/>
        <v/>
      </c>
      <c r="H316" s="17"/>
      <c r="I316" s="384" t="s">
        <v>31</v>
      </c>
      <c r="J316" s="21" t="s">
        <v>98</v>
      </c>
      <c r="K316" s="27" t="s">
        <v>30</v>
      </c>
      <c r="L316" s="27" t="s">
        <v>31</v>
      </c>
      <c r="M316" s="43">
        <v>0.8616546157836914</v>
      </c>
      <c r="N316" s="43">
        <v>8.1192941184616103</v>
      </c>
      <c r="O316" s="36">
        <f t="shared" si="38"/>
        <v>7.257639502677919</v>
      </c>
      <c r="P316" s="47">
        <v>208.33333333333334</v>
      </c>
      <c r="Q316" s="33">
        <f t="shared" si="34"/>
        <v>4.5435974532591063E-4</v>
      </c>
      <c r="R316" s="35" t="str">
        <f t="shared" si="35"/>
        <v>04.6GB 초과</v>
      </c>
      <c r="S316" s="35" t="str">
        <f t="shared" si="40"/>
        <v>0라지</v>
      </c>
      <c r="T316" s="38">
        <f t="shared" si="37"/>
        <v>4.5435974532591063E-4</v>
      </c>
    </row>
    <row r="317" spans="1:20">
      <c r="A317" s="384" t="s">
        <v>45</v>
      </c>
      <c r="B317" s="385" t="s">
        <v>96</v>
      </c>
      <c r="C317" s="27" t="s">
        <v>5</v>
      </c>
      <c r="D317" s="27" t="s">
        <v>31</v>
      </c>
      <c r="E317" s="402" t="s">
        <v>1879</v>
      </c>
      <c r="F317" s="27" t="str">
        <f t="shared" si="39"/>
        <v>안심4G</v>
      </c>
      <c r="G317" s="389" t="str">
        <f t="shared" si="33"/>
        <v/>
      </c>
      <c r="H317" s="17"/>
      <c r="I317" s="384" t="s">
        <v>31</v>
      </c>
      <c r="J317" s="21" t="s">
        <v>98</v>
      </c>
      <c r="K317" s="27" t="s">
        <v>30</v>
      </c>
      <c r="L317" s="27" t="s">
        <v>32</v>
      </c>
      <c r="M317" s="43">
        <v>0.88626640463528572</v>
      </c>
      <c r="N317" s="43">
        <v>3.3704610251400569</v>
      </c>
      <c r="O317" s="36">
        <f t="shared" si="38"/>
        <v>2.4841946205047711</v>
      </c>
      <c r="P317" s="47">
        <v>48.666666666666664</v>
      </c>
      <c r="Q317" s="33">
        <f t="shared" si="34"/>
        <v>1.0613843650813271E-4</v>
      </c>
      <c r="R317" s="35" t="str">
        <f t="shared" si="35"/>
        <v>02.4GB 이하</v>
      </c>
      <c r="S317" s="35" t="str">
        <f t="shared" si="40"/>
        <v>0미디엄</v>
      </c>
      <c r="T317" s="38">
        <f t="shared" si="37"/>
        <v>1.0613843650813271E-4</v>
      </c>
    </row>
    <row r="318" spans="1:20">
      <c r="A318" s="384" t="s">
        <v>45</v>
      </c>
      <c r="B318" s="385" t="s">
        <v>96</v>
      </c>
      <c r="C318" s="27" t="s">
        <v>5</v>
      </c>
      <c r="D318" s="27" t="s">
        <v>31</v>
      </c>
      <c r="E318" s="402" t="s">
        <v>1881</v>
      </c>
      <c r="F318" s="27" t="str">
        <f t="shared" si="39"/>
        <v>에센스(스페셜)</v>
      </c>
      <c r="G318" s="389" t="str">
        <f t="shared" si="33"/>
        <v/>
      </c>
      <c r="H318" s="17"/>
      <c r="I318" s="384" t="s">
        <v>31</v>
      </c>
      <c r="J318" s="21" t="s">
        <v>98</v>
      </c>
      <c r="K318" s="27" t="s">
        <v>30</v>
      </c>
      <c r="L318" s="27" t="s">
        <v>33</v>
      </c>
      <c r="M318" s="43">
        <v>0.87914036973122434</v>
      </c>
      <c r="N318" s="43">
        <v>3.3233650350863218</v>
      </c>
      <c r="O318" s="36">
        <f t="shared" si="38"/>
        <v>2.4442246653550974</v>
      </c>
      <c r="P318" s="47">
        <v>108.66666666666667</v>
      </c>
      <c r="Q318" s="33">
        <f t="shared" si="34"/>
        <v>2.3699404316199498E-4</v>
      </c>
      <c r="R318" s="35" t="str">
        <f t="shared" si="35"/>
        <v>02.4GB 이하</v>
      </c>
      <c r="S318" s="35" t="str">
        <f t="shared" si="40"/>
        <v>0미디엄</v>
      </c>
      <c r="T318" s="38">
        <f t="shared" si="37"/>
        <v>2.3699404316199498E-4</v>
      </c>
    </row>
    <row r="319" spans="1:20">
      <c r="A319" s="384" t="s">
        <v>45</v>
      </c>
      <c r="B319" s="385" t="s">
        <v>96</v>
      </c>
      <c r="C319" s="27" t="s">
        <v>5</v>
      </c>
      <c r="D319" s="27" t="s">
        <v>31</v>
      </c>
      <c r="E319" s="402" t="s">
        <v>1882</v>
      </c>
      <c r="F319" s="27" t="str">
        <f t="shared" si="39"/>
        <v>에센스(스페셜)</v>
      </c>
      <c r="G319" s="389" t="str">
        <f t="shared" si="33"/>
        <v/>
      </c>
      <c r="H319" s="17"/>
      <c r="I319" s="384" t="s">
        <v>31</v>
      </c>
      <c r="J319" s="21" t="s">
        <v>98</v>
      </c>
      <c r="K319" s="21" t="s">
        <v>10</v>
      </c>
      <c r="L319" s="21" t="s">
        <v>28</v>
      </c>
      <c r="M319" s="43">
        <v>1.5581706504449777</v>
      </c>
      <c r="N319" s="43">
        <v>11.252655962504113</v>
      </c>
      <c r="O319" s="36">
        <f t="shared" si="38"/>
        <v>9.6944853120591343</v>
      </c>
      <c r="P319" s="47">
        <v>1128</v>
      </c>
      <c r="Q319" s="33">
        <f t="shared" si="34"/>
        <v>2.4600854050926104E-3</v>
      </c>
      <c r="R319" s="35" t="str">
        <f t="shared" si="35"/>
        <v>04.6GB 초과</v>
      </c>
      <c r="S319" s="35" t="str">
        <f t="shared" si="40"/>
        <v>0라지</v>
      </c>
      <c r="T319" s="38">
        <f t="shared" si="37"/>
        <v>2.4600854050926104E-3</v>
      </c>
    </row>
    <row r="320" spans="1:20">
      <c r="A320" s="384" t="s">
        <v>45</v>
      </c>
      <c r="B320" s="385" t="s">
        <v>96</v>
      </c>
      <c r="C320" s="27" t="s">
        <v>5</v>
      </c>
      <c r="D320" s="27" t="s">
        <v>32</v>
      </c>
      <c r="E320" s="402" t="s">
        <v>1880</v>
      </c>
      <c r="F320" s="27" t="str">
        <f t="shared" si="39"/>
        <v>안심2.5G</v>
      </c>
      <c r="G320" s="389" t="str">
        <f t="shared" si="33"/>
        <v/>
      </c>
      <c r="H320" s="17"/>
      <c r="I320" s="384" t="s">
        <v>31</v>
      </c>
      <c r="J320" s="21" t="s">
        <v>98</v>
      </c>
      <c r="K320" s="27" t="s">
        <v>10</v>
      </c>
      <c r="L320" s="27" t="s">
        <v>31</v>
      </c>
      <c r="M320" s="43">
        <v>1.5440678735516162</v>
      </c>
      <c r="N320" s="43">
        <v>9.8165366947477128</v>
      </c>
      <c r="O320" s="36">
        <f t="shared" si="38"/>
        <v>8.2724688211960959</v>
      </c>
      <c r="P320" s="47">
        <v>228.66666666666666</v>
      </c>
      <c r="Q320" s="33">
        <f t="shared" si="34"/>
        <v>4.9870525646971938E-4</v>
      </c>
      <c r="R320" s="35" t="str">
        <f t="shared" si="35"/>
        <v>04.6GB 초과</v>
      </c>
      <c r="S320" s="35" t="str">
        <f t="shared" si="40"/>
        <v>0라지</v>
      </c>
      <c r="T320" s="38">
        <f t="shared" si="37"/>
        <v>4.9870525646971938E-4</v>
      </c>
    </row>
    <row r="321" spans="1:20">
      <c r="A321" s="384" t="s">
        <v>45</v>
      </c>
      <c r="B321" s="385" t="s">
        <v>96</v>
      </c>
      <c r="C321" s="27" t="s">
        <v>5</v>
      </c>
      <c r="D321" s="27" t="s">
        <v>32</v>
      </c>
      <c r="E321" s="402" t="s">
        <v>1879</v>
      </c>
      <c r="F321" s="27" t="str">
        <f t="shared" si="39"/>
        <v>안심4G</v>
      </c>
      <c r="G321" s="389" t="str">
        <f t="shared" si="33"/>
        <v/>
      </c>
      <c r="H321" s="17"/>
      <c r="I321" s="384" t="s">
        <v>31</v>
      </c>
      <c r="J321" s="21" t="s">
        <v>98</v>
      </c>
      <c r="K321" s="27" t="s">
        <v>10</v>
      </c>
      <c r="L321" s="27" t="s">
        <v>32</v>
      </c>
      <c r="M321" s="43">
        <v>1.5274741406343422</v>
      </c>
      <c r="N321" s="43">
        <v>6.2120415142604282</v>
      </c>
      <c r="O321" s="36">
        <f t="shared" si="38"/>
        <v>4.684567373626086</v>
      </c>
      <c r="P321" s="47">
        <v>49</v>
      </c>
      <c r="Q321" s="33">
        <f t="shared" si="34"/>
        <v>1.0686541210065417E-4</v>
      </c>
      <c r="R321" s="35" t="str">
        <f t="shared" si="35"/>
        <v>04.6GB 초과</v>
      </c>
      <c r="S321" s="35" t="str">
        <f t="shared" si="40"/>
        <v>0라지</v>
      </c>
      <c r="T321" s="38">
        <f t="shared" si="37"/>
        <v>1.0686541210065417E-4</v>
      </c>
    </row>
    <row r="322" spans="1:20">
      <c r="A322" s="384" t="s">
        <v>45</v>
      </c>
      <c r="B322" s="385" t="s">
        <v>96</v>
      </c>
      <c r="C322" s="27" t="s">
        <v>5</v>
      </c>
      <c r="D322" s="27" t="s">
        <v>32</v>
      </c>
      <c r="E322" s="402" t="s">
        <v>1881</v>
      </c>
      <c r="F322" s="27" t="str">
        <f t="shared" si="39"/>
        <v>에센스(스페셜)</v>
      </c>
      <c r="G322" s="389" t="str">
        <f t="shared" si="33"/>
        <v/>
      </c>
      <c r="H322" s="17"/>
      <c r="I322" s="384" t="s">
        <v>31</v>
      </c>
      <c r="J322" s="21" t="s">
        <v>98</v>
      </c>
      <c r="K322" s="27" t="s">
        <v>10</v>
      </c>
      <c r="L322" s="27" t="s">
        <v>33</v>
      </c>
      <c r="M322" s="43">
        <v>1.5254062574509291</v>
      </c>
      <c r="N322" s="43">
        <v>6.0096727896154976</v>
      </c>
      <c r="O322" s="36">
        <f t="shared" si="38"/>
        <v>4.4842665321645683</v>
      </c>
      <c r="P322" s="47">
        <v>114</v>
      </c>
      <c r="Q322" s="33">
        <f t="shared" si="34"/>
        <v>2.4862565264233827E-4</v>
      </c>
      <c r="R322" s="35" t="str">
        <f t="shared" si="35"/>
        <v>04.6GB 초과</v>
      </c>
      <c r="S322" s="35" t="str">
        <f t="shared" si="40"/>
        <v>0라지</v>
      </c>
      <c r="T322" s="38">
        <f t="shared" si="37"/>
        <v>2.4862565264233827E-4</v>
      </c>
    </row>
    <row r="323" spans="1:20">
      <c r="A323" s="384" t="s">
        <v>45</v>
      </c>
      <c r="B323" s="385" t="s">
        <v>96</v>
      </c>
      <c r="C323" s="27" t="s">
        <v>5</v>
      </c>
      <c r="D323" s="27" t="s">
        <v>32</v>
      </c>
      <c r="E323" s="402" t="s">
        <v>1882</v>
      </c>
      <c r="F323" s="27" t="str">
        <f t="shared" si="39"/>
        <v>에센스(스페셜)</v>
      </c>
      <c r="G323" s="389" t="str">
        <f t="shared" si="33"/>
        <v/>
      </c>
      <c r="H323" s="17"/>
      <c r="I323" s="384" t="s">
        <v>31</v>
      </c>
      <c r="J323" s="21" t="s">
        <v>98</v>
      </c>
      <c r="K323" s="21" t="s">
        <v>13</v>
      </c>
      <c r="L323" s="21" t="s">
        <v>28</v>
      </c>
      <c r="M323" s="43">
        <v>2.9284683830897635</v>
      </c>
      <c r="N323" s="43">
        <v>13.597493749163213</v>
      </c>
      <c r="O323" s="36">
        <f t="shared" si="38"/>
        <v>10.66902536607345</v>
      </c>
      <c r="P323" s="47">
        <v>2385.6666666666665</v>
      </c>
      <c r="Q323" s="33">
        <f t="shared" si="34"/>
        <v>5.2029643156760669E-3</v>
      </c>
      <c r="R323" s="35" t="str">
        <f t="shared" si="35"/>
        <v>04.6GB 초과</v>
      </c>
      <c r="S323" s="35" t="str">
        <f t="shared" si="40"/>
        <v>0라지</v>
      </c>
      <c r="T323" s="38">
        <f t="shared" si="37"/>
        <v>5.2029643156760669E-3</v>
      </c>
    </row>
    <row r="324" spans="1:20">
      <c r="A324" s="384" t="s">
        <v>45</v>
      </c>
      <c r="B324" s="385" t="s">
        <v>96</v>
      </c>
      <c r="C324" s="27" t="s">
        <v>5</v>
      </c>
      <c r="D324" s="27" t="s">
        <v>33</v>
      </c>
      <c r="E324" s="402" t="s">
        <v>1880</v>
      </c>
      <c r="F324" s="27" t="str">
        <f t="shared" si="39"/>
        <v>안심2.5G</v>
      </c>
      <c r="G324" s="389" t="str">
        <f t="shared" si="33"/>
        <v/>
      </c>
      <c r="H324" s="17"/>
      <c r="I324" s="384" t="s">
        <v>31</v>
      </c>
      <c r="J324" s="21" t="s">
        <v>98</v>
      </c>
      <c r="K324" s="27" t="s">
        <v>13</v>
      </c>
      <c r="L324" s="27" t="s">
        <v>31</v>
      </c>
      <c r="M324" s="43">
        <v>2.9073972362923559</v>
      </c>
      <c r="N324" s="43">
        <v>10.1640720557706</v>
      </c>
      <c r="O324" s="36">
        <f t="shared" si="38"/>
        <v>7.2566748194782438</v>
      </c>
      <c r="P324" s="47">
        <v>379.66666666666669</v>
      </c>
      <c r="Q324" s="33">
        <f t="shared" si="34"/>
        <v>8.2802519988193948E-4</v>
      </c>
      <c r="R324" s="35" t="str">
        <f t="shared" si="35"/>
        <v>04.6GB 초과</v>
      </c>
      <c r="S324" s="35" t="str">
        <f t="shared" si="40"/>
        <v>0라지</v>
      </c>
      <c r="T324" s="38">
        <f t="shared" si="37"/>
        <v>8.2802519988193948E-4</v>
      </c>
    </row>
    <row r="325" spans="1:20">
      <c r="A325" s="384" t="s">
        <v>45</v>
      </c>
      <c r="B325" s="385" t="s">
        <v>96</v>
      </c>
      <c r="C325" s="27" t="s">
        <v>5</v>
      </c>
      <c r="D325" s="27" t="s">
        <v>33</v>
      </c>
      <c r="E325" s="402" t="s">
        <v>1879</v>
      </c>
      <c r="F325" s="27" t="str">
        <f t="shared" si="39"/>
        <v>안심4G</v>
      </c>
      <c r="G325" s="389" t="str">
        <f t="shared" si="33"/>
        <v/>
      </c>
      <c r="H325" s="17"/>
      <c r="I325" s="384" t="s">
        <v>31</v>
      </c>
      <c r="J325" s="21" t="s">
        <v>98</v>
      </c>
      <c r="K325" s="27" t="s">
        <v>13</v>
      </c>
      <c r="L325" s="27" t="s">
        <v>32</v>
      </c>
      <c r="M325" s="43">
        <v>2.8024587252783397</v>
      </c>
      <c r="N325" s="43">
        <v>7.3333120825429443</v>
      </c>
      <c r="O325" s="36">
        <f t="shared" si="38"/>
        <v>4.5308533572646041</v>
      </c>
      <c r="P325" s="47">
        <v>63</v>
      </c>
      <c r="Q325" s="33">
        <f t="shared" si="34"/>
        <v>1.3739838698655535E-4</v>
      </c>
      <c r="R325" s="35" t="str">
        <f t="shared" si="35"/>
        <v>04.6GB 초과</v>
      </c>
      <c r="S325" s="35" t="str">
        <f t="shared" si="40"/>
        <v>0라지</v>
      </c>
      <c r="T325" s="38">
        <f t="shared" si="37"/>
        <v>1.3739838698655535E-4</v>
      </c>
    </row>
    <row r="326" spans="1:20">
      <c r="A326" s="384" t="s">
        <v>45</v>
      </c>
      <c r="B326" s="385" t="s">
        <v>96</v>
      </c>
      <c r="C326" s="27" t="s">
        <v>5</v>
      </c>
      <c r="D326" s="27" t="s">
        <v>33</v>
      </c>
      <c r="E326" s="402" t="s">
        <v>1881</v>
      </c>
      <c r="F326" s="27" t="str">
        <f t="shared" si="39"/>
        <v>에센스(스페셜)</v>
      </c>
      <c r="G326" s="389" t="str">
        <f t="shared" si="33"/>
        <v/>
      </c>
      <c r="H326" s="17"/>
      <c r="I326" s="384" t="s">
        <v>31</v>
      </c>
      <c r="J326" s="21" t="s">
        <v>98</v>
      </c>
      <c r="K326" s="27" t="s">
        <v>13</v>
      </c>
      <c r="L326" s="27" t="s">
        <v>33</v>
      </c>
      <c r="M326" s="43">
        <v>2.8978167324735407</v>
      </c>
      <c r="N326" s="43">
        <v>7.1709433682759611</v>
      </c>
      <c r="O326" s="36">
        <f t="shared" si="38"/>
        <v>4.27312663580242</v>
      </c>
      <c r="P326" s="47">
        <v>190</v>
      </c>
      <c r="Q326" s="33">
        <f t="shared" si="34"/>
        <v>4.1437608773723045E-4</v>
      </c>
      <c r="R326" s="35" t="str">
        <f t="shared" si="35"/>
        <v>04.6GB 초과</v>
      </c>
      <c r="S326" s="35" t="str">
        <f t="shared" si="40"/>
        <v>0라지</v>
      </c>
      <c r="T326" s="38">
        <f t="shared" si="37"/>
        <v>4.1437608773723045E-4</v>
      </c>
    </row>
    <row r="327" spans="1:20">
      <c r="A327" s="384" t="s">
        <v>45</v>
      </c>
      <c r="B327" s="385" t="s">
        <v>96</v>
      </c>
      <c r="C327" s="27" t="s">
        <v>5</v>
      </c>
      <c r="D327" s="27" t="s">
        <v>33</v>
      </c>
      <c r="E327" s="402" t="s">
        <v>1882</v>
      </c>
      <c r="F327" s="27" t="str">
        <f t="shared" si="39"/>
        <v>에센스(스페셜)</v>
      </c>
      <c r="G327" s="389" t="str">
        <f t="shared" si="33"/>
        <v/>
      </c>
      <c r="H327" s="17"/>
      <c r="I327" s="384" t="s">
        <v>31</v>
      </c>
      <c r="J327" s="21" t="s">
        <v>98</v>
      </c>
      <c r="K327" s="21" t="s">
        <v>34</v>
      </c>
      <c r="L327" s="21" t="s">
        <v>28</v>
      </c>
      <c r="M327" s="43">
        <v>4.9564890930924976</v>
      </c>
      <c r="N327" s="43">
        <v>17.297753692667428</v>
      </c>
      <c r="O327" s="36">
        <f t="shared" si="38"/>
        <v>12.341264599574931</v>
      </c>
      <c r="P327" s="47">
        <v>1351</v>
      </c>
      <c r="Q327" s="33">
        <f t="shared" si="34"/>
        <v>2.9464320764894651E-3</v>
      </c>
      <c r="R327" s="35" t="str">
        <f t="shared" si="35"/>
        <v>04.6GB 초과</v>
      </c>
      <c r="S327" s="35" t="str">
        <f t="shared" si="40"/>
        <v>0라지</v>
      </c>
      <c r="T327" s="38">
        <f t="shared" si="37"/>
        <v>2.9464320764894651E-3</v>
      </c>
    </row>
    <row r="328" spans="1:20">
      <c r="A328" s="384" t="s">
        <v>45</v>
      </c>
      <c r="B328" s="385" t="s">
        <v>96</v>
      </c>
      <c r="C328" s="27" t="s">
        <v>30</v>
      </c>
      <c r="D328" s="27" t="s">
        <v>28</v>
      </c>
      <c r="E328" s="402" t="s">
        <v>1880</v>
      </c>
      <c r="F328" s="27" t="str">
        <f t="shared" si="39"/>
        <v>안심2.5G</v>
      </c>
      <c r="G328" s="389" t="str">
        <f t="shared" si="33"/>
        <v/>
      </c>
      <c r="H328" s="17"/>
      <c r="I328" s="384" t="s">
        <v>31</v>
      </c>
      <c r="J328" s="21" t="s">
        <v>98</v>
      </c>
      <c r="K328" s="27" t="s">
        <v>34</v>
      </c>
      <c r="L328" s="27" t="s">
        <v>31</v>
      </c>
      <c r="M328" s="43">
        <v>4.950422927737236</v>
      </c>
      <c r="N328" s="43">
        <v>16.084374212355989</v>
      </c>
      <c r="O328" s="36">
        <f t="shared" si="38"/>
        <v>11.133951284618753</v>
      </c>
      <c r="P328" s="47">
        <v>202.66666666666666</v>
      </c>
      <c r="Q328" s="33">
        <f t="shared" si="34"/>
        <v>4.4200116025304578E-4</v>
      </c>
      <c r="R328" s="35" t="str">
        <f t="shared" si="35"/>
        <v>04.6GB 초과</v>
      </c>
      <c r="S328" s="35" t="str">
        <f t="shared" si="40"/>
        <v>0라지</v>
      </c>
      <c r="T328" s="38">
        <f t="shared" si="37"/>
        <v>4.4200116025304578E-4</v>
      </c>
    </row>
    <row r="329" spans="1:20">
      <c r="A329" s="384" t="s">
        <v>45</v>
      </c>
      <c r="B329" s="385" t="s">
        <v>96</v>
      </c>
      <c r="C329" s="27" t="s">
        <v>30</v>
      </c>
      <c r="D329" s="27" t="s">
        <v>28</v>
      </c>
      <c r="E329" s="402" t="s">
        <v>1879</v>
      </c>
      <c r="F329" s="27" t="str">
        <f t="shared" si="39"/>
        <v>안심4G</v>
      </c>
      <c r="G329" s="389" t="str">
        <f t="shared" si="33"/>
        <v/>
      </c>
      <c r="H329" s="17"/>
      <c r="I329" s="384" t="s">
        <v>31</v>
      </c>
      <c r="J329" s="21" t="s">
        <v>98</v>
      </c>
      <c r="K329" s="27" t="s">
        <v>34</v>
      </c>
      <c r="L329" s="27" t="s">
        <v>32</v>
      </c>
      <c r="M329" s="43">
        <v>4.8510303944349289</v>
      </c>
      <c r="N329" s="43">
        <v>11.495442017912865</v>
      </c>
      <c r="O329" s="36">
        <f t="shared" si="38"/>
        <v>6.6444116234779358</v>
      </c>
      <c r="P329" s="47">
        <v>32</v>
      </c>
      <c r="Q329" s="33">
        <f t="shared" si="34"/>
        <v>6.978965688205986E-5</v>
      </c>
      <c r="R329" s="35" t="str">
        <f t="shared" si="35"/>
        <v>04.6GB 초과</v>
      </c>
      <c r="S329" s="35" t="str">
        <f t="shared" si="40"/>
        <v>0라지</v>
      </c>
      <c r="T329" s="38">
        <f t="shared" si="37"/>
        <v>6.978965688205986E-5</v>
      </c>
    </row>
    <row r="330" spans="1:20">
      <c r="A330" s="384" t="s">
        <v>45</v>
      </c>
      <c r="B330" s="385" t="s">
        <v>96</v>
      </c>
      <c r="C330" s="27" t="s">
        <v>30</v>
      </c>
      <c r="D330" s="27" t="s">
        <v>28</v>
      </c>
      <c r="E330" s="402" t="s">
        <v>1881</v>
      </c>
      <c r="F330" s="27" t="str">
        <f t="shared" si="39"/>
        <v>에센스(스페셜)</v>
      </c>
      <c r="G330" s="389" t="str">
        <f t="shared" si="33"/>
        <v/>
      </c>
      <c r="H330" s="17"/>
      <c r="I330" s="384" t="s">
        <v>31</v>
      </c>
      <c r="J330" s="21" t="s">
        <v>98</v>
      </c>
      <c r="K330" s="27" t="s">
        <v>34</v>
      </c>
      <c r="L330" s="27" t="s">
        <v>33</v>
      </c>
      <c r="M330" s="43">
        <v>4.9453021758744695</v>
      </c>
      <c r="N330" s="43">
        <v>8.4712855520368624</v>
      </c>
      <c r="O330" s="36">
        <f t="shared" si="38"/>
        <v>3.5259833761623929</v>
      </c>
      <c r="P330" s="47">
        <v>79.333333333333329</v>
      </c>
      <c r="Q330" s="33">
        <f t="shared" si="34"/>
        <v>1.7302019102010674E-4</v>
      </c>
      <c r="R330" s="35" t="str">
        <f t="shared" si="35"/>
        <v>04.6GB 초과</v>
      </c>
      <c r="S330" s="35" t="str">
        <f t="shared" si="40"/>
        <v>0라지</v>
      </c>
      <c r="T330" s="38">
        <f t="shared" si="37"/>
        <v>1.7302019102010674E-4</v>
      </c>
    </row>
    <row r="331" spans="1:20">
      <c r="A331" s="384" t="s">
        <v>45</v>
      </c>
      <c r="B331" s="385" t="s">
        <v>96</v>
      </c>
      <c r="C331" s="27" t="s">
        <v>30</v>
      </c>
      <c r="D331" s="27" t="s">
        <v>28</v>
      </c>
      <c r="E331" s="402" t="s">
        <v>1882</v>
      </c>
      <c r="F331" s="27" t="str">
        <f t="shared" si="39"/>
        <v>에센스(스페셜)</v>
      </c>
      <c r="G331" s="389" t="str">
        <f t="shared" si="33"/>
        <v/>
      </c>
      <c r="H331" s="17"/>
      <c r="I331" s="384" t="s">
        <v>31</v>
      </c>
      <c r="J331" s="21" t="s">
        <v>98</v>
      </c>
      <c r="K331" s="21" t="s">
        <v>86</v>
      </c>
      <c r="L331" s="21" t="s">
        <v>28</v>
      </c>
      <c r="M331" s="43">
        <v>30.472397002202289</v>
      </c>
      <c r="N331" s="43">
        <v>39.107047476257236</v>
      </c>
      <c r="O331" s="36">
        <f t="shared" si="38"/>
        <v>8.634650474054947</v>
      </c>
      <c r="P331" s="47">
        <v>7669.666666666667</v>
      </c>
      <c r="Q331" s="33">
        <f t="shared" si="34"/>
        <v>1.6726981408326205E-2</v>
      </c>
      <c r="R331" s="35" t="str">
        <f t="shared" si="35"/>
        <v>04.6GB 초과</v>
      </c>
      <c r="S331" s="35" t="str">
        <f t="shared" si="40"/>
        <v>0라지</v>
      </c>
      <c r="T331" s="38">
        <f t="shared" si="37"/>
        <v>1.6726981408326205E-2</v>
      </c>
    </row>
    <row r="332" spans="1:20">
      <c r="A332" s="384" t="s">
        <v>45</v>
      </c>
      <c r="B332" s="385" t="s">
        <v>96</v>
      </c>
      <c r="C332" s="27" t="s">
        <v>30</v>
      </c>
      <c r="D332" s="27" t="s">
        <v>31</v>
      </c>
      <c r="E332" s="402" t="s">
        <v>1880</v>
      </c>
      <c r="F332" s="27" t="str">
        <f t="shared" si="39"/>
        <v>안심2.5G</v>
      </c>
      <c r="G332" s="389" t="str">
        <f t="shared" si="33"/>
        <v/>
      </c>
      <c r="H332" s="17"/>
      <c r="I332" s="384" t="s">
        <v>31</v>
      </c>
      <c r="J332" s="21" t="s">
        <v>98</v>
      </c>
      <c r="K332" s="27" t="s">
        <v>86</v>
      </c>
      <c r="L332" s="27" t="s">
        <v>31</v>
      </c>
      <c r="M332" s="43">
        <v>31.796082184070677</v>
      </c>
      <c r="N332" s="43">
        <v>36.597496755639398</v>
      </c>
      <c r="O332" s="36">
        <f t="shared" si="38"/>
        <v>4.8014145715687206</v>
      </c>
      <c r="P332" s="47">
        <v>846.66666666666663</v>
      </c>
      <c r="Q332" s="33">
        <f t="shared" si="34"/>
        <v>1.8465180050045006E-3</v>
      </c>
      <c r="R332" s="35" t="str">
        <f t="shared" si="35"/>
        <v>04.6GB 초과</v>
      </c>
      <c r="S332" s="35" t="str">
        <f t="shared" si="40"/>
        <v>0라지</v>
      </c>
      <c r="T332" s="38">
        <f t="shared" si="37"/>
        <v>1.8465180050045006E-3</v>
      </c>
    </row>
    <row r="333" spans="1:20">
      <c r="A333" s="384" t="s">
        <v>45</v>
      </c>
      <c r="B333" s="385" t="s">
        <v>96</v>
      </c>
      <c r="C333" s="27" t="s">
        <v>30</v>
      </c>
      <c r="D333" s="27" t="s">
        <v>31</v>
      </c>
      <c r="E333" s="402" t="s">
        <v>1879</v>
      </c>
      <c r="F333" s="27" t="str">
        <f t="shared" si="39"/>
        <v>안심4G</v>
      </c>
      <c r="G333" s="389" t="str">
        <f t="shared" si="33"/>
        <v/>
      </c>
      <c r="H333" s="17"/>
      <c r="I333" s="384" t="s">
        <v>31</v>
      </c>
      <c r="J333" s="21" t="s">
        <v>98</v>
      </c>
      <c r="K333" s="27" t="s">
        <v>86</v>
      </c>
      <c r="L333" s="27" t="s">
        <v>32</v>
      </c>
      <c r="M333" s="43">
        <v>31.632989434007637</v>
      </c>
      <c r="N333" s="43">
        <v>31.971834821822924</v>
      </c>
      <c r="O333" s="36">
        <f t="shared" si="38"/>
        <v>0.33884538781528661</v>
      </c>
      <c r="P333" s="47">
        <v>104.33333333333333</v>
      </c>
      <c r="Q333" s="33">
        <f t="shared" si="34"/>
        <v>2.27543360459216E-4</v>
      </c>
      <c r="R333" s="35" t="str">
        <f t="shared" si="35"/>
        <v>04.6GB 초과</v>
      </c>
      <c r="S333" s="35" t="str">
        <f t="shared" si="40"/>
        <v>0라지</v>
      </c>
      <c r="T333" s="38">
        <f t="shared" si="37"/>
        <v>2.27543360459216E-4</v>
      </c>
    </row>
    <row r="334" spans="1:20">
      <c r="A334" s="384" t="s">
        <v>45</v>
      </c>
      <c r="B334" s="385" t="s">
        <v>96</v>
      </c>
      <c r="C334" s="27" t="s">
        <v>30</v>
      </c>
      <c r="D334" s="27" t="s">
        <v>31</v>
      </c>
      <c r="E334" s="402" t="s">
        <v>1881</v>
      </c>
      <c r="F334" s="27" t="str">
        <f t="shared" si="39"/>
        <v>에센스(스페셜)</v>
      </c>
      <c r="G334" s="389" t="str">
        <f t="shared" si="33"/>
        <v/>
      </c>
      <c r="H334" s="17"/>
      <c r="I334" s="384" t="s">
        <v>31</v>
      </c>
      <c r="J334" s="21" t="s">
        <v>98</v>
      </c>
      <c r="K334" s="27" t="s">
        <v>86</v>
      </c>
      <c r="L334" s="27" t="s">
        <v>33</v>
      </c>
      <c r="M334" s="43">
        <v>29.23847715129023</v>
      </c>
      <c r="N334" s="43">
        <v>26.092968588823119</v>
      </c>
      <c r="O334" s="36">
        <f t="shared" si="38"/>
        <v>-3.1455085624671106</v>
      </c>
      <c r="P334" s="47">
        <v>268.33333333333331</v>
      </c>
      <c r="Q334" s="33">
        <f t="shared" si="34"/>
        <v>5.8521535197977273E-4</v>
      </c>
      <c r="R334" s="35" t="str">
        <f t="shared" si="35"/>
        <v>04.6GB 초과</v>
      </c>
      <c r="S334" s="35" t="str">
        <f t="shared" si="40"/>
        <v>0라지</v>
      </c>
      <c r="T334" s="38">
        <f t="shared" si="37"/>
        <v>5.8521535197977273E-4</v>
      </c>
    </row>
    <row r="335" spans="1:20">
      <c r="A335" s="384" t="s">
        <v>45</v>
      </c>
      <c r="B335" s="385" t="s">
        <v>96</v>
      </c>
      <c r="C335" s="27" t="s">
        <v>30</v>
      </c>
      <c r="D335" s="27" t="s">
        <v>31</v>
      </c>
      <c r="E335" s="402" t="s">
        <v>1882</v>
      </c>
      <c r="F335" s="27" t="str">
        <f t="shared" si="39"/>
        <v>에센스(스페셜)</v>
      </c>
      <c r="G335" s="389" t="str">
        <f t="shared" si="33"/>
        <v/>
      </c>
      <c r="H335" s="17"/>
      <c r="I335" s="403" t="s">
        <v>31</v>
      </c>
      <c r="J335" s="60" t="s">
        <v>156</v>
      </c>
      <c r="K335" s="60" t="s">
        <v>5</v>
      </c>
      <c r="L335" s="60" t="s">
        <v>28</v>
      </c>
      <c r="M335" s="43">
        <v>0.15848962011440459</v>
      </c>
      <c r="N335" s="43">
        <v>4.5258789641411266</v>
      </c>
      <c r="O335" s="36">
        <f t="shared" si="38"/>
        <v>4.367389344026722</v>
      </c>
      <c r="P335" s="47">
        <v>215.66666666666666</v>
      </c>
      <c r="Q335" s="33">
        <f t="shared" si="34"/>
        <v>4.7035320836138263E-4</v>
      </c>
      <c r="R335" s="35" t="str">
        <f t="shared" si="35"/>
        <v>03.6GB 이하</v>
      </c>
      <c r="S335" s="35" t="str">
        <f>IFERROR(VLOOKUP(R335,$A$11:$G$17,7,0),0)</f>
        <v>주말엔팅3.0</v>
      </c>
      <c r="T335" s="38">
        <f t="shared" si="37"/>
        <v>4.7035320836138263E-4</v>
      </c>
    </row>
    <row r="336" spans="1:20">
      <c r="A336" s="384" t="s">
        <v>45</v>
      </c>
      <c r="B336" s="385" t="s">
        <v>96</v>
      </c>
      <c r="C336" s="27" t="s">
        <v>30</v>
      </c>
      <c r="D336" s="27" t="s">
        <v>32</v>
      </c>
      <c r="E336" s="402" t="s">
        <v>1880</v>
      </c>
      <c r="F336" s="27" t="str">
        <f t="shared" si="39"/>
        <v>안심2.5G</v>
      </c>
      <c r="G336" s="389" t="str">
        <f t="shared" si="33"/>
        <v/>
      </c>
      <c r="H336" s="17"/>
      <c r="I336" s="403" t="s">
        <v>31</v>
      </c>
      <c r="J336" s="60" t="s">
        <v>156</v>
      </c>
      <c r="K336" s="61" t="s">
        <v>5</v>
      </c>
      <c r="L336" s="61" t="s">
        <v>31</v>
      </c>
      <c r="M336" s="43">
        <v>0.12630206175323566</v>
      </c>
      <c r="N336" s="43">
        <v>3.5007890802139401</v>
      </c>
      <c r="O336" s="36">
        <f t="shared" si="38"/>
        <v>3.3744870184607043</v>
      </c>
      <c r="P336" s="47">
        <v>127.66666666666667</v>
      </c>
      <c r="Q336" s="33">
        <f t="shared" si="34"/>
        <v>2.7843165193571802E-4</v>
      </c>
      <c r="R336" s="35" t="str">
        <f t="shared" si="35"/>
        <v>02.4GB 이하</v>
      </c>
      <c r="S336" s="35" t="str">
        <f t="shared" ref="S336:S358" si="41">IFERROR(VLOOKUP(R336,$A$11:$G$17,7,0),0)</f>
        <v>주말엔팅세이브
(팅안심옵션)</v>
      </c>
      <c r="T336" s="38">
        <f t="shared" si="37"/>
        <v>2.7843165193571802E-4</v>
      </c>
    </row>
    <row r="337" spans="1:20">
      <c r="A337" s="384" t="s">
        <v>45</v>
      </c>
      <c r="B337" s="385" t="s">
        <v>96</v>
      </c>
      <c r="C337" s="27" t="s">
        <v>30</v>
      </c>
      <c r="D337" s="27" t="s">
        <v>32</v>
      </c>
      <c r="E337" s="402" t="s">
        <v>1879</v>
      </c>
      <c r="F337" s="27" t="str">
        <f t="shared" si="39"/>
        <v>안심4G</v>
      </c>
      <c r="G337" s="389" t="str">
        <f t="shared" si="33"/>
        <v/>
      </c>
      <c r="H337" s="17"/>
      <c r="I337" s="403" t="s">
        <v>31</v>
      </c>
      <c r="J337" s="60" t="s">
        <v>156</v>
      </c>
      <c r="K337" s="61" t="s">
        <v>5</v>
      </c>
      <c r="L337" s="61" t="s">
        <v>32</v>
      </c>
      <c r="M337" s="43">
        <v>0.13760067522525787</v>
      </c>
      <c r="N337" s="43">
        <v>2.3420732862183025</v>
      </c>
      <c r="O337" s="36">
        <f t="shared" si="38"/>
        <v>2.2044726109930446</v>
      </c>
      <c r="P337" s="47">
        <v>74.666666666666671</v>
      </c>
      <c r="Q337" s="33">
        <f t="shared" si="34"/>
        <v>1.6284253272480636E-4</v>
      </c>
      <c r="R337" s="35" t="str">
        <f t="shared" si="35"/>
        <v>01.2.5GB 이하</v>
      </c>
      <c r="S337" s="35" t="str">
        <f t="shared" si="41"/>
        <v>주말엔팅세이브
(팅안심옵션)</v>
      </c>
      <c r="T337" s="38">
        <f t="shared" si="37"/>
        <v>1.6284253272480636E-4</v>
      </c>
    </row>
    <row r="338" spans="1:20">
      <c r="A338" s="384" t="s">
        <v>45</v>
      </c>
      <c r="B338" s="385" t="s">
        <v>96</v>
      </c>
      <c r="C338" s="27" t="s">
        <v>30</v>
      </c>
      <c r="D338" s="27" t="s">
        <v>32</v>
      </c>
      <c r="E338" s="402" t="s">
        <v>1881</v>
      </c>
      <c r="F338" s="27" t="str">
        <f t="shared" si="39"/>
        <v>에센스(스페셜)</v>
      </c>
      <c r="G338" s="389" t="str">
        <f t="shared" si="33"/>
        <v/>
      </c>
      <c r="H338" s="17"/>
      <c r="I338" s="403" t="s">
        <v>31</v>
      </c>
      <c r="J338" s="60" t="s">
        <v>156</v>
      </c>
      <c r="K338" s="61" t="s">
        <v>5</v>
      </c>
      <c r="L338" s="61" t="s">
        <v>33</v>
      </c>
      <c r="M338" s="43">
        <v>0.1026566778065675</v>
      </c>
      <c r="N338" s="43">
        <v>1.3423253993238566</v>
      </c>
      <c r="O338" s="36">
        <f t="shared" si="38"/>
        <v>1.2396687215172892</v>
      </c>
      <c r="P338" s="47">
        <v>292.66666666666669</v>
      </c>
      <c r="Q338" s="33">
        <f t="shared" si="34"/>
        <v>6.3828457023383924E-4</v>
      </c>
      <c r="R338" s="35" t="str">
        <f t="shared" si="35"/>
        <v>01.2.5GB 이하</v>
      </c>
      <c r="S338" s="35" t="str">
        <f t="shared" si="41"/>
        <v>주말엔팅세이브
(팅안심옵션)</v>
      </c>
      <c r="T338" s="38">
        <f t="shared" si="37"/>
        <v>6.3828457023383924E-4</v>
      </c>
    </row>
    <row r="339" spans="1:20">
      <c r="A339" s="384" t="s">
        <v>45</v>
      </c>
      <c r="B339" s="385" t="s">
        <v>96</v>
      </c>
      <c r="C339" s="27" t="s">
        <v>30</v>
      </c>
      <c r="D339" s="27" t="s">
        <v>32</v>
      </c>
      <c r="E339" s="402" t="s">
        <v>1882</v>
      </c>
      <c r="F339" s="27" t="str">
        <f t="shared" si="39"/>
        <v>에센스(스페셜)</v>
      </c>
      <c r="G339" s="389" t="str">
        <f t="shared" si="33"/>
        <v/>
      </c>
      <c r="H339" s="17"/>
      <c r="I339" s="403" t="s">
        <v>31</v>
      </c>
      <c r="J339" s="60" t="s">
        <v>156</v>
      </c>
      <c r="K339" s="60" t="s">
        <v>30</v>
      </c>
      <c r="L339" s="60" t="s">
        <v>28</v>
      </c>
      <c r="M339" s="43">
        <v>0.94418913177026209</v>
      </c>
      <c r="N339" s="43">
        <v>4.42943397408078</v>
      </c>
      <c r="O339" s="36">
        <f t="shared" si="38"/>
        <v>3.485244842310518</v>
      </c>
      <c r="P339" s="47">
        <v>1129</v>
      </c>
      <c r="Q339" s="33">
        <f t="shared" si="34"/>
        <v>2.4622663318701744E-3</v>
      </c>
      <c r="R339" s="35" t="str">
        <f t="shared" si="35"/>
        <v>03.6GB 이하</v>
      </c>
      <c r="S339" s="35" t="str">
        <f t="shared" si="41"/>
        <v>주말엔팅3.0</v>
      </c>
      <c r="T339" s="38">
        <f t="shared" si="37"/>
        <v>2.4622663318701744E-3</v>
      </c>
    </row>
    <row r="340" spans="1:20">
      <c r="A340" s="384" t="s">
        <v>45</v>
      </c>
      <c r="B340" s="385" t="s">
        <v>96</v>
      </c>
      <c r="C340" s="27" t="s">
        <v>30</v>
      </c>
      <c r="D340" s="27" t="s">
        <v>33</v>
      </c>
      <c r="E340" s="402" t="s">
        <v>1880</v>
      </c>
      <c r="F340" s="27" t="str">
        <f t="shared" si="39"/>
        <v>안심2.5G</v>
      </c>
      <c r="G340" s="389" t="str">
        <f t="shared" si="33"/>
        <v/>
      </c>
      <c r="H340" s="17"/>
      <c r="I340" s="403" t="s">
        <v>31</v>
      </c>
      <c r="J340" s="60" t="s">
        <v>156</v>
      </c>
      <c r="K340" s="61" t="s">
        <v>30</v>
      </c>
      <c r="L340" s="61" t="s">
        <v>31</v>
      </c>
      <c r="M340" s="43">
        <v>0.91728825827962479</v>
      </c>
      <c r="N340" s="43">
        <v>3.3926768797204678</v>
      </c>
      <c r="O340" s="36">
        <f t="shared" si="38"/>
        <v>2.4753886214408429</v>
      </c>
      <c r="P340" s="47">
        <v>405.33333333333331</v>
      </c>
      <c r="Q340" s="33">
        <f t="shared" si="34"/>
        <v>8.8400232050609155E-4</v>
      </c>
      <c r="R340" s="35" t="str">
        <f t="shared" si="35"/>
        <v>02.4GB 이하</v>
      </c>
      <c r="S340" s="35" t="str">
        <f t="shared" si="41"/>
        <v>주말엔팅세이브
(팅안심옵션)</v>
      </c>
      <c r="T340" s="38">
        <f t="shared" si="37"/>
        <v>8.8400232050609155E-4</v>
      </c>
    </row>
    <row r="341" spans="1:20">
      <c r="A341" s="384" t="s">
        <v>45</v>
      </c>
      <c r="B341" s="385" t="s">
        <v>96</v>
      </c>
      <c r="C341" s="27" t="s">
        <v>30</v>
      </c>
      <c r="D341" s="27" t="s">
        <v>33</v>
      </c>
      <c r="E341" s="402" t="s">
        <v>1879</v>
      </c>
      <c r="F341" s="27" t="str">
        <f t="shared" si="39"/>
        <v>안심4G</v>
      </c>
      <c r="G341" s="389" t="str">
        <f t="shared" si="33"/>
        <v/>
      </c>
      <c r="H341" s="17"/>
      <c r="I341" s="403" t="s">
        <v>31</v>
      </c>
      <c r="J341" s="60" t="s">
        <v>156</v>
      </c>
      <c r="K341" s="61" t="s">
        <v>30</v>
      </c>
      <c r="L341" s="61" t="s">
        <v>32</v>
      </c>
      <c r="M341" s="43">
        <v>0.89312302875518801</v>
      </c>
      <c r="N341" s="43">
        <v>2.443462664604187</v>
      </c>
      <c r="O341" s="36">
        <f t="shared" si="38"/>
        <v>1.5503396358489989</v>
      </c>
      <c r="P341" s="47">
        <v>166.66666666666666</v>
      </c>
      <c r="Q341" s="33">
        <f t="shared" si="34"/>
        <v>3.6348779626072843E-4</v>
      </c>
      <c r="R341" s="35" t="str">
        <f t="shared" si="35"/>
        <v>01.2.5GB 이하</v>
      </c>
      <c r="S341" s="35" t="str">
        <f t="shared" si="41"/>
        <v>주말엔팅세이브
(팅안심옵션)</v>
      </c>
      <c r="T341" s="38">
        <f t="shared" si="37"/>
        <v>3.6348779626072843E-4</v>
      </c>
    </row>
    <row r="342" spans="1:20">
      <c r="A342" s="384" t="s">
        <v>45</v>
      </c>
      <c r="B342" s="385" t="s">
        <v>96</v>
      </c>
      <c r="C342" s="27" t="s">
        <v>30</v>
      </c>
      <c r="D342" s="27" t="s">
        <v>33</v>
      </c>
      <c r="E342" s="402" t="s">
        <v>1881</v>
      </c>
      <c r="F342" s="27" t="str">
        <f t="shared" si="39"/>
        <v>에센스(스페셜)</v>
      </c>
      <c r="G342" s="389" t="str">
        <f t="shared" si="33"/>
        <v/>
      </c>
      <c r="H342" s="17"/>
      <c r="I342" s="403" t="s">
        <v>31</v>
      </c>
      <c r="J342" s="60" t="s">
        <v>156</v>
      </c>
      <c r="K342" s="61" t="s">
        <v>30</v>
      </c>
      <c r="L342" s="61" t="s">
        <v>33</v>
      </c>
      <c r="M342" s="43">
        <v>0.89769643150502321</v>
      </c>
      <c r="N342" s="43">
        <v>1.9291914139889794</v>
      </c>
      <c r="O342" s="36">
        <f t="shared" si="38"/>
        <v>1.0314949824839563</v>
      </c>
      <c r="P342" s="47">
        <v>780.33333333333337</v>
      </c>
      <c r="Q342" s="33">
        <f t="shared" si="34"/>
        <v>1.7018498620927308E-3</v>
      </c>
      <c r="R342" s="35" t="str">
        <f t="shared" si="35"/>
        <v>01.2.5GB 이하</v>
      </c>
      <c r="S342" s="35" t="str">
        <f t="shared" si="41"/>
        <v>주말엔팅세이브
(팅안심옵션)</v>
      </c>
      <c r="T342" s="38">
        <f t="shared" si="37"/>
        <v>1.7018498620927308E-3</v>
      </c>
    </row>
    <row r="343" spans="1:20">
      <c r="A343" s="384" t="s">
        <v>45</v>
      </c>
      <c r="B343" s="385" t="s">
        <v>96</v>
      </c>
      <c r="C343" s="27" t="s">
        <v>30</v>
      </c>
      <c r="D343" s="27" t="s">
        <v>33</v>
      </c>
      <c r="E343" s="402" t="s">
        <v>1882</v>
      </c>
      <c r="F343" s="27" t="str">
        <f t="shared" si="39"/>
        <v>에센스(스페셜)</v>
      </c>
      <c r="G343" s="389" t="str">
        <f t="shared" si="33"/>
        <v/>
      </c>
      <c r="H343" s="17"/>
      <c r="I343" s="403" t="s">
        <v>31</v>
      </c>
      <c r="J343" s="60" t="s">
        <v>156</v>
      </c>
      <c r="K343" s="60" t="s">
        <v>10</v>
      </c>
      <c r="L343" s="60" t="s">
        <v>28</v>
      </c>
      <c r="M343" s="43">
        <v>1.5017647301453556</v>
      </c>
      <c r="N343" s="43">
        <v>5.6581436849289295</v>
      </c>
      <c r="O343" s="36">
        <f t="shared" si="38"/>
        <v>4.1563789547835741</v>
      </c>
      <c r="P343" s="47">
        <v>575.66666666666663</v>
      </c>
      <c r="Q343" s="33">
        <f t="shared" si="34"/>
        <v>1.255486848284556E-3</v>
      </c>
      <c r="R343" s="35" t="str">
        <f t="shared" si="35"/>
        <v>03.6GB 이하</v>
      </c>
      <c r="S343" s="35" t="str">
        <f t="shared" si="41"/>
        <v>주말엔팅3.0</v>
      </c>
      <c r="T343" s="38">
        <f t="shared" si="37"/>
        <v>1.255486848284556E-3</v>
      </c>
    </row>
    <row r="344" spans="1:20">
      <c r="A344" s="384" t="s">
        <v>45</v>
      </c>
      <c r="B344" s="385" t="s">
        <v>96</v>
      </c>
      <c r="C344" s="27" t="s">
        <v>10</v>
      </c>
      <c r="D344" s="27" t="s">
        <v>28</v>
      </c>
      <c r="E344" s="402" t="s">
        <v>1880</v>
      </c>
      <c r="F344" s="27" t="str">
        <f t="shared" si="39"/>
        <v>안심2.5G</v>
      </c>
      <c r="G344" s="389" t="str">
        <f t="shared" ref="G344:G407" si="42">IF(F344="스몰","LTE안심옵션","")</f>
        <v/>
      </c>
      <c r="H344" s="17"/>
      <c r="I344" s="403" t="s">
        <v>31</v>
      </c>
      <c r="J344" s="60" t="s">
        <v>156</v>
      </c>
      <c r="K344" s="61" t="s">
        <v>10</v>
      </c>
      <c r="L344" s="61" t="s">
        <v>31</v>
      </c>
      <c r="M344" s="43">
        <v>1.4998120474767969</v>
      </c>
      <c r="N344" s="43">
        <v>4.7537781347574342</v>
      </c>
      <c r="O344" s="36">
        <f t="shared" si="38"/>
        <v>3.2539660872806371</v>
      </c>
      <c r="P344" s="47">
        <v>167.66666666666666</v>
      </c>
      <c r="Q344" s="33">
        <f t="shared" ref="Q344:Q406" si="43">P344/$N$21</f>
        <v>3.6566872303829279E-4</v>
      </c>
      <c r="R344" s="35" t="str">
        <f t="shared" ref="R344:R407" si="44">IF(SUM(M344+O344)&gt;6,"04.6GB 초과",IF(SUM(M344+O344)&gt;4,"03.6GB 이하",IF(SUM(M344+O344)&gt;2.5,"02.4GB 이하","01.2.5GB 이하")))</f>
        <v>03.6GB 이하</v>
      </c>
      <c r="S344" s="35" t="str">
        <f t="shared" si="41"/>
        <v>주말엔팅3.0</v>
      </c>
      <c r="T344" s="38">
        <f t="shared" ref="T344:T406" si="45">Q344</f>
        <v>3.6566872303829279E-4</v>
      </c>
    </row>
    <row r="345" spans="1:20">
      <c r="A345" s="384" t="s">
        <v>45</v>
      </c>
      <c r="B345" s="385" t="s">
        <v>96</v>
      </c>
      <c r="C345" s="27" t="s">
        <v>10</v>
      </c>
      <c r="D345" s="27" t="s">
        <v>28</v>
      </c>
      <c r="E345" s="402" t="s">
        <v>1879</v>
      </c>
      <c r="F345" s="27" t="str">
        <f t="shared" si="39"/>
        <v>안심4G</v>
      </c>
      <c r="G345" s="389" t="str">
        <f t="shared" si="42"/>
        <v/>
      </c>
      <c r="H345" s="17"/>
      <c r="I345" s="403" t="s">
        <v>31</v>
      </c>
      <c r="J345" s="60" t="s">
        <v>156</v>
      </c>
      <c r="K345" s="61" t="s">
        <v>10</v>
      </c>
      <c r="L345" s="61" t="s">
        <v>32</v>
      </c>
      <c r="M345" s="43">
        <v>1.4629711786905923</v>
      </c>
      <c r="N345" s="43">
        <v>3.1890803668234082</v>
      </c>
      <c r="O345" s="36">
        <f t="shared" si="38"/>
        <v>1.7261091881328159</v>
      </c>
      <c r="P345" s="47">
        <v>60</v>
      </c>
      <c r="Q345" s="33">
        <f t="shared" si="43"/>
        <v>1.3085560665386224E-4</v>
      </c>
      <c r="R345" s="35" t="str">
        <f t="shared" si="44"/>
        <v>02.4GB 이하</v>
      </c>
      <c r="S345" s="35" t="str">
        <f t="shared" si="41"/>
        <v>주말엔팅세이브
(팅안심옵션)</v>
      </c>
      <c r="T345" s="38">
        <f t="shared" si="45"/>
        <v>1.3085560665386224E-4</v>
      </c>
    </row>
    <row r="346" spans="1:20">
      <c r="A346" s="384" t="s">
        <v>45</v>
      </c>
      <c r="B346" s="385" t="s">
        <v>96</v>
      </c>
      <c r="C346" s="27" t="s">
        <v>10</v>
      </c>
      <c r="D346" s="27" t="s">
        <v>28</v>
      </c>
      <c r="E346" s="402" t="s">
        <v>1881</v>
      </c>
      <c r="F346" s="27" t="str">
        <f t="shared" si="39"/>
        <v>에센스(스페셜)</v>
      </c>
      <c r="G346" s="389" t="str">
        <f t="shared" si="42"/>
        <v/>
      </c>
      <c r="H346" s="17"/>
      <c r="I346" s="403" t="s">
        <v>31</v>
      </c>
      <c r="J346" s="60" t="s">
        <v>156</v>
      </c>
      <c r="K346" s="61" t="s">
        <v>10</v>
      </c>
      <c r="L346" s="61" t="s">
        <v>33</v>
      </c>
      <c r="M346" s="43">
        <v>1.4501021905269671</v>
      </c>
      <c r="N346" s="43">
        <v>2.4329213543863082</v>
      </c>
      <c r="O346" s="36">
        <f t="shared" si="38"/>
        <v>0.98281916385934109</v>
      </c>
      <c r="P346" s="47">
        <v>264.66666666666669</v>
      </c>
      <c r="Q346" s="33">
        <f t="shared" si="43"/>
        <v>5.7721862046203689E-4</v>
      </c>
      <c r="R346" s="35" t="str">
        <f t="shared" si="44"/>
        <v>01.2.5GB 이하</v>
      </c>
      <c r="S346" s="35" t="str">
        <f t="shared" si="41"/>
        <v>주말엔팅세이브
(팅안심옵션)</v>
      </c>
      <c r="T346" s="38">
        <f t="shared" si="45"/>
        <v>5.7721862046203689E-4</v>
      </c>
    </row>
    <row r="347" spans="1:20">
      <c r="A347" s="384" t="s">
        <v>45</v>
      </c>
      <c r="B347" s="385" t="s">
        <v>96</v>
      </c>
      <c r="C347" s="27" t="s">
        <v>10</v>
      </c>
      <c r="D347" s="27" t="s">
        <v>28</v>
      </c>
      <c r="E347" s="402" t="s">
        <v>1882</v>
      </c>
      <c r="F347" s="27" t="str">
        <f t="shared" si="39"/>
        <v>에센스(스페셜)</v>
      </c>
      <c r="G347" s="389" t="str">
        <f t="shared" si="42"/>
        <v/>
      </c>
      <c r="H347" s="17"/>
      <c r="I347" s="403" t="s">
        <v>31</v>
      </c>
      <c r="J347" s="60" t="s">
        <v>156</v>
      </c>
      <c r="K347" s="60" t="s">
        <v>13</v>
      </c>
      <c r="L347" s="60" t="s">
        <v>28</v>
      </c>
      <c r="M347" s="43">
        <v>2.9093847711692677</v>
      </c>
      <c r="N347" s="43">
        <v>6.7208449502099965</v>
      </c>
      <c r="O347" s="36">
        <f t="shared" si="38"/>
        <v>3.8114601790407288</v>
      </c>
      <c r="P347" s="47">
        <v>1477</v>
      </c>
      <c r="Q347" s="33">
        <f t="shared" si="43"/>
        <v>3.2212288504625758E-3</v>
      </c>
      <c r="R347" s="35" t="str">
        <f t="shared" si="44"/>
        <v>04.6GB 초과</v>
      </c>
      <c r="S347" s="35" t="str">
        <f t="shared" si="41"/>
        <v>주말엔팅5.0</v>
      </c>
      <c r="T347" s="38">
        <f t="shared" si="45"/>
        <v>3.2212288504625758E-3</v>
      </c>
    </row>
    <row r="348" spans="1:20">
      <c r="A348" s="384" t="s">
        <v>45</v>
      </c>
      <c r="B348" s="385" t="s">
        <v>96</v>
      </c>
      <c r="C348" s="27" t="s">
        <v>10</v>
      </c>
      <c r="D348" s="27" t="s">
        <v>31</v>
      </c>
      <c r="E348" s="402" t="s">
        <v>1880</v>
      </c>
      <c r="F348" s="27" t="str">
        <f t="shared" si="39"/>
        <v>안심2.5G</v>
      </c>
      <c r="G348" s="389" t="str">
        <f t="shared" si="42"/>
        <v/>
      </c>
      <c r="H348" s="17"/>
      <c r="I348" s="403" t="s">
        <v>31</v>
      </c>
      <c r="J348" s="60" t="s">
        <v>156</v>
      </c>
      <c r="K348" s="61" t="s">
        <v>13</v>
      </c>
      <c r="L348" s="61" t="s">
        <v>31</v>
      </c>
      <c r="M348" s="43">
        <v>2.8595139554896618</v>
      </c>
      <c r="N348" s="43">
        <v>5.5609806335630401</v>
      </c>
      <c r="O348" s="36">
        <f t="shared" si="38"/>
        <v>2.7014666780733783</v>
      </c>
      <c r="P348" s="47">
        <v>259.66666666666669</v>
      </c>
      <c r="Q348" s="33">
        <f t="shared" si="43"/>
        <v>5.6631398657421494E-4</v>
      </c>
      <c r="R348" s="35" t="str">
        <f t="shared" si="44"/>
        <v>03.6GB 이하</v>
      </c>
      <c r="S348" s="35" t="str">
        <f t="shared" si="41"/>
        <v>주말엔팅3.0</v>
      </c>
      <c r="T348" s="38">
        <f t="shared" si="45"/>
        <v>5.6631398657421494E-4</v>
      </c>
    </row>
    <row r="349" spans="1:20">
      <c r="A349" s="384" t="s">
        <v>45</v>
      </c>
      <c r="B349" s="385" t="s">
        <v>96</v>
      </c>
      <c r="C349" s="27" t="s">
        <v>10</v>
      </c>
      <c r="D349" s="27" t="s">
        <v>31</v>
      </c>
      <c r="E349" s="402" t="s">
        <v>1879</v>
      </c>
      <c r="F349" s="27" t="str">
        <f t="shared" si="39"/>
        <v>안심4G</v>
      </c>
      <c r="G349" s="389" t="str">
        <f t="shared" si="42"/>
        <v/>
      </c>
      <c r="H349" s="17"/>
      <c r="I349" s="403" t="s">
        <v>31</v>
      </c>
      <c r="J349" s="60" t="s">
        <v>156</v>
      </c>
      <c r="K349" s="61" t="s">
        <v>13</v>
      </c>
      <c r="L349" s="61" t="s">
        <v>32</v>
      </c>
      <c r="M349" s="43">
        <v>2.7798581664739217</v>
      </c>
      <c r="N349" s="43">
        <v>4.8395835364229294</v>
      </c>
      <c r="O349" s="36">
        <f t="shared" si="38"/>
        <v>2.0597253699490077</v>
      </c>
      <c r="P349" s="47">
        <v>76.333333333333329</v>
      </c>
      <c r="Q349" s="33">
        <f t="shared" si="43"/>
        <v>1.6647741068741363E-4</v>
      </c>
      <c r="R349" s="35" t="str">
        <f t="shared" si="44"/>
        <v>03.6GB 이하</v>
      </c>
      <c r="S349" s="35" t="str">
        <f t="shared" si="41"/>
        <v>주말엔팅3.0</v>
      </c>
      <c r="T349" s="38">
        <f t="shared" si="45"/>
        <v>1.6647741068741363E-4</v>
      </c>
    </row>
    <row r="350" spans="1:20">
      <c r="A350" s="384" t="s">
        <v>45</v>
      </c>
      <c r="B350" s="385" t="s">
        <v>96</v>
      </c>
      <c r="C350" s="27" t="s">
        <v>10</v>
      </c>
      <c r="D350" s="27" t="s">
        <v>31</v>
      </c>
      <c r="E350" s="402" t="s">
        <v>1881</v>
      </c>
      <c r="F350" s="27" t="str">
        <f t="shared" si="39"/>
        <v>에센스(스페셜)</v>
      </c>
      <c r="G350" s="389" t="str">
        <f t="shared" si="42"/>
        <v/>
      </c>
      <c r="H350" s="17"/>
      <c r="I350" s="403" t="s">
        <v>31</v>
      </c>
      <c r="J350" s="60" t="s">
        <v>156</v>
      </c>
      <c r="K350" s="61" t="s">
        <v>13</v>
      </c>
      <c r="L350" s="61" t="s">
        <v>33</v>
      </c>
      <c r="M350" s="43">
        <v>2.8917680041543368</v>
      </c>
      <c r="N350" s="43">
        <v>3.4071897061323297</v>
      </c>
      <c r="O350" s="36">
        <f t="shared" si="38"/>
        <v>0.51542170197799297</v>
      </c>
      <c r="P350" s="47">
        <v>386.66666666666669</v>
      </c>
      <c r="Q350" s="33">
        <f t="shared" si="43"/>
        <v>8.4329168732489006E-4</v>
      </c>
      <c r="R350" s="35" t="str">
        <f t="shared" si="44"/>
        <v>02.4GB 이하</v>
      </c>
      <c r="S350" s="35" t="str">
        <f t="shared" si="41"/>
        <v>주말엔팅세이브
(팅안심옵션)</v>
      </c>
      <c r="T350" s="38">
        <f t="shared" si="45"/>
        <v>8.4329168732489006E-4</v>
      </c>
    </row>
    <row r="351" spans="1:20">
      <c r="A351" s="384" t="s">
        <v>45</v>
      </c>
      <c r="B351" s="385" t="s">
        <v>96</v>
      </c>
      <c r="C351" s="27" t="s">
        <v>10</v>
      </c>
      <c r="D351" s="27" t="s">
        <v>31</v>
      </c>
      <c r="E351" s="402" t="s">
        <v>1882</v>
      </c>
      <c r="F351" s="27" t="str">
        <f t="shared" si="39"/>
        <v>에센스(스페셜)</v>
      </c>
      <c r="G351" s="389" t="str">
        <f t="shared" si="42"/>
        <v/>
      </c>
      <c r="H351" s="17"/>
      <c r="I351" s="403" t="s">
        <v>31</v>
      </c>
      <c r="J351" s="60" t="s">
        <v>156</v>
      </c>
      <c r="K351" s="60" t="s">
        <v>34</v>
      </c>
      <c r="L351" s="60" t="s">
        <v>28</v>
      </c>
      <c r="M351" s="43">
        <v>4.8230957693802683</v>
      </c>
      <c r="N351" s="43">
        <v>8.9095483814540657</v>
      </c>
      <c r="O351" s="36">
        <f t="shared" si="38"/>
        <v>4.0864526120737974</v>
      </c>
      <c r="P351" s="47">
        <v>475</v>
      </c>
      <c r="Q351" s="33">
        <f t="shared" si="43"/>
        <v>1.0359402193430762E-3</v>
      </c>
      <c r="R351" s="35" t="str">
        <f t="shared" si="44"/>
        <v>04.6GB 초과</v>
      </c>
      <c r="S351" s="35" t="str">
        <f t="shared" si="41"/>
        <v>주말엔팅5.0</v>
      </c>
      <c r="T351" s="38">
        <f t="shared" si="45"/>
        <v>1.0359402193430762E-3</v>
      </c>
    </row>
    <row r="352" spans="1:20">
      <c r="A352" s="384" t="s">
        <v>45</v>
      </c>
      <c r="B352" s="385" t="s">
        <v>96</v>
      </c>
      <c r="C352" s="27" t="s">
        <v>10</v>
      </c>
      <c r="D352" s="27" t="s">
        <v>32</v>
      </c>
      <c r="E352" s="402" t="s">
        <v>1880</v>
      </c>
      <c r="F352" s="27" t="str">
        <f t="shared" si="39"/>
        <v>안심2.5G</v>
      </c>
      <c r="G352" s="389" t="str">
        <f t="shared" si="42"/>
        <v/>
      </c>
      <c r="H352" s="17"/>
      <c r="I352" s="403" t="s">
        <v>31</v>
      </c>
      <c r="J352" s="60" t="s">
        <v>156</v>
      </c>
      <c r="K352" s="61" t="s">
        <v>34</v>
      </c>
      <c r="L352" s="61" t="s">
        <v>31</v>
      </c>
      <c r="M352" s="43">
        <v>4.7617020699584369</v>
      </c>
      <c r="N352" s="43">
        <v>7.5387358619171438</v>
      </c>
      <c r="O352" s="36">
        <f t="shared" si="38"/>
        <v>2.7770337919587069</v>
      </c>
      <c r="P352" s="47">
        <v>68.666666666666671</v>
      </c>
      <c r="Q352" s="33">
        <f t="shared" si="43"/>
        <v>1.4975697205942015E-4</v>
      </c>
      <c r="R352" s="35" t="str">
        <f t="shared" si="44"/>
        <v>04.6GB 초과</v>
      </c>
      <c r="S352" s="35" t="str">
        <f t="shared" si="41"/>
        <v>주말엔팅5.0</v>
      </c>
      <c r="T352" s="38">
        <f t="shared" si="45"/>
        <v>1.4975697205942015E-4</v>
      </c>
    </row>
    <row r="353" spans="1:20">
      <c r="A353" s="384" t="s">
        <v>45</v>
      </c>
      <c r="B353" s="385" t="s">
        <v>96</v>
      </c>
      <c r="C353" s="27" t="s">
        <v>10</v>
      </c>
      <c r="D353" s="27" t="s">
        <v>32</v>
      </c>
      <c r="E353" s="402" t="s">
        <v>1879</v>
      </c>
      <c r="F353" s="27" t="str">
        <f t="shared" si="39"/>
        <v>안심4G</v>
      </c>
      <c r="G353" s="389" t="str">
        <f t="shared" si="42"/>
        <v/>
      </c>
      <c r="H353" s="17"/>
      <c r="I353" s="403" t="s">
        <v>31</v>
      </c>
      <c r="J353" s="60" t="s">
        <v>156</v>
      </c>
      <c r="K353" s="61" t="s">
        <v>34</v>
      </c>
      <c r="L353" s="61" t="s">
        <v>32</v>
      </c>
      <c r="M353" s="43">
        <v>4.7296415444078113</v>
      </c>
      <c r="N353" s="43">
        <v>5.8674840433844206</v>
      </c>
      <c r="O353" s="36">
        <f t="shared" si="38"/>
        <v>1.1378424989766094</v>
      </c>
      <c r="P353" s="47">
        <v>19.333333333333332</v>
      </c>
      <c r="Q353" s="33">
        <f t="shared" si="43"/>
        <v>4.2164584366244499E-5</v>
      </c>
      <c r="R353" s="35" t="str">
        <f t="shared" si="44"/>
        <v>03.6GB 이하</v>
      </c>
      <c r="S353" s="35" t="str">
        <f t="shared" si="41"/>
        <v>주말엔팅3.0</v>
      </c>
      <c r="T353" s="38">
        <f t="shared" si="45"/>
        <v>4.2164584366244499E-5</v>
      </c>
    </row>
    <row r="354" spans="1:20">
      <c r="A354" s="384" t="s">
        <v>45</v>
      </c>
      <c r="B354" s="385" t="s">
        <v>96</v>
      </c>
      <c r="C354" s="27" t="s">
        <v>10</v>
      </c>
      <c r="D354" s="27" t="s">
        <v>32</v>
      </c>
      <c r="E354" s="402" t="s">
        <v>1881</v>
      </c>
      <c r="F354" s="27" t="str">
        <f t="shared" si="39"/>
        <v>에센스(스페셜)</v>
      </c>
      <c r="G354" s="389" t="str">
        <f t="shared" si="42"/>
        <v/>
      </c>
      <c r="H354" s="17"/>
      <c r="I354" s="403" t="s">
        <v>31</v>
      </c>
      <c r="J354" s="60" t="s">
        <v>156</v>
      </c>
      <c r="K354" s="61" t="s">
        <v>34</v>
      </c>
      <c r="L354" s="61" t="s">
        <v>33</v>
      </c>
      <c r="M354" s="43">
        <v>4.8090603962702012</v>
      </c>
      <c r="N354" s="43">
        <v>4.5652650956212399</v>
      </c>
      <c r="O354" s="36">
        <f t="shared" si="38"/>
        <v>-0.24379530064896127</v>
      </c>
      <c r="P354" s="47">
        <v>92.333333333333329</v>
      </c>
      <c r="Q354" s="33">
        <f t="shared" si="43"/>
        <v>2.0137223912844356E-4</v>
      </c>
      <c r="R354" s="35" t="str">
        <f t="shared" si="44"/>
        <v>03.6GB 이하</v>
      </c>
      <c r="S354" s="35" t="str">
        <f t="shared" si="41"/>
        <v>주말엔팅3.0</v>
      </c>
      <c r="T354" s="38">
        <f t="shared" si="45"/>
        <v>2.0137223912844356E-4</v>
      </c>
    </row>
    <row r="355" spans="1:20">
      <c r="A355" s="384" t="s">
        <v>45</v>
      </c>
      <c r="B355" s="385" t="s">
        <v>96</v>
      </c>
      <c r="C355" s="27" t="s">
        <v>10</v>
      </c>
      <c r="D355" s="27" t="s">
        <v>32</v>
      </c>
      <c r="E355" s="402" t="s">
        <v>1882</v>
      </c>
      <c r="F355" s="27" t="str">
        <f t="shared" si="39"/>
        <v>에센스(스페셜)</v>
      </c>
      <c r="G355" s="389" t="str">
        <f t="shared" si="42"/>
        <v/>
      </c>
      <c r="H355" s="17"/>
      <c r="I355" s="403" t="s">
        <v>31</v>
      </c>
      <c r="J355" s="60" t="s">
        <v>156</v>
      </c>
      <c r="K355" s="60" t="s">
        <v>86</v>
      </c>
      <c r="L355" s="60" t="s">
        <v>28</v>
      </c>
      <c r="M355" s="43">
        <v>25.978472753026377</v>
      </c>
      <c r="N355" s="43">
        <v>29.584602244103973</v>
      </c>
      <c r="O355" s="36">
        <f t="shared" si="38"/>
        <v>3.6061294910775956</v>
      </c>
      <c r="P355" s="47">
        <v>663.33333333333337</v>
      </c>
      <c r="Q355" s="33">
        <f t="shared" si="43"/>
        <v>1.4466814291176993E-3</v>
      </c>
      <c r="R355" s="35" t="str">
        <f t="shared" si="44"/>
        <v>04.6GB 초과</v>
      </c>
      <c r="S355" s="35" t="str">
        <f t="shared" si="41"/>
        <v>주말엔팅5.0</v>
      </c>
      <c r="T355" s="38">
        <f t="shared" si="45"/>
        <v>1.4466814291176993E-3</v>
      </c>
    </row>
    <row r="356" spans="1:20">
      <c r="A356" s="384" t="s">
        <v>45</v>
      </c>
      <c r="B356" s="385" t="s">
        <v>96</v>
      </c>
      <c r="C356" s="27" t="s">
        <v>10</v>
      </c>
      <c r="D356" s="27" t="s">
        <v>33</v>
      </c>
      <c r="E356" s="402" t="s">
        <v>1880</v>
      </c>
      <c r="F356" s="27" t="str">
        <f t="shared" si="39"/>
        <v>안심2.5G</v>
      </c>
      <c r="G356" s="389" t="str">
        <f t="shared" si="42"/>
        <v/>
      </c>
      <c r="H356" s="17"/>
      <c r="I356" s="403" t="s">
        <v>31</v>
      </c>
      <c r="J356" s="60" t="s">
        <v>156</v>
      </c>
      <c r="K356" s="61" t="s">
        <v>86</v>
      </c>
      <c r="L356" s="61" t="s">
        <v>31</v>
      </c>
      <c r="M356" s="43">
        <v>23.522957537671644</v>
      </c>
      <c r="N356" s="43">
        <v>26.104182449261916</v>
      </c>
      <c r="O356" s="36">
        <f t="shared" si="38"/>
        <v>2.5812249115902723</v>
      </c>
      <c r="P356" s="47">
        <v>92.666666666666671</v>
      </c>
      <c r="Q356" s="33">
        <f t="shared" si="43"/>
        <v>2.0209921472096504E-4</v>
      </c>
      <c r="R356" s="35" t="str">
        <f t="shared" si="44"/>
        <v>04.6GB 초과</v>
      </c>
      <c r="S356" s="35" t="str">
        <f t="shared" si="41"/>
        <v>주말엔팅5.0</v>
      </c>
      <c r="T356" s="38">
        <f t="shared" si="45"/>
        <v>2.0209921472096504E-4</v>
      </c>
    </row>
    <row r="357" spans="1:20">
      <c r="A357" s="384" t="s">
        <v>45</v>
      </c>
      <c r="B357" s="385" t="s">
        <v>96</v>
      </c>
      <c r="C357" s="27" t="s">
        <v>10</v>
      </c>
      <c r="D357" s="27" t="s">
        <v>33</v>
      </c>
      <c r="E357" s="402" t="s">
        <v>1879</v>
      </c>
      <c r="F357" s="27" t="str">
        <f t="shared" si="39"/>
        <v>안심4G</v>
      </c>
      <c r="G357" s="389" t="str">
        <f t="shared" si="42"/>
        <v/>
      </c>
      <c r="H357" s="17"/>
      <c r="I357" s="403" t="s">
        <v>31</v>
      </c>
      <c r="J357" s="60" t="s">
        <v>156</v>
      </c>
      <c r="K357" s="61" t="s">
        <v>86</v>
      </c>
      <c r="L357" s="61" t="s">
        <v>32</v>
      </c>
      <c r="M357" s="43">
        <v>31.17360654244056</v>
      </c>
      <c r="N357" s="43">
        <v>30.275036391845116</v>
      </c>
      <c r="O357" s="36">
        <f t="shared" si="38"/>
        <v>-0.8985701505954431</v>
      </c>
      <c r="P357" s="47">
        <v>21.666666666666668</v>
      </c>
      <c r="Q357" s="33">
        <f t="shared" si="43"/>
        <v>4.7253413513894706E-5</v>
      </c>
      <c r="R357" s="35" t="str">
        <f t="shared" si="44"/>
        <v>04.6GB 초과</v>
      </c>
      <c r="S357" s="35" t="str">
        <f t="shared" si="41"/>
        <v>주말엔팅5.0</v>
      </c>
      <c r="T357" s="38">
        <f t="shared" si="45"/>
        <v>4.7253413513894706E-5</v>
      </c>
    </row>
    <row r="358" spans="1:20">
      <c r="A358" s="384" t="s">
        <v>45</v>
      </c>
      <c r="B358" s="385" t="s">
        <v>96</v>
      </c>
      <c r="C358" s="27" t="s">
        <v>10</v>
      </c>
      <c r="D358" s="27" t="s">
        <v>33</v>
      </c>
      <c r="E358" s="402" t="s">
        <v>1881</v>
      </c>
      <c r="F358" s="27" t="str">
        <f t="shared" si="39"/>
        <v>에센스(스페셜)</v>
      </c>
      <c r="G358" s="389" t="str">
        <f t="shared" si="42"/>
        <v/>
      </c>
      <c r="H358" s="17"/>
      <c r="I358" s="403" t="s">
        <v>31</v>
      </c>
      <c r="J358" s="60" t="s">
        <v>156</v>
      </c>
      <c r="K358" s="61" t="s">
        <v>86</v>
      </c>
      <c r="L358" s="61" t="s">
        <v>33</v>
      </c>
      <c r="M358" s="43">
        <v>18.83477758795528</v>
      </c>
      <c r="N358" s="43">
        <v>13.066753771345494</v>
      </c>
      <c r="O358" s="36">
        <f t="shared" si="38"/>
        <v>-5.7680238166097855</v>
      </c>
      <c r="P358" s="47">
        <v>98.333333333333329</v>
      </c>
      <c r="Q358" s="33">
        <f t="shared" si="43"/>
        <v>2.1445779979382978E-4</v>
      </c>
      <c r="R358" s="35" t="str">
        <f t="shared" si="44"/>
        <v>04.6GB 초과</v>
      </c>
      <c r="S358" s="35" t="str">
        <f t="shared" si="41"/>
        <v>주말엔팅5.0</v>
      </c>
      <c r="T358" s="38">
        <f t="shared" si="45"/>
        <v>2.1445779979382978E-4</v>
      </c>
    </row>
    <row r="359" spans="1:20">
      <c r="A359" s="384" t="s">
        <v>45</v>
      </c>
      <c r="B359" s="385" t="s">
        <v>96</v>
      </c>
      <c r="C359" s="27" t="s">
        <v>10</v>
      </c>
      <c r="D359" s="27" t="s">
        <v>33</v>
      </c>
      <c r="E359" s="402" t="s">
        <v>1882</v>
      </c>
      <c r="F359" s="27" t="str">
        <f t="shared" si="39"/>
        <v>에센스(스페셜)</v>
      </c>
      <c r="G359" s="389" t="str">
        <f t="shared" si="42"/>
        <v/>
      </c>
      <c r="H359" s="17"/>
      <c r="I359" s="403" t="s">
        <v>31</v>
      </c>
      <c r="J359" s="60" t="s">
        <v>157</v>
      </c>
      <c r="K359" s="60" t="s">
        <v>5</v>
      </c>
      <c r="L359" s="60" t="s">
        <v>28</v>
      </c>
      <c r="M359" s="43">
        <v>0.14249615306439606</v>
      </c>
      <c r="N359" s="43">
        <v>2.279653170834417</v>
      </c>
      <c r="O359" s="36">
        <f t="shared" si="38"/>
        <v>2.1371570177700208</v>
      </c>
      <c r="P359" s="47">
        <v>61.333333333333336</v>
      </c>
      <c r="Q359" s="62">
        <f t="shared" si="43"/>
        <v>1.3376350902394809E-4</v>
      </c>
      <c r="R359" s="35" t="str">
        <f t="shared" si="44"/>
        <v>01.2.5GB 이하</v>
      </c>
      <c r="S359" s="63" t="s">
        <v>54</v>
      </c>
      <c r="T359" s="38">
        <f t="shared" si="45"/>
        <v>1.3376350902394809E-4</v>
      </c>
    </row>
    <row r="360" spans="1:20">
      <c r="A360" s="384" t="s">
        <v>45</v>
      </c>
      <c r="B360" s="385" t="s">
        <v>96</v>
      </c>
      <c r="C360" s="27" t="s">
        <v>13</v>
      </c>
      <c r="D360" s="27" t="s">
        <v>28</v>
      </c>
      <c r="E360" s="402" t="s">
        <v>1880</v>
      </c>
      <c r="F360" s="27" t="str">
        <f t="shared" si="39"/>
        <v>안심2.5G</v>
      </c>
      <c r="G360" s="389" t="str">
        <f t="shared" si="42"/>
        <v/>
      </c>
      <c r="H360" s="17"/>
      <c r="I360" s="403" t="s">
        <v>31</v>
      </c>
      <c r="J360" s="60" t="s">
        <v>157</v>
      </c>
      <c r="K360" s="61" t="s">
        <v>5</v>
      </c>
      <c r="L360" s="61" t="s">
        <v>31</v>
      </c>
      <c r="M360" s="43">
        <v>0.11911251486801519</v>
      </c>
      <c r="N360" s="43">
        <v>1.7848082301093311</v>
      </c>
      <c r="O360" s="36">
        <f t="shared" si="38"/>
        <v>1.6656957152413159</v>
      </c>
      <c r="P360" s="47">
        <v>82</v>
      </c>
      <c r="Q360" s="62">
        <f t="shared" si="43"/>
        <v>1.788359957602784E-4</v>
      </c>
      <c r="R360" s="35" t="str">
        <f t="shared" si="44"/>
        <v>01.2.5GB 이하</v>
      </c>
      <c r="S360" s="63" t="s">
        <v>54</v>
      </c>
      <c r="T360" s="38">
        <f t="shared" si="45"/>
        <v>1.788359957602784E-4</v>
      </c>
    </row>
    <row r="361" spans="1:20">
      <c r="A361" s="384" t="s">
        <v>45</v>
      </c>
      <c r="B361" s="385" t="s">
        <v>96</v>
      </c>
      <c r="C361" s="27" t="s">
        <v>13</v>
      </c>
      <c r="D361" s="27" t="s">
        <v>28</v>
      </c>
      <c r="E361" s="402" t="s">
        <v>1879</v>
      </c>
      <c r="F361" s="27" t="str">
        <f t="shared" si="39"/>
        <v>안심4G</v>
      </c>
      <c r="G361" s="389" t="str">
        <f t="shared" si="42"/>
        <v/>
      </c>
      <c r="H361" s="17"/>
      <c r="I361" s="403" t="s">
        <v>31</v>
      </c>
      <c r="J361" s="60" t="s">
        <v>157</v>
      </c>
      <c r="K361" s="61" t="s">
        <v>5</v>
      </c>
      <c r="L361" s="61" t="s">
        <v>32</v>
      </c>
      <c r="M361" s="43">
        <v>0.12155398969297056</v>
      </c>
      <c r="N361" s="43">
        <v>1.0300921824243334</v>
      </c>
      <c r="O361" s="36">
        <f t="shared" si="38"/>
        <v>0.90853819273136283</v>
      </c>
      <c r="P361" s="47">
        <v>90</v>
      </c>
      <c r="Q361" s="62">
        <f t="shared" si="43"/>
        <v>1.9628340998079338E-4</v>
      </c>
      <c r="R361" s="35" t="str">
        <f t="shared" si="44"/>
        <v>01.2.5GB 이하</v>
      </c>
      <c r="S361" s="63" t="s">
        <v>54</v>
      </c>
      <c r="T361" s="38">
        <f t="shared" si="45"/>
        <v>1.9628340998079338E-4</v>
      </c>
    </row>
    <row r="362" spans="1:20">
      <c r="A362" s="384" t="s">
        <v>45</v>
      </c>
      <c r="B362" s="385" t="s">
        <v>96</v>
      </c>
      <c r="C362" s="27" t="s">
        <v>13</v>
      </c>
      <c r="D362" s="27" t="s">
        <v>28</v>
      </c>
      <c r="E362" s="402" t="s">
        <v>1881</v>
      </c>
      <c r="F362" s="27" t="str">
        <f t="shared" si="39"/>
        <v>에센스(스페셜)</v>
      </c>
      <c r="G362" s="389" t="str">
        <f t="shared" si="42"/>
        <v/>
      </c>
      <c r="H362" s="17"/>
      <c r="I362" s="403" t="s">
        <v>31</v>
      </c>
      <c r="J362" s="60" t="s">
        <v>157</v>
      </c>
      <c r="K362" s="61" t="s">
        <v>5</v>
      </c>
      <c r="L362" s="61" t="s">
        <v>33</v>
      </c>
      <c r="M362" s="43">
        <v>8.8071944028351487E-2</v>
      </c>
      <c r="N362" s="43">
        <v>0.59873145627579039</v>
      </c>
      <c r="O362" s="36">
        <f t="shared" si="38"/>
        <v>0.51065951224743888</v>
      </c>
      <c r="P362" s="47">
        <v>561.33333333333337</v>
      </c>
      <c r="Q362" s="62">
        <f t="shared" si="43"/>
        <v>1.2242268978061336E-3</v>
      </c>
      <c r="R362" s="35" t="str">
        <f t="shared" si="44"/>
        <v>01.2.5GB 이하</v>
      </c>
      <c r="S362" s="63" t="s">
        <v>54</v>
      </c>
      <c r="T362" s="38">
        <f t="shared" si="45"/>
        <v>1.2242268978061336E-3</v>
      </c>
    </row>
    <row r="363" spans="1:20">
      <c r="A363" s="384" t="s">
        <v>45</v>
      </c>
      <c r="B363" s="385" t="s">
        <v>96</v>
      </c>
      <c r="C363" s="27" t="s">
        <v>13</v>
      </c>
      <c r="D363" s="27" t="s">
        <v>28</v>
      </c>
      <c r="E363" s="402" t="s">
        <v>1882</v>
      </c>
      <c r="F363" s="27" t="str">
        <f t="shared" si="39"/>
        <v>에센스(스페셜)</v>
      </c>
      <c r="G363" s="389" t="str">
        <f t="shared" si="42"/>
        <v/>
      </c>
      <c r="H363" s="17"/>
      <c r="I363" s="403" t="s">
        <v>31</v>
      </c>
      <c r="J363" s="60" t="s">
        <v>157</v>
      </c>
      <c r="K363" s="60" t="s">
        <v>30</v>
      </c>
      <c r="L363" s="60" t="s">
        <v>28</v>
      </c>
      <c r="M363" s="43">
        <v>0.83120685066144495</v>
      </c>
      <c r="N363" s="43">
        <v>3.953480574027779</v>
      </c>
      <c r="O363" s="36">
        <f t="shared" si="38"/>
        <v>3.1222737233663338</v>
      </c>
      <c r="P363" s="47">
        <v>161.66666666666666</v>
      </c>
      <c r="Q363" s="62">
        <f t="shared" si="43"/>
        <v>3.5258316237290658E-4</v>
      </c>
      <c r="R363" s="35" t="str">
        <f t="shared" si="44"/>
        <v>02.4GB 이하</v>
      </c>
      <c r="S363" s="63" t="s">
        <v>54</v>
      </c>
      <c r="T363" s="38">
        <f t="shared" si="45"/>
        <v>3.5258316237290658E-4</v>
      </c>
    </row>
    <row r="364" spans="1:20">
      <c r="A364" s="384" t="s">
        <v>45</v>
      </c>
      <c r="B364" s="385" t="s">
        <v>96</v>
      </c>
      <c r="C364" s="27" t="s">
        <v>13</v>
      </c>
      <c r="D364" s="27" t="s">
        <v>31</v>
      </c>
      <c r="E364" s="402" t="s">
        <v>1880</v>
      </c>
      <c r="F364" s="27" t="str">
        <f t="shared" si="39"/>
        <v>안심2.5G</v>
      </c>
      <c r="G364" s="389" t="str">
        <f t="shared" si="42"/>
        <v/>
      </c>
      <c r="H364" s="17"/>
      <c r="I364" s="403" t="s">
        <v>31</v>
      </c>
      <c r="J364" s="60" t="s">
        <v>157</v>
      </c>
      <c r="K364" s="61" t="s">
        <v>30</v>
      </c>
      <c r="L364" s="61" t="s">
        <v>31</v>
      </c>
      <c r="M364" s="43">
        <v>0.79530167164608867</v>
      </c>
      <c r="N364" s="43">
        <v>2.4290662932442051</v>
      </c>
      <c r="O364" s="36">
        <f t="shared" si="38"/>
        <v>1.6337646215981163</v>
      </c>
      <c r="P364" s="47">
        <v>172.33333333333334</v>
      </c>
      <c r="Q364" s="62">
        <f t="shared" si="43"/>
        <v>3.7584638133359328E-4</v>
      </c>
      <c r="R364" s="35" t="str">
        <f t="shared" si="44"/>
        <v>01.2.5GB 이하</v>
      </c>
      <c r="S364" s="63" t="s">
        <v>54</v>
      </c>
      <c r="T364" s="38">
        <f t="shared" si="45"/>
        <v>3.7584638133359328E-4</v>
      </c>
    </row>
    <row r="365" spans="1:20">
      <c r="A365" s="384" t="s">
        <v>45</v>
      </c>
      <c r="B365" s="385" t="s">
        <v>96</v>
      </c>
      <c r="C365" s="27" t="s">
        <v>13</v>
      </c>
      <c r="D365" s="27" t="s">
        <v>31</v>
      </c>
      <c r="E365" s="402" t="s">
        <v>1879</v>
      </c>
      <c r="F365" s="27" t="str">
        <f t="shared" si="39"/>
        <v>안심4G</v>
      </c>
      <c r="G365" s="389" t="str">
        <f t="shared" si="42"/>
        <v/>
      </c>
      <c r="H365" s="17"/>
      <c r="I365" s="403" t="s">
        <v>31</v>
      </c>
      <c r="J365" s="60" t="s">
        <v>157</v>
      </c>
      <c r="K365" s="61" t="s">
        <v>30</v>
      </c>
      <c r="L365" s="61" t="s">
        <v>32</v>
      </c>
      <c r="M365" s="43">
        <v>0.80914862539848798</v>
      </c>
      <c r="N365" s="43">
        <v>1.2593451790496797</v>
      </c>
      <c r="O365" s="36">
        <f t="shared" si="38"/>
        <v>0.45019655365119171</v>
      </c>
      <c r="P365" s="47">
        <v>167.66666666666666</v>
      </c>
      <c r="Q365" s="62">
        <f t="shared" si="43"/>
        <v>3.6566872303829279E-4</v>
      </c>
      <c r="R365" s="35" t="str">
        <f t="shared" si="44"/>
        <v>01.2.5GB 이하</v>
      </c>
      <c r="S365" s="63" t="s">
        <v>54</v>
      </c>
      <c r="T365" s="38">
        <f t="shared" si="45"/>
        <v>3.6566872303829279E-4</v>
      </c>
    </row>
    <row r="366" spans="1:20">
      <c r="A366" s="384" t="s">
        <v>45</v>
      </c>
      <c r="B366" s="385" t="s">
        <v>96</v>
      </c>
      <c r="C366" s="27" t="s">
        <v>13</v>
      </c>
      <c r="D366" s="27" t="s">
        <v>31</v>
      </c>
      <c r="E366" s="402" t="s">
        <v>1881</v>
      </c>
      <c r="F366" s="27" t="str">
        <f t="shared" si="39"/>
        <v>에센스(스페셜)</v>
      </c>
      <c r="G366" s="389" t="str">
        <f t="shared" si="42"/>
        <v/>
      </c>
      <c r="H366" s="17"/>
      <c r="I366" s="403" t="s">
        <v>31</v>
      </c>
      <c r="J366" s="60" t="s">
        <v>157</v>
      </c>
      <c r="K366" s="61" t="s">
        <v>30</v>
      </c>
      <c r="L366" s="61" t="s">
        <v>33</v>
      </c>
      <c r="M366" s="43">
        <v>0.7980902807242205</v>
      </c>
      <c r="N366" s="43">
        <v>0.98294785860038936</v>
      </c>
      <c r="O366" s="36">
        <f t="shared" si="38"/>
        <v>0.18485757787616885</v>
      </c>
      <c r="P366" s="47">
        <v>784</v>
      </c>
      <c r="Q366" s="62">
        <f t="shared" si="43"/>
        <v>1.7098465936104667E-3</v>
      </c>
      <c r="R366" s="35" t="str">
        <f t="shared" si="44"/>
        <v>01.2.5GB 이하</v>
      </c>
      <c r="S366" s="63" t="s">
        <v>54</v>
      </c>
      <c r="T366" s="38">
        <f t="shared" si="45"/>
        <v>1.7098465936104667E-3</v>
      </c>
    </row>
    <row r="367" spans="1:20">
      <c r="A367" s="384" t="s">
        <v>45</v>
      </c>
      <c r="B367" s="385" t="s">
        <v>96</v>
      </c>
      <c r="C367" s="27" t="s">
        <v>13</v>
      </c>
      <c r="D367" s="27" t="s">
        <v>31</v>
      </c>
      <c r="E367" s="402" t="s">
        <v>1882</v>
      </c>
      <c r="F367" s="27" t="str">
        <f t="shared" si="39"/>
        <v>에센스(스페셜)</v>
      </c>
      <c r="G367" s="389" t="str">
        <f t="shared" si="42"/>
        <v/>
      </c>
      <c r="H367" s="17"/>
      <c r="I367" s="403" t="s">
        <v>31</v>
      </c>
      <c r="J367" s="60" t="s">
        <v>157</v>
      </c>
      <c r="K367" s="60" t="s">
        <v>10</v>
      </c>
      <c r="L367" s="60" t="s">
        <v>28</v>
      </c>
      <c r="M367" s="43">
        <v>1.5025470289024148</v>
      </c>
      <c r="N367" s="43">
        <v>3.6366753001470822</v>
      </c>
      <c r="O367" s="36">
        <f t="shared" si="38"/>
        <v>2.1341282712446672</v>
      </c>
      <c r="P367" s="47">
        <v>49.333333333333336</v>
      </c>
      <c r="Q367" s="62">
        <f t="shared" si="43"/>
        <v>1.0759238769317563E-4</v>
      </c>
      <c r="R367" s="35" t="str">
        <f t="shared" si="44"/>
        <v>02.4GB 이하</v>
      </c>
      <c r="S367" s="63" t="s">
        <v>54</v>
      </c>
      <c r="T367" s="38">
        <f t="shared" si="45"/>
        <v>1.0759238769317563E-4</v>
      </c>
    </row>
    <row r="368" spans="1:20">
      <c r="A368" s="384" t="s">
        <v>45</v>
      </c>
      <c r="B368" s="385" t="s">
        <v>96</v>
      </c>
      <c r="C368" s="27" t="s">
        <v>13</v>
      </c>
      <c r="D368" s="27" t="s">
        <v>32</v>
      </c>
      <c r="E368" s="402" t="s">
        <v>1880</v>
      </c>
      <c r="F368" s="27" t="str">
        <f t="shared" si="39"/>
        <v>안심2.5G</v>
      </c>
      <c r="G368" s="389" t="str">
        <f t="shared" si="42"/>
        <v/>
      </c>
      <c r="H368" s="17"/>
      <c r="I368" s="403" t="s">
        <v>31</v>
      </c>
      <c r="J368" s="60" t="s">
        <v>157</v>
      </c>
      <c r="K368" s="61" t="s">
        <v>10</v>
      </c>
      <c r="L368" s="61" t="s">
        <v>31</v>
      </c>
      <c r="M368" s="43">
        <v>1.4954151120679131</v>
      </c>
      <c r="N368" s="43">
        <v>3.2344871499072547</v>
      </c>
      <c r="O368" s="36">
        <f t="shared" si="38"/>
        <v>1.7390720378393416</v>
      </c>
      <c r="P368" s="47">
        <v>29</v>
      </c>
      <c r="Q368" s="62">
        <f t="shared" si="43"/>
        <v>6.3246876549366752E-5</v>
      </c>
      <c r="R368" s="35" t="str">
        <f t="shared" si="44"/>
        <v>02.4GB 이하</v>
      </c>
      <c r="S368" s="63" t="s">
        <v>54</v>
      </c>
      <c r="T368" s="38">
        <f t="shared" si="45"/>
        <v>6.3246876549366752E-5</v>
      </c>
    </row>
    <row r="369" spans="1:20">
      <c r="A369" s="384" t="s">
        <v>45</v>
      </c>
      <c r="B369" s="385" t="s">
        <v>96</v>
      </c>
      <c r="C369" s="27" t="s">
        <v>13</v>
      </c>
      <c r="D369" s="27" t="s">
        <v>32</v>
      </c>
      <c r="E369" s="402" t="s">
        <v>1879</v>
      </c>
      <c r="F369" s="27" t="str">
        <f t="shared" si="39"/>
        <v>안심4G</v>
      </c>
      <c r="G369" s="389" t="str">
        <f t="shared" si="42"/>
        <v/>
      </c>
      <c r="H369" s="17"/>
      <c r="I369" s="403" t="s">
        <v>31</v>
      </c>
      <c r="J369" s="60" t="s">
        <v>157</v>
      </c>
      <c r="K369" s="61" t="s">
        <v>10</v>
      </c>
      <c r="L369" s="61" t="s">
        <v>32</v>
      </c>
      <c r="M369" s="43">
        <v>1.5204672526164227</v>
      </c>
      <c r="N369" s="43">
        <v>2.3192891959684441</v>
      </c>
      <c r="O369" s="36">
        <f t="shared" si="38"/>
        <v>0.79882194335202139</v>
      </c>
      <c r="P369" s="47">
        <v>27.666666666666668</v>
      </c>
      <c r="Q369" s="62">
        <f t="shared" si="43"/>
        <v>6.0338974179280929E-5</v>
      </c>
      <c r="R369" s="35" t="str">
        <f t="shared" si="44"/>
        <v>01.2.5GB 이하</v>
      </c>
      <c r="S369" s="63" t="s">
        <v>54</v>
      </c>
      <c r="T369" s="38">
        <f t="shared" si="45"/>
        <v>6.0338974179280929E-5</v>
      </c>
    </row>
    <row r="370" spans="1:20">
      <c r="A370" s="384" t="s">
        <v>45</v>
      </c>
      <c r="B370" s="385" t="s">
        <v>96</v>
      </c>
      <c r="C370" s="27" t="s">
        <v>13</v>
      </c>
      <c r="D370" s="27" t="s">
        <v>32</v>
      </c>
      <c r="E370" s="402" t="s">
        <v>1881</v>
      </c>
      <c r="F370" s="27" t="str">
        <f t="shared" si="39"/>
        <v>에센스(스페셜)</v>
      </c>
      <c r="G370" s="389" t="str">
        <f t="shared" si="42"/>
        <v/>
      </c>
      <c r="H370" s="17"/>
      <c r="I370" s="403" t="s">
        <v>31</v>
      </c>
      <c r="J370" s="60" t="s">
        <v>157</v>
      </c>
      <c r="K370" s="61" t="s">
        <v>10</v>
      </c>
      <c r="L370" s="61" t="s">
        <v>33</v>
      </c>
      <c r="M370" s="43">
        <v>1.5110416590761977</v>
      </c>
      <c r="N370" s="43">
        <v>1.68698254061394</v>
      </c>
      <c r="O370" s="36">
        <f t="shared" si="38"/>
        <v>0.17594088153774234</v>
      </c>
      <c r="P370" s="47">
        <v>98</v>
      </c>
      <c r="Q370" s="62">
        <f t="shared" si="43"/>
        <v>2.1373082420130833E-4</v>
      </c>
      <c r="R370" s="35" t="str">
        <f t="shared" si="44"/>
        <v>01.2.5GB 이하</v>
      </c>
      <c r="S370" s="63" t="s">
        <v>54</v>
      </c>
      <c r="T370" s="38">
        <f t="shared" si="45"/>
        <v>2.1373082420130833E-4</v>
      </c>
    </row>
    <row r="371" spans="1:20">
      <c r="A371" s="384" t="s">
        <v>45</v>
      </c>
      <c r="B371" s="385" t="s">
        <v>96</v>
      </c>
      <c r="C371" s="27" t="s">
        <v>13</v>
      </c>
      <c r="D371" s="27" t="s">
        <v>32</v>
      </c>
      <c r="E371" s="402" t="s">
        <v>1882</v>
      </c>
      <c r="F371" s="27" t="str">
        <f t="shared" si="39"/>
        <v>에센스(스페셜)</v>
      </c>
      <c r="G371" s="389" t="str">
        <f t="shared" si="42"/>
        <v/>
      </c>
      <c r="H371" s="17"/>
      <c r="I371" s="403" t="s">
        <v>31</v>
      </c>
      <c r="J371" s="60" t="s">
        <v>157</v>
      </c>
      <c r="K371" s="60" t="s">
        <v>13</v>
      </c>
      <c r="L371" s="60" t="s">
        <v>28</v>
      </c>
      <c r="M371" s="43">
        <v>2.8900886487694426</v>
      </c>
      <c r="N371" s="43">
        <v>5.7396681135593184</v>
      </c>
      <c r="O371" s="36">
        <f t="shared" si="38"/>
        <v>2.8495794647898758</v>
      </c>
      <c r="P371" s="47">
        <v>59.666666666666664</v>
      </c>
      <c r="Q371" s="62">
        <f t="shared" si="43"/>
        <v>1.301286310613408E-4</v>
      </c>
      <c r="R371" s="35" t="str">
        <f t="shared" si="44"/>
        <v>03.6GB 이하</v>
      </c>
      <c r="S371" s="63" t="s">
        <v>54</v>
      </c>
      <c r="T371" s="38">
        <f t="shared" si="45"/>
        <v>1.301286310613408E-4</v>
      </c>
    </row>
    <row r="372" spans="1:20">
      <c r="A372" s="384" t="s">
        <v>45</v>
      </c>
      <c r="B372" s="385" t="s">
        <v>96</v>
      </c>
      <c r="C372" s="27" t="s">
        <v>13</v>
      </c>
      <c r="D372" s="27" t="s">
        <v>33</v>
      </c>
      <c r="E372" s="402" t="s">
        <v>1880</v>
      </c>
      <c r="F372" s="27" t="str">
        <f t="shared" si="39"/>
        <v>안심2.5G</v>
      </c>
      <c r="G372" s="389" t="str">
        <f t="shared" si="42"/>
        <v/>
      </c>
      <c r="H372" s="17"/>
      <c r="I372" s="403" t="s">
        <v>31</v>
      </c>
      <c r="J372" s="60" t="s">
        <v>157</v>
      </c>
      <c r="K372" s="61" t="s">
        <v>13</v>
      </c>
      <c r="L372" s="61" t="s">
        <v>31</v>
      </c>
      <c r="M372" s="43">
        <v>2.8032177066802979</v>
      </c>
      <c r="N372" s="43">
        <v>5.3762272274494167</v>
      </c>
      <c r="O372" s="36">
        <f t="shared" si="38"/>
        <v>2.5730095207691188</v>
      </c>
      <c r="P372" s="47">
        <v>33.333333333333336</v>
      </c>
      <c r="Q372" s="62">
        <f t="shared" si="43"/>
        <v>7.2697559252145704E-5</v>
      </c>
      <c r="R372" s="35" t="str">
        <f t="shared" si="44"/>
        <v>03.6GB 이하</v>
      </c>
      <c r="S372" s="63" t="s">
        <v>54</v>
      </c>
      <c r="T372" s="38">
        <f t="shared" si="45"/>
        <v>7.2697559252145704E-5</v>
      </c>
    </row>
    <row r="373" spans="1:20">
      <c r="A373" s="384" t="s">
        <v>45</v>
      </c>
      <c r="B373" s="385" t="s">
        <v>96</v>
      </c>
      <c r="C373" s="27" t="s">
        <v>13</v>
      </c>
      <c r="D373" s="27" t="s">
        <v>33</v>
      </c>
      <c r="E373" s="402" t="s">
        <v>1879</v>
      </c>
      <c r="F373" s="27" t="str">
        <f t="shared" si="39"/>
        <v>안심4G</v>
      </c>
      <c r="G373" s="389" t="str">
        <f t="shared" si="42"/>
        <v/>
      </c>
      <c r="H373" s="17"/>
      <c r="I373" s="403" t="s">
        <v>31</v>
      </c>
      <c r="J373" s="60" t="s">
        <v>157</v>
      </c>
      <c r="K373" s="61" t="s">
        <v>13</v>
      </c>
      <c r="L373" s="61" t="s">
        <v>32</v>
      </c>
      <c r="M373" s="43">
        <v>2.8246595617653667</v>
      </c>
      <c r="N373" s="43">
        <v>3.2085332524949224</v>
      </c>
      <c r="O373" s="36">
        <f t="shared" si="38"/>
        <v>0.38387369072955568</v>
      </c>
      <c r="P373" s="47">
        <v>23</v>
      </c>
      <c r="Q373" s="62">
        <f t="shared" si="43"/>
        <v>5.0161315883980529E-5</v>
      </c>
      <c r="R373" s="35" t="str">
        <f t="shared" si="44"/>
        <v>02.4GB 이하</v>
      </c>
      <c r="S373" s="63" t="s">
        <v>54</v>
      </c>
      <c r="T373" s="38">
        <f t="shared" si="45"/>
        <v>5.0161315883980529E-5</v>
      </c>
    </row>
    <row r="374" spans="1:20">
      <c r="A374" s="384" t="s">
        <v>45</v>
      </c>
      <c r="B374" s="385" t="s">
        <v>96</v>
      </c>
      <c r="C374" s="27" t="s">
        <v>13</v>
      </c>
      <c r="D374" s="27" t="s">
        <v>33</v>
      </c>
      <c r="E374" s="402" t="s">
        <v>1881</v>
      </c>
      <c r="F374" s="27" t="str">
        <f t="shared" si="39"/>
        <v>에센스(스페셜)</v>
      </c>
      <c r="G374" s="389" t="str">
        <f t="shared" si="42"/>
        <v/>
      </c>
      <c r="H374" s="17"/>
      <c r="I374" s="403" t="s">
        <v>31</v>
      </c>
      <c r="J374" s="60" t="s">
        <v>157</v>
      </c>
      <c r="K374" s="61" t="s">
        <v>13</v>
      </c>
      <c r="L374" s="61" t="s">
        <v>33</v>
      </c>
      <c r="M374" s="43">
        <v>2.837077623580996</v>
      </c>
      <c r="N374" s="43">
        <v>3.0621365511565783</v>
      </c>
      <c r="O374" s="36">
        <f t="shared" si="38"/>
        <v>0.22505892757558232</v>
      </c>
      <c r="P374" s="47">
        <v>80.333333333333329</v>
      </c>
      <c r="Q374" s="62">
        <f t="shared" si="43"/>
        <v>1.752011177976711E-4</v>
      </c>
      <c r="R374" s="35" t="str">
        <f t="shared" si="44"/>
        <v>02.4GB 이하</v>
      </c>
      <c r="S374" s="63" t="s">
        <v>54</v>
      </c>
      <c r="T374" s="38">
        <f t="shared" si="45"/>
        <v>1.752011177976711E-4</v>
      </c>
    </row>
    <row r="375" spans="1:20">
      <c r="A375" s="384" t="s">
        <v>45</v>
      </c>
      <c r="B375" s="385" t="s">
        <v>96</v>
      </c>
      <c r="C375" s="27" t="s">
        <v>13</v>
      </c>
      <c r="D375" s="27" t="s">
        <v>33</v>
      </c>
      <c r="E375" s="402" t="s">
        <v>1882</v>
      </c>
      <c r="F375" s="27" t="str">
        <f t="shared" si="39"/>
        <v>에센스(스페셜)</v>
      </c>
      <c r="G375" s="389" t="str">
        <f t="shared" si="42"/>
        <v/>
      </c>
      <c r="H375" s="17"/>
      <c r="I375" s="403" t="s">
        <v>31</v>
      </c>
      <c r="J375" s="60" t="s">
        <v>157</v>
      </c>
      <c r="K375" s="60" t="s">
        <v>34</v>
      </c>
      <c r="L375" s="60" t="s">
        <v>28</v>
      </c>
      <c r="M375" s="43">
        <v>4.8669043661842881</v>
      </c>
      <c r="N375" s="43">
        <v>10.396828288763341</v>
      </c>
      <c r="O375" s="36">
        <f t="shared" si="38"/>
        <v>5.5299239225790533</v>
      </c>
      <c r="P375" s="47">
        <v>23.666666666666668</v>
      </c>
      <c r="Q375" s="62">
        <f t="shared" si="43"/>
        <v>5.1615267069023444E-5</v>
      </c>
      <c r="R375" s="35" t="str">
        <f t="shared" si="44"/>
        <v>04.6GB 초과</v>
      </c>
      <c r="S375" s="63" t="s">
        <v>54</v>
      </c>
      <c r="T375" s="38">
        <f t="shared" si="45"/>
        <v>5.1615267069023444E-5</v>
      </c>
    </row>
    <row r="376" spans="1:20">
      <c r="A376" s="384" t="s">
        <v>45</v>
      </c>
      <c r="B376" s="385" t="s">
        <v>96</v>
      </c>
      <c r="C376" s="27" t="s">
        <v>34</v>
      </c>
      <c r="D376" s="27" t="s">
        <v>28</v>
      </c>
      <c r="E376" s="402" t="s">
        <v>1880</v>
      </c>
      <c r="F376" s="27" t="str">
        <f t="shared" ref="F376:F407" si="46">IFERROR(VLOOKUP(E376,$A$11:$E$17,5,0),0)</f>
        <v>안심2.5G</v>
      </c>
      <c r="G376" s="389" t="str">
        <f t="shared" si="42"/>
        <v/>
      </c>
      <c r="H376" s="17"/>
      <c r="I376" s="403" t="s">
        <v>31</v>
      </c>
      <c r="J376" s="60" t="s">
        <v>157</v>
      </c>
      <c r="K376" s="61" t="s">
        <v>34</v>
      </c>
      <c r="L376" s="61" t="s">
        <v>31</v>
      </c>
      <c r="M376" s="43">
        <v>4.8097769281138545</v>
      </c>
      <c r="N376" s="43">
        <v>9.5667522031327952</v>
      </c>
      <c r="O376" s="36">
        <f t="shared" si="38"/>
        <v>4.7569752750189407</v>
      </c>
      <c r="P376" s="47">
        <v>15.333333333333334</v>
      </c>
      <c r="Q376" s="62">
        <f t="shared" si="43"/>
        <v>3.3440877255987022E-5</v>
      </c>
      <c r="R376" s="35" t="str">
        <f t="shared" si="44"/>
        <v>04.6GB 초과</v>
      </c>
      <c r="S376" s="63" t="s">
        <v>54</v>
      </c>
      <c r="T376" s="38">
        <f t="shared" si="45"/>
        <v>3.3440877255987022E-5</v>
      </c>
    </row>
    <row r="377" spans="1:20">
      <c r="A377" s="384" t="s">
        <v>45</v>
      </c>
      <c r="B377" s="385" t="s">
        <v>96</v>
      </c>
      <c r="C377" s="27" t="s">
        <v>34</v>
      </c>
      <c r="D377" s="27" t="s">
        <v>28</v>
      </c>
      <c r="E377" s="402" t="s">
        <v>1879</v>
      </c>
      <c r="F377" s="27" t="str">
        <f t="shared" si="46"/>
        <v>안심4G</v>
      </c>
      <c r="G377" s="389" t="str">
        <f t="shared" si="42"/>
        <v/>
      </c>
      <c r="H377" s="17"/>
      <c r="I377" s="403" t="s">
        <v>31</v>
      </c>
      <c r="J377" s="60" t="s">
        <v>157</v>
      </c>
      <c r="K377" s="61" t="s">
        <v>34</v>
      </c>
      <c r="L377" s="61" t="s">
        <v>32</v>
      </c>
      <c r="M377" s="43">
        <v>4.6129960646996135</v>
      </c>
      <c r="N377" s="43">
        <v>5.7069203303410454</v>
      </c>
      <c r="O377" s="36">
        <f t="shared" si="38"/>
        <v>1.0939242656414319</v>
      </c>
      <c r="P377" s="47">
        <v>4.333333333333333</v>
      </c>
      <c r="Q377" s="62">
        <f t="shared" si="43"/>
        <v>9.4506827027789401E-6</v>
      </c>
      <c r="R377" s="35" t="str">
        <f t="shared" si="44"/>
        <v>03.6GB 이하</v>
      </c>
      <c r="S377" s="63" t="s">
        <v>54</v>
      </c>
      <c r="T377" s="38">
        <f t="shared" si="45"/>
        <v>9.4506827027789401E-6</v>
      </c>
    </row>
    <row r="378" spans="1:20">
      <c r="A378" s="384" t="s">
        <v>45</v>
      </c>
      <c r="B378" s="385" t="s">
        <v>96</v>
      </c>
      <c r="C378" s="27" t="s">
        <v>34</v>
      </c>
      <c r="D378" s="27" t="s">
        <v>28</v>
      </c>
      <c r="E378" s="402" t="s">
        <v>1881</v>
      </c>
      <c r="F378" s="27" t="str">
        <f t="shared" si="46"/>
        <v>에센스(스페셜)</v>
      </c>
      <c r="G378" s="389" t="str">
        <f t="shared" si="42"/>
        <v/>
      </c>
      <c r="H378" s="17"/>
      <c r="I378" s="403" t="s">
        <v>31</v>
      </c>
      <c r="J378" s="60" t="s">
        <v>157</v>
      </c>
      <c r="K378" s="61" t="s">
        <v>34</v>
      </c>
      <c r="L378" s="61" t="s">
        <v>33</v>
      </c>
      <c r="M378" s="43">
        <v>4.6874088622905594</v>
      </c>
      <c r="N378" s="43">
        <v>4.8167279428905907</v>
      </c>
      <c r="O378" s="36">
        <f t="shared" si="38"/>
        <v>0.12931908060003128</v>
      </c>
      <c r="P378" s="47">
        <v>18</v>
      </c>
      <c r="Q378" s="62">
        <f t="shared" si="43"/>
        <v>3.9256681996158676E-5</v>
      </c>
      <c r="R378" s="35" t="str">
        <f t="shared" si="44"/>
        <v>03.6GB 이하</v>
      </c>
      <c r="S378" s="63" t="s">
        <v>54</v>
      </c>
      <c r="T378" s="38">
        <f t="shared" si="45"/>
        <v>3.9256681996158676E-5</v>
      </c>
    </row>
    <row r="379" spans="1:20">
      <c r="A379" s="384" t="s">
        <v>45</v>
      </c>
      <c r="B379" s="385" t="s">
        <v>96</v>
      </c>
      <c r="C379" s="27" t="s">
        <v>34</v>
      </c>
      <c r="D379" s="27" t="s">
        <v>28</v>
      </c>
      <c r="E379" s="402" t="s">
        <v>1882</v>
      </c>
      <c r="F379" s="27" t="str">
        <f t="shared" si="46"/>
        <v>에센스(스페셜)</v>
      </c>
      <c r="G379" s="389" t="str">
        <f t="shared" si="42"/>
        <v/>
      </c>
      <c r="H379" s="17"/>
      <c r="I379" s="403" t="s">
        <v>31</v>
      </c>
      <c r="J379" s="60" t="s">
        <v>157</v>
      </c>
      <c r="K379" s="60" t="s">
        <v>86</v>
      </c>
      <c r="L379" s="60" t="s">
        <v>28</v>
      </c>
      <c r="M379" s="43">
        <v>28.412589654922485</v>
      </c>
      <c r="N379" s="43">
        <v>32.743272222876548</v>
      </c>
      <c r="O379" s="36">
        <f t="shared" si="38"/>
        <v>4.3306825679540637</v>
      </c>
      <c r="P379" s="47">
        <v>66.666666666666671</v>
      </c>
      <c r="Q379" s="62">
        <f t="shared" si="43"/>
        <v>1.4539511850429141E-4</v>
      </c>
      <c r="R379" s="35" t="str">
        <f t="shared" si="44"/>
        <v>04.6GB 초과</v>
      </c>
      <c r="S379" s="63" t="s">
        <v>54</v>
      </c>
      <c r="T379" s="38">
        <f t="shared" si="45"/>
        <v>1.4539511850429141E-4</v>
      </c>
    </row>
    <row r="380" spans="1:20">
      <c r="A380" s="384" t="s">
        <v>45</v>
      </c>
      <c r="B380" s="385" t="s">
        <v>96</v>
      </c>
      <c r="C380" s="27" t="s">
        <v>34</v>
      </c>
      <c r="D380" s="27" t="s">
        <v>31</v>
      </c>
      <c r="E380" s="402" t="s">
        <v>1880</v>
      </c>
      <c r="F380" s="27" t="str">
        <f t="shared" si="46"/>
        <v>안심2.5G</v>
      </c>
      <c r="G380" s="389" t="str">
        <f t="shared" si="42"/>
        <v/>
      </c>
      <c r="H380" s="17"/>
      <c r="I380" s="403" t="s">
        <v>31</v>
      </c>
      <c r="J380" s="60" t="s">
        <v>157</v>
      </c>
      <c r="K380" s="61" t="s">
        <v>86</v>
      </c>
      <c r="L380" s="61" t="s">
        <v>31</v>
      </c>
      <c r="M380" s="43">
        <v>26.73476083079974</v>
      </c>
      <c r="N380" s="43">
        <v>34.784634348253412</v>
      </c>
      <c r="O380" s="36">
        <f t="shared" si="38"/>
        <v>8.0498735174536726</v>
      </c>
      <c r="P380" s="47">
        <v>16</v>
      </c>
      <c r="Q380" s="62">
        <f t="shared" si="43"/>
        <v>3.489482844102993E-5</v>
      </c>
      <c r="R380" s="35" t="str">
        <f t="shared" si="44"/>
        <v>04.6GB 초과</v>
      </c>
      <c r="S380" s="63" t="s">
        <v>54</v>
      </c>
      <c r="T380" s="38">
        <f t="shared" si="45"/>
        <v>3.489482844102993E-5</v>
      </c>
    </row>
    <row r="381" spans="1:20">
      <c r="A381" s="384" t="s">
        <v>45</v>
      </c>
      <c r="B381" s="385" t="s">
        <v>96</v>
      </c>
      <c r="C381" s="27" t="s">
        <v>34</v>
      </c>
      <c r="D381" s="27" t="s">
        <v>31</v>
      </c>
      <c r="E381" s="402" t="s">
        <v>1879</v>
      </c>
      <c r="F381" s="27" t="str">
        <f t="shared" si="46"/>
        <v>안심4G</v>
      </c>
      <c r="G381" s="389" t="str">
        <f t="shared" si="42"/>
        <v/>
      </c>
      <c r="H381" s="17"/>
      <c r="I381" s="403" t="s">
        <v>31</v>
      </c>
      <c r="J381" s="60" t="s">
        <v>157</v>
      </c>
      <c r="K381" s="61" t="s">
        <v>86</v>
      </c>
      <c r="L381" s="61" t="s">
        <v>32</v>
      </c>
      <c r="M381" s="43">
        <v>17.40853973388672</v>
      </c>
      <c r="N381" s="43">
        <v>13.44344705581665</v>
      </c>
      <c r="O381" s="36">
        <f t="shared" si="38"/>
        <v>-3.9650926780700697</v>
      </c>
      <c r="P381" s="47">
        <v>8.3333333333333339</v>
      </c>
      <c r="Q381" s="62">
        <f t="shared" si="43"/>
        <v>1.8174389813036426E-5</v>
      </c>
      <c r="R381" s="35" t="str">
        <f t="shared" si="44"/>
        <v>04.6GB 초과</v>
      </c>
      <c r="S381" s="63" t="s">
        <v>54</v>
      </c>
      <c r="T381" s="38">
        <f t="shared" si="45"/>
        <v>1.8174389813036426E-5</v>
      </c>
    </row>
    <row r="382" spans="1:20">
      <c r="A382" s="384" t="s">
        <v>45</v>
      </c>
      <c r="B382" s="385" t="s">
        <v>96</v>
      </c>
      <c r="C382" s="27" t="s">
        <v>34</v>
      </c>
      <c r="D382" s="27" t="s">
        <v>31</v>
      </c>
      <c r="E382" s="402" t="s">
        <v>1881</v>
      </c>
      <c r="F382" s="27" t="str">
        <f t="shared" si="46"/>
        <v>에센스(스페셜)</v>
      </c>
      <c r="G382" s="389" t="str">
        <f t="shared" si="42"/>
        <v/>
      </c>
      <c r="H382" s="17"/>
      <c r="I382" s="403" t="s">
        <v>31</v>
      </c>
      <c r="J382" s="60" t="s">
        <v>157</v>
      </c>
      <c r="K382" s="61" t="s">
        <v>86</v>
      </c>
      <c r="L382" s="61" t="s">
        <v>33</v>
      </c>
      <c r="M382" s="43">
        <v>16.820067242400288</v>
      </c>
      <c r="N382" s="43">
        <v>10.434451103210449</v>
      </c>
      <c r="O382" s="36">
        <f t="shared" si="38"/>
        <v>-6.3856161391898389</v>
      </c>
      <c r="P382" s="47">
        <v>24.333333333333332</v>
      </c>
      <c r="Q382" s="62">
        <f t="shared" si="43"/>
        <v>5.3069218254066353E-5</v>
      </c>
      <c r="R382" s="35" t="str">
        <f t="shared" si="44"/>
        <v>04.6GB 초과</v>
      </c>
      <c r="S382" s="63" t="s">
        <v>54</v>
      </c>
      <c r="T382" s="38">
        <f t="shared" si="45"/>
        <v>5.3069218254066353E-5</v>
      </c>
    </row>
    <row r="383" spans="1:20">
      <c r="A383" s="384" t="s">
        <v>45</v>
      </c>
      <c r="B383" s="385" t="s">
        <v>96</v>
      </c>
      <c r="C383" s="27" t="s">
        <v>34</v>
      </c>
      <c r="D383" s="27" t="s">
        <v>31</v>
      </c>
      <c r="E383" s="402" t="s">
        <v>1882</v>
      </c>
      <c r="F383" s="27" t="str">
        <f t="shared" si="46"/>
        <v>에센스(스페셜)</v>
      </c>
      <c r="G383" s="389" t="str">
        <f t="shared" si="42"/>
        <v/>
      </c>
      <c r="H383" s="17"/>
      <c r="I383" s="384" t="s">
        <v>31</v>
      </c>
      <c r="J383" s="21" t="s">
        <v>102</v>
      </c>
      <c r="K383" s="21" t="s">
        <v>5</v>
      </c>
      <c r="L383" s="21" t="s">
        <v>28</v>
      </c>
      <c r="M383" s="43">
        <v>0.21993508131782599</v>
      </c>
      <c r="N383" s="43">
        <v>1.5031625263100683</v>
      </c>
      <c r="O383" s="36">
        <f t="shared" si="38"/>
        <v>1.2832274449922423</v>
      </c>
      <c r="P383" s="47">
        <v>790.33333333333337</v>
      </c>
      <c r="Q383" s="33">
        <f t="shared" si="43"/>
        <v>1.7236591298683745E-3</v>
      </c>
      <c r="R383" s="35" t="str">
        <f t="shared" si="44"/>
        <v>01.2.5GB 이하</v>
      </c>
      <c r="S383" s="35" t="str">
        <f>IFERROR(VLOOKUP(R383,$A$11:$H$17,8,0),0)</f>
        <v>T끼리어르신
(LTE안심옵션)</v>
      </c>
      <c r="T383" s="38">
        <f t="shared" si="45"/>
        <v>1.7236591298683745E-3</v>
      </c>
    </row>
    <row r="384" spans="1:20">
      <c r="A384" s="384" t="s">
        <v>45</v>
      </c>
      <c r="B384" s="385" t="s">
        <v>96</v>
      </c>
      <c r="C384" s="27" t="s">
        <v>34</v>
      </c>
      <c r="D384" s="27" t="s">
        <v>32</v>
      </c>
      <c r="E384" s="402" t="s">
        <v>1880</v>
      </c>
      <c r="F384" s="27" t="str">
        <f t="shared" si="46"/>
        <v>안심2.5G</v>
      </c>
      <c r="G384" s="389" t="str">
        <f t="shared" si="42"/>
        <v/>
      </c>
      <c r="H384" s="17"/>
      <c r="I384" s="384" t="s">
        <v>31</v>
      </c>
      <c r="J384" s="21" t="s">
        <v>102</v>
      </c>
      <c r="K384" s="27" t="s">
        <v>5</v>
      </c>
      <c r="L384" s="27" t="s">
        <v>31</v>
      </c>
      <c r="M384" s="43">
        <v>0.2001778244400286</v>
      </c>
      <c r="N384" s="43">
        <v>1.3238882949533652</v>
      </c>
      <c r="O384" s="36">
        <f t="shared" si="38"/>
        <v>1.1237104705133367</v>
      </c>
      <c r="P384" s="47">
        <v>486.33333333333331</v>
      </c>
      <c r="Q384" s="33">
        <f t="shared" si="43"/>
        <v>1.0606573894888056E-3</v>
      </c>
      <c r="R384" s="35" t="str">
        <f t="shared" si="44"/>
        <v>01.2.5GB 이하</v>
      </c>
      <c r="S384" s="35" t="str">
        <f t="shared" ref="S384:S406" si="47">IFERROR(VLOOKUP(R384,$A$11:$H$17,8,0),0)</f>
        <v>T끼리어르신
(LTE안심옵션)</v>
      </c>
      <c r="T384" s="38">
        <f t="shared" si="45"/>
        <v>1.0606573894888056E-3</v>
      </c>
    </row>
    <row r="385" spans="1:20">
      <c r="A385" s="384" t="s">
        <v>45</v>
      </c>
      <c r="B385" s="385" t="s">
        <v>96</v>
      </c>
      <c r="C385" s="27" t="s">
        <v>34</v>
      </c>
      <c r="D385" s="27" t="s">
        <v>32</v>
      </c>
      <c r="E385" s="402" t="s">
        <v>1879</v>
      </c>
      <c r="F385" s="27" t="str">
        <f t="shared" si="46"/>
        <v>안심4G</v>
      </c>
      <c r="G385" s="389" t="str">
        <f t="shared" si="42"/>
        <v/>
      </c>
      <c r="H385" s="17"/>
      <c r="I385" s="384" t="s">
        <v>31</v>
      </c>
      <c r="J385" s="21" t="s">
        <v>102</v>
      </c>
      <c r="K385" s="27" t="s">
        <v>5</v>
      </c>
      <c r="L385" s="27" t="s">
        <v>32</v>
      </c>
      <c r="M385" s="43">
        <v>0.19587840032519294</v>
      </c>
      <c r="N385" s="43">
        <v>0.50893230228633668</v>
      </c>
      <c r="O385" s="36">
        <f t="shared" si="38"/>
        <v>0.31305390196114374</v>
      </c>
      <c r="P385" s="47">
        <v>273</v>
      </c>
      <c r="Q385" s="33">
        <f t="shared" si="43"/>
        <v>5.9539301027507327E-4</v>
      </c>
      <c r="R385" s="35" t="str">
        <f t="shared" si="44"/>
        <v>01.2.5GB 이하</v>
      </c>
      <c r="S385" s="35" t="str">
        <f t="shared" si="47"/>
        <v>T끼리어르신
(LTE안심옵션)</v>
      </c>
      <c r="T385" s="38">
        <f t="shared" si="45"/>
        <v>5.9539301027507327E-4</v>
      </c>
    </row>
    <row r="386" spans="1:20">
      <c r="A386" s="384" t="s">
        <v>45</v>
      </c>
      <c r="B386" s="385" t="s">
        <v>96</v>
      </c>
      <c r="C386" s="27" t="s">
        <v>34</v>
      </c>
      <c r="D386" s="27" t="s">
        <v>32</v>
      </c>
      <c r="E386" s="402" t="s">
        <v>1881</v>
      </c>
      <c r="F386" s="27" t="str">
        <f t="shared" si="46"/>
        <v>에센스(스페셜)</v>
      </c>
      <c r="G386" s="389" t="str">
        <f t="shared" si="42"/>
        <v/>
      </c>
      <c r="H386" s="17"/>
      <c r="I386" s="384" t="s">
        <v>31</v>
      </c>
      <c r="J386" s="21" t="s">
        <v>102</v>
      </c>
      <c r="K386" s="27" t="s">
        <v>5</v>
      </c>
      <c r="L386" s="27" t="s">
        <v>33</v>
      </c>
      <c r="M386" s="43">
        <v>0.15383340849211447</v>
      </c>
      <c r="N386" s="43">
        <v>0.39631707735936889</v>
      </c>
      <c r="O386" s="36">
        <f t="shared" si="38"/>
        <v>0.24248366886725442</v>
      </c>
      <c r="P386" s="47">
        <v>1398.3333333333333</v>
      </c>
      <c r="Q386" s="33">
        <f t="shared" si="43"/>
        <v>3.0496626106275115E-3</v>
      </c>
      <c r="R386" s="35" t="str">
        <f t="shared" si="44"/>
        <v>01.2.5GB 이하</v>
      </c>
      <c r="S386" s="35" t="str">
        <f t="shared" si="47"/>
        <v>T끼리어르신
(LTE안심옵션)</v>
      </c>
      <c r="T386" s="38">
        <f t="shared" si="45"/>
        <v>3.0496626106275115E-3</v>
      </c>
    </row>
    <row r="387" spans="1:20">
      <c r="A387" s="384" t="s">
        <v>45</v>
      </c>
      <c r="B387" s="385" t="s">
        <v>96</v>
      </c>
      <c r="C387" s="27" t="s">
        <v>34</v>
      </c>
      <c r="D387" s="27" t="s">
        <v>32</v>
      </c>
      <c r="E387" s="402" t="s">
        <v>1882</v>
      </c>
      <c r="F387" s="27" t="str">
        <f t="shared" si="46"/>
        <v>에센스(스페셜)</v>
      </c>
      <c r="G387" s="389" t="str">
        <f t="shared" si="42"/>
        <v/>
      </c>
      <c r="H387" s="17"/>
      <c r="I387" s="384" t="s">
        <v>31</v>
      </c>
      <c r="J387" s="21" t="s">
        <v>102</v>
      </c>
      <c r="K387" s="21" t="s">
        <v>30</v>
      </c>
      <c r="L387" s="21" t="s">
        <v>28</v>
      </c>
      <c r="M387" s="43">
        <v>0.82906798467673737</v>
      </c>
      <c r="N387" s="43">
        <v>2.2447174967093093</v>
      </c>
      <c r="O387" s="36">
        <f t="shared" si="38"/>
        <v>1.4156495120325721</v>
      </c>
      <c r="P387" s="47">
        <v>760.33333333333337</v>
      </c>
      <c r="Q387" s="33">
        <f t="shared" si="43"/>
        <v>1.6582313265414434E-3</v>
      </c>
      <c r="R387" s="35" t="str">
        <f t="shared" si="44"/>
        <v>01.2.5GB 이하</v>
      </c>
      <c r="S387" s="35" t="str">
        <f t="shared" si="47"/>
        <v>T끼리어르신
(LTE안심옵션)</v>
      </c>
      <c r="T387" s="38">
        <f t="shared" si="45"/>
        <v>1.6582313265414434E-3</v>
      </c>
    </row>
    <row r="388" spans="1:20">
      <c r="A388" s="384" t="s">
        <v>45</v>
      </c>
      <c r="B388" s="385" t="s">
        <v>96</v>
      </c>
      <c r="C388" s="27" t="s">
        <v>34</v>
      </c>
      <c r="D388" s="27" t="s">
        <v>33</v>
      </c>
      <c r="E388" s="402" t="s">
        <v>1880</v>
      </c>
      <c r="F388" s="27" t="str">
        <f t="shared" si="46"/>
        <v>안심2.5G</v>
      </c>
      <c r="G388" s="389" t="str">
        <f t="shared" si="42"/>
        <v/>
      </c>
      <c r="H388" s="17"/>
      <c r="I388" s="384" t="s">
        <v>31</v>
      </c>
      <c r="J388" s="21" t="s">
        <v>102</v>
      </c>
      <c r="K388" s="27" t="s">
        <v>30</v>
      </c>
      <c r="L388" s="27" t="s">
        <v>31</v>
      </c>
      <c r="M388" s="43">
        <v>0.80900621121945249</v>
      </c>
      <c r="N388" s="43">
        <v>1.634991751311383</v>
      </c>
      <c r="O388" s="36">
        <f t="shared" si="38"/>
        <v>0.82598554009193048</v>
      </c>
      <c r="P388" s="47">
        <v>326.33333333333331</v>
      </c>
      <c r="Q388" s="33">
        <f t="shared" si="43"/>
        <v>7.1170910507850627E-4</v>
      </c>
      <c r="R388" s="35" t="str">
        <f t="shared" si="44"/>
        <v>01.2.5GB 이하</v>
      </c>
      <c r="S388" s="35" t="str">
        <f t="shared" si="47"/>
        <v>T끼리어르신
(LTE안심옵션)</v>
      </c>
      <c r="T388" s="38">
        <f t="shared" si="45"/>
        <v>7.1170910507850627E-4</v>
      </c>
    </row>
    <row r="389" spans="1:20">
      <c r="A389" s="384" t="s">
        <v>45</v>
      </c>
      <c r="B389" s="385" t="s">
        <v>96</v>
      </c>
      <c r="C389" s="27" t="s">
        <v>34</v>
      </c>
      <c r="D389" s="27" t="s">
        <v>33</v>
      </c>
      <c r="E389" s="402" t="s">
        <v>1879</v>
      </c>
      <c r="F389" s="27" t="str">
        <f t="shared" si="46"/>
        <v>안심4G</v>
      </c>
      <c r="G389" s="389" t="str">
        <f t="shared" si="42"/>
        <v/>
      </c>
      <c r="H389" s="17"/>
      <c r="I389" s="384" t="s">
        <v>31</v>
      </c>
      <c r="J389" s="21" t="s">
        <v>102</v>
      </c>
      <c r="K389" s="27" t="s">
        <v>30</v>
      </c>
      <c r="L389" s="27" t="s">
        <v>32</v>
      </c>
      <c r="M389" s="43">
        <v>0.79910907031592604</v>
      </c>
      <c r="N389" s="43">
        <v>1.1069163182173352</v>
      </c>
      <c r="O389" s="36">
        <f t="shared" si="38"/>
        <v>0.30780724790140912</v>
      </c>
      <c r="P389" s="47">
        <v>160.33333333333334</v>
      </c>
      <c r="Q389" s="33">
        <f t="shared" si="43"/>
        <v>3.4967526000282079E-4</v>
      </c>
      <c r="R389" s="35" t="str">
        <f t="shared" si="44"/>
        <v>01.2.5GB 이하</v>
      </c>
      <c r="S389" s="35" t="str">
        <f t="shared" si="47"/>
        <v>T끼리어르신
(LTE안심옵션)</v>
      </c>
      <c r="T389" s="38">
        <f t="shared" si="45"/>
        <v>3.4967526000282079E-4</v>
      </c>
    </row>
    <row r="390" spans="1:20">
      <c r="A390" s="384" t="s">
        <v>45</v>
      </c>
      <c r="B390" s="385" t="s">
        <v>96</v>
      </c>
      <c r="C390" s="27" t="s">
        <v>34</v>
      </c>
      <c r="D390" s="27" t="s">
        <v>33</v>
      </c>
      <c r="E390" s="402" t="s">
        <v>1881</v>
      </c>
      <c r="F390" s="27" t="str">
        <f t="shared" si="46"/>
        <v>에센스(스페셜)</v>
      </c>
      <c r="G390" s="389" t="str">
        <f t="shared" si="42"/>
        <v/>
      </c>
      <c r="H390" s="17"/>
      <c r="I390" s="384" t="s">
        <v>31</v>
      </c>
      <c r="J390" s="21" t="s">
        <v>102</v>
      </c>
      <c r="K390" s="27" t="s">
        <v>30</v>
      </c>
      <c r="L390" s="27" t="s">
        <v>33</v>
      </c>
      <c r="M390" s="43">
        <v>0.79435616819691646</v>
      </c>
      <c r="N390" s="43">
        <v>0.83739133110854902</v>
      </c>
      <c r="O390" s="36">
        <f t="shared" si="38"/>
        <v>4.3035162911632563E-2</v>
      </c>
      <c r="P390" s="47">
        <v>519</v>
      </c>
      <c r="Q390" s="33">
        <f t="shared" si="43"/>
        <v>1.1319009975559085E-3</v>
      </c>
      <c r="R390" s="35" t="str">
        <f t="shared" si="44"/>
        <v>01.2.5GB 이하</v>
      </c>
      <c r="S390" s="35" t="str">
        <f t="shared" si="47"/>
        <v>T끼리어르신
(LTE안심옵션)</v>
      </c>
      <c r="T390" s="38">
        <f t="shared" si="45"/>
        <v>1.1319009975559085E-3</v>
      </c>
    </row>
    <row r="391" spans="1:20">
      <c r="A391" s="384" t="s">
        <v>45</v>
      </c>
      <c r="B391" s="385" t="s">
        <v>96</v>
      </c>
      <c r="C391" s="27" t="s">
        <v>34</v>
      </c>
      <c r="D391" s="27" t="s">
        <v>33</v>
      </c>
      <c r="E391" s="402" t="s">
        <v>1882</v>
      </c>
      <c r="F391" s="27" t="str">
        <f t="shared" si="46"/>
        <v>에센스(스페셜)</v>
      </c>
      <c r="G391" s="389" t="str">
        <f t="shared" si="42"/>
        <v/>
      </c>
      <c r="H391" s="17"/>
      <c r="I391" s="384" t="s">
        <v>31</v>
      </c>
      <c r="J391" s="21" t="s">
        <v>102</v>
      </c>
      <c r="K391" s="21" t="s">
        <v>10</v>
      </c>
      <c r="L391" s="21" t="s">
        <v>28</v>
      </c>
      <c r="M391" s="43">
        <v>1.5645617565021372</v>
      </c>
      <c r="N391" s="43">
        <v>2.9809968713643156</v>
      </c>
      <c r="O391" s="36">
        <f t="shared" si="38"/>
        <v>1.4164351148621783</v>
      </c>
      <c r="P391" s="47">
        <v>580.33333333333337</v>
      </c>
      <c r="Q391" s="33">
        <f t="shared" si="43"/>
        <v>1.2656645065798565E-3</v>
      </c>
      <c r="R391" s="35" t="str">
        <f t="shared" si="44"/>
        <v>02.4GB 이하</v>
      </c>
      <c r="S391" s="35" t="str">
        <f t="shared" si="47"/>
        <v>어르신 안심 2.8G</v>
      </c>
      <c r="T391" s="38">
        <f t="shared" si="45"/>
        <v>1.2656645065798565E-3</v>
      </c>
    </row>
    <row r="392" spans="1:20">
      <c r="A392" s="384" t="s">
        <v>45</v>
      </c>
      <c r="B392" s="385" t="s">
        <v>96</v>
      </c>
      <c r="C392" s="27" t="s">
        <v>86</v>
      </c>
      <c r="D392" s="27" t="s">
        <v>28</v>
      </c>
      <c r="E392" s="402" t="s">
        <v>1880</v>
      </c>
      <c r="F392" s="27" t="str">
        <f t="shared" si="46"/>
        <v>안심2.5G</v>
      </c>
      <c r="G392" s="389" t="str">
        <f t="shared" si="42"/>
        <v/>
      </c>
      <c r="H392" s="17"/>
      <c r="I392" s="384" t="s">
        <v>31</v>
      </c>
      <c r="J392" s="21" t="s">
        <v>102</v>
      </c>
      <c r="K392" s="27" t="s">
        <v>10</v>
      </c>
      <c r="L392" s="27" t="s">
        <v>31</v>
      </c>
      <c r="M392" s="43">
        <v>1.542680993912712</v>
      </c>
      <c r="N392" s="43">
        <v>2.2813654677451605</v>
      </c>
      <c r="O392" s="36">
        <f t="shared" ref="O392:O455" si="48">N392-M392</f>
        <v>0.73868447383244851</v>
      </c>
      <c r="P392" s="47">
        <v>210</v>
      </c>
      <c r="Q392" s="33">
        <f t="shared" si="43"/>
        <v>4.5799462328851789E-4</v>
      </c>
      <c r="R392" s="35" t="str">
        <f t="shared" si="44"/>
        <v>01.2.5GB 이하</v>
      </c>
      <c r="S392" s="35" t="str">
        <f t="shared" si="47"/>
        <v>T끼리어르신
(LTE안심옵션)</v>
      </c>
      <c r="T392" s="38">
        <f t="shared" si="45"/>
        <v>4.5799462328851789E-4</v>
      </c>
    </row>
    <row r="393" spans="1:20">
      <c r="A393" s="384" t="s">
        <v>45</v>
      </c>
      <c r="B393" s="385" t="s">
        <v>96</v>
      </c>
      <c r="C393" s="27" t="s">
        <v>86</v>
      </c>
      <c r="D393" s="27" t="s">
        <v>28</v>
      </c>
      <c r="E393" s="402" t="s">
        <v>1879</v>
      </c>
      <c r="F393" s="27" t="str">
        <f t="shared" si="46"/>
        <v>안심4G</v>
      </c>
      <c r="G393" s="389" t="str">
        <f t="shared" si="42"/>
        <v/>
      </c>
      <c r="H393" s="17"/>
      <c r="I393" s="384" t="s">
        <v>31</v>
      </c>
      <c r="J393" s="21" t="s">
        <v>102</v>
      </c>
      <c r="K393" s="27" t="s">
        <v>10</v>
      </c>
      <c r="L393" s="27" t="s">
        <v>32</v>
      </c>
      <c r="M393" s="43">
        <v>1.5351378196043985</v>
      </c>
      <c r="N393" s="43">
        <v>1.9373969593267331</v>
      </c>
      <c r="O393" s="36">
        <f t="shared" si="48"/>
        <v>0.40225913972233451</v>
      </c>
      <c r="P393" s="47">
        <v>87</v>
      </c>
      <c r="Q393" s="33">
        <f t="shared" si="43"/>
        <v>1.8974062964810027E-4</v>
      </c>
      <c r="R393" s="35" t="str">
        <f t="shared" si="44"/>
        <v>01.2.5GB 이하</v>
      </c>
      <c r="S393" s="35" t="str">
        <f t="shared" si="47"/>
        <v>T끼리어르신
(LTE안심옵션)</v>
      </c>
      <c r="T393" s="38">
        <f t="shared" si="45"/>
        <v>1.8974062964810027E-4</v>
      </c>
    </row>
    <row r="394" spans="1:20">
      <c r="A394" s="384" t="s">
        <v>45</v>
      </c>
      <c r="B394" s="385" t="s">
        <v>96</v>
      </c>
      <c r="C394" s="27" t="s">
        <v>86</v>
      </c>
      <c r="D394" s="27" t="s">
        <v>28</v>
      </c>
      <c r="E394" s="402" t="s">
        <v>1881</v>
      </c>
      <c r="F394" s="27" t="str">
        <f t="shared" si="46"/>
        <v>에센스(스페셜)</v>
      </c>
      <c r="G394" s="389" t="str">
        <f t="shared" si="42"/>
        <v/>
      </c>
      <c r="H394" s="17"/>
      <c r="I394" s="384" t="s">
        <v>31</v>
      </c>
      <c r="J394" s="21" t="s">
        <v>102</v>
      </c>
      <c r="K394" s="27" t="s">
        <v>10</v>
      </c>
      <c r="L394" s="27" t="s">
        <v>33</v>
      </c>
      <c r="M394" s="43">
        <v>1.5375266594006667</v>
      </c>
      <c r="N394" s="43">
        <v>1.5405768609572377</v>
      </c>
      <c r="O394" s="36">
        <f t="shared" si="48"/>
        <v>3.0502015565709861E-3</v>
      </c>
      <c r="P394" s="47">
        <v>242</v>
      </c>
      <c r="Q394" s="33">
        <f t="shared" si="43"/>
        <v>5.2778428017057771E-4</v>
      </c>
      <c r="R394" s="35" t="str">
        <f t="shared" si="44"/>
        <v>01.2.5GB 이하</v>
      </c>
      <c r="S394" s="35" t="str">
        <f t="shared" si="47"/>
        <v>T끼리어르신
(LTE안심옵션)</v>
      </c>
      <c r="T394" s="38">
        <f t="shared" si="45"/>
        <v>5.2778428017057771E-4</v>
      </c>
    </row>
    <row r="395" spans="1:20">
      <c r="A395" s="384" t="s">
        <v>45</v>
      </c>
      <c r="B395" s="385" t="s">
        <v>96</v>
      </c>
      <c r="C395" s="27" t="s">
        <v>86</v>
      </c>
      <c r="D395" s="27" t="s">
        <v>28</v>
      </c>
      <c r="E395" s="402" t="s">
        <v>1882</v>
      </c>
      <c r="F395" s="27" t="str">
        <f t="shared" si="46"/>
        <v>에센스(스페셜)</v>
      </c>
      <c r="G395" s="389" t="str">
        <f t="shared" si="42"/>
        <v/>
      </c>
      <c r="H395" s="17"/>
      <c r="I395" s="384" t="s">
        <v>31</v>
      </c>
      <c r="J395" s="21" t="s">
        <v>102</v>
      </c>
      <c r="K395" s="21" t="s">
        <v>13</v>
      </c>
      <c r="L395" s="21" t="s">
        <v>28</v>
      </c>
      <c r="M395" s="43">
        <v>2.872243605583761</v>
      </c>
      <c r="N395" s="43">
        <v>5.1222527081752345</v>
      </c>
      <c r="O395" s="36">
        <f t="shared" si="48"/>
        <v>2.2500091025914735</v>
      </c>
      <c r="P395" s="47">
        <v>753.66666666666663</v>
      </c>
      <c r="Q395" s="33">
        <f t="shared" si="43"/>
        <v>1.6436918146910139E-3</v>
      </c>
      <c r="R395" s="35" t="str">
        <f t="shared" si="44"/>
        <v>03.6GB 이하</v>
      </c>
      <c r="S395" s="35" t="str">
        <f t="shared" si="47"/>
        <v>어르신 안심 4.5G</v>
      </c>
      <c r="T395" s="38">
        <f t="shared" si="45"/>
        <v>1.6436918146910139E-3</v>
      </c>
    </row>
    <row r="396" spans="1:20">
      <c r="A396" s="384" t="s">
        <v>45</v>
      </c>
      <c r="B396" s="385" t="s">
        <v>96</v>
      </c>
      <c r="C396" s="27" t="s">
        <v>86</v>
      </c>
      <c r="D396" s="27" t="s">
        <v>31</v>
      </c>
      <c r="E396" s="402" t="s">
        <v>1880</v>
      </c>
      <c r="F396" s="27" t="str">
        <f t="shared" si="46"/>
        <v>안심2.5G</v>
      </c>
      <c r="G396" s="389" t="str">
        <f t="shared" si="42"/>
        <v/>
      </c>
      <c r="H396" s="17"/>
      <c r="I396" s="384" t="s">
        <v>31</v>
      </c>
      <c r="J396" s="21" t="s">
        <v>102</v>
      </c>
      <c r="K396" s="27" t="s">
        <v>13</v>
      </c>
      <c r="L396" s="27" t="s">
        <v>31</v>
      </c>
      <c r="M396" s="43">
        <v>2.8227383636989476</v>
      </c>
      <c r="N396" s="43">
        <v>4.0336968386100107</v>
      </c>
      <c r="O396" s="36">
        <f t="shared" si="48"/>
        <v>1.2109584749110631</v>
      </c>
      <c r="P396" s="47">
        <v>217.33333333333334</v>
      </c>
      <c r="Q396" s="33">
        <f t="shared" si="43"/>
        <v>4.7398808632398995E-4</v>
      </c>
      <c r="R396" s="35" t="str">
        <f t="shared" si="44"/>
        <v>03.6GB 이하</v>
      </c>
      <c r="S396" s="35" t="str">
        <f t="shared" si="47"/>
        <v>어르신 안심 4.5G</v>
      </c>
      <c r="T396" s="38">
        <f t="shared" si="45"/>
        <v>4.7398808632398995E-4</v>
      </c>
    </row>
    <row r="397" spans="1:20">
      <c r="A397" s="384" t="s">
        <v>45</v>
      </c>
      <c r="B397" s="385" t="s">
        <v>96</v>
      </c>
      <c r="C397" s="27" t="s">
        <v>86</v>
      </c>
      <c r="D397" s="27" t="s">
        <v>31</v>
      </c>
      <c r="E397" s="402" t="s">
        <v>1879</v>
      </c>
      <c r="F397" s="27" t="str">
        <f t="shared" si="46"/>
        <v>안심4G</v>
      </c>
      <c r="G397" s="389" t="str">
        <f t="shared" si="42"/>
        <v/>
      </c>
      <c r="H397" s="17"/>
      <c r="I397" s="384" t="s">
        <v>31</v>
      </c>
      <c r="J397" s="21" t="s">
        <v>102</v>
      </c>
      <c r="K397" s="27" t="s">
        <v>13</v>
      </c>
      <c r="L397" s="27" t="s">
        <v>32</v>
      </c>
      <c r="M397" s="43">
        <v>2.7647170723644212</v>
      </c>
      <c r="N397" s="43">
        <v>2.9963025137608152</v>
      </c>
      <c r="O397" s="36">
        <f t="shared" si="48"/>
        <v>0.23158544139639403</v>
      </c>
      <c r="P397" s="47">
        <v>85.666666666666671</v>
      </c>
      <c r="Q397" s="33">
        <f t="shared" si="43"/>
        <v>1.8683272727801445E-4</v>
      </c>
      <c r="R397" s="35" t="str">
        <f t="shared" si="44"/>
        <v>02.4GB 이하</v>
      </c>
      <c r="S397" s="35" t="str">
        <f t="shared" si="47"/>
        <v>어르신 안심 2.8G</v>
      </c>
      <c r="T397" s="38">
        <f t="shared" si="45"/>
        <v>1.8683272727801445E-4</v>
      </c>
    </row>
    <row r="398" spans="1:20">
      <c r="A398" s="384" t="s">
        <v>45</v>
      </c>
      <c r="B398" s="385" t="s">
        <v>96</v>
      </c>
      <c r="C398" s="27" t="s">
        <v>86</v>
      </c>
      <c r="D398" s="27" t="s">
        <v>31</v>
      </c>
      <c r="E398" s="402" t="s">
        <v>1881</v>
      </c>
      <c r="F398" s="27" t="str">
        <f t="shared" si="46"/>
        <v>에센스(스페셜)</v>
      </c>
      <c r="G398" s="389" t="str">
        <f t="shared" si="42"/>
        <v/>
      </c>
      <c r="H398" s="17"/>
      <c r="I398" s="384" t="s">
        <v>31</v>
      </c>
      <c r="J398" s="21" t="s">
        <v>102</v>
      </c>
      <c r="K398" s="27" t="s">
        <v>13</v>
      </c>
      <c r="L398" s="27" t="s">
        <v>33</v>
      </c>
      <c r="M398" s="43">
        <v>2.7759440851360093</v>
      </c>
      <c r="N398" s="43">
        <v>2.7695235429894516</v>
      </c>
      <c r="O398" s="36">
        <f t="shared" si="48"/>
        <v>-6.4205421465577395E-3</v>
      </c>
      <c r="P398" s="47">
        <v>214</v>
      </c>
      <c r="Q398" s="33">
        <f t="shared" si="43"/>
        <v>4.6671833039877537E-4</v>
      </c>
      <c r="R398" s="35" t="str">
        <f t="shared" si="44"/>
        <v>02.4GB 이하</v>
      </c>
      <c r="S398" s="35" t="str">
        <f t="shared" si="47"/>
        <v>어르신 안심 2.8G</v>
      </c>
      <c r="T398" s="38">
        <f t="shared" si="45"/>
        <v>4.6671833039877537E-4</v>
      </c>
    </row>
    <row r="399" spans="1:20">
      <c r="A399" s="384" t="s">
        <v>45</v>
      </c>
      <c r="B399" s="385" t="s">
        <v>96</v>
      </c>
      <c r="C399" s="27" t="s">
        <v>86</v>
      </c>
      <c r="D399" s="27" t="s">
        <v>31</v>
      </c>
      <c r="E399" s="402" t="s">
        <v>1882</v>
      </c>
      <c r="F399" s="27" t="str">
        <f t="shared" si="46"/>
        <v>에센스(스페셜)</v>
      </c>
      <c r="G399" s="389" t="str">
        <f t="shared" si="42"/>
        <v/>
      </c>
      <c r="H399" s="17"/>
      <c r="I399" s="384" t="s">
        <v>31</v>
      </c>
      <c r="J399" s="21" t="s">
        <v>102</v>
      </c>
      <c r="K399" s="21" t="s">
        <v>34</v>
      </c>
      <c r="L399" s="21" t="s">
        <v>28</v>
      </c>
      <c r="M399" s="43">
        <v>4.9529643883248289</v>
      </c>
      <c r="N399" s="43">
        <v>8.1354175916867337</v>
      </c>
      <c r="O399" s="36">
        <f t="shared" si="48"/>
        <v>3.1824532033619048</v>
      </c>
      <c r="P399" s="47">
        <v>445.33333333333331</v>
      </c>
      <c r="Q399" s="33">
        <f t="shared" si="43"/>
        <v>9.7123939160866644E-4</v>
      </c>
      <c r="R399" s="35" t="str">
        <f t="shared" si="44"/>
        <v>04.6GB 초과</v>
      </c>
      <c r="S399" s="35" t="str">
        <f t="shared" si="47"/>
        <v>어르신 에센스(어르신 스페셜)</v>
      </c>
      <c r="T399" s="38">
        <f t="shared" si="45"/>
        <v>9.7123939160866644E-4</v>
      </c>
    </row>
    <row r="400" spans="1:20">
      <c r="A400" s="384" t="s">
        <v>45</v>
      </c>
      <c r="B400" s="385" t="s">
        <v>96</v>
      </c>
      <c r="C400" s="27" t="s">
        <v>86</v>
      </c>
      <c r="D400" s="27" t="s">
        <v>32</v>
      </c>
      <c r="E400" s="402" t="s">
        <v>1880</v>
      </c>
      <c r="F400" s="27" t="str">
        <f t="shared" si="46"/>
        <v>안심2.5G</v>
      </c>
      <c r="G400" s="389" t="str">
        <f t="shared" si="42"/>
        <v/>
      </c>
      <c r="H400" s="17"/>
      <c r="I400" s="384" t="s">
        <v>31</v>
      </c>
      <c r="J400" s="21" t="s">
        <v>102</v>
      </c>
      <c r="K400" s="27" t="s">
        <v>34</v>
      </c>
      <c r="L400" s="27" t="s">
        <v>31</v>
      </c>
      <c r="M400" s="43">
        <v>4.9396700444428818</v>
      </c>
      <c r="N400" s="43">
        <v>6.5981711697874603</v>
      </c>
      <c r="O400" s="36">
        <f t="shared" si="48"/>
        <v>1.6585011253445785</v>
      </c>
      <c r="P400" s="47">
        <v>107.33333333333333</v>
      </c>
      <c r="Q400" s="33">
        <f t="shared" si="43"/>
        <v>2.3408614079190913E-4</v>
      </c>
      <c r="R400" s="35" t="str">
        <f t="shared" si="44"/>
        <v>04.6GB 초과</v>
      </c>
      <c r="S400" s="35" t="str">
        <f t="shared" si="47"/>
        <v>어르신 에센스(어르신 스페셜)</v>
      </c>
      <c r="T400" s="38">
        <f t="shared" si="45"/>
        <v>2.3408614079190913E-4</v>
      </c>
    </row>
    <row r="401" spans="1:20">
      <c r="A401" s="384" t="s">
        <v>45</v>
      </c>
      <c r="B401" s="385" t="s">
        <v>96</v>
      </c>
      <c r="C401" s="27" t="s">
        <v>86</v>
      </c>
      <c r="D401" s="27" t="s">
        <v>32</v>
      </c>
      <c r="E401" s="402" t="s">
        <v>1879</v>
      </c>
      <c r="F401" s="27" t="str">
        <f t="shared" si="46"/>
        <v>안심4G</v>
      </c>
      <c r="G401" s="389" t="str">
        <f t="shared" si="42"/>
        <v/>
      </c>
      <c r="H401" s="17"/>
      <c r="I401" s="384" t="s">
        <v>31</v>
      </c>
      <c r="J401" s="21" t="s">
        <v>102</v>
      </c>
      <c r="K401" s="27" t="s">
        <v>34</v>
      </c>
      <c r="L401" s="27" t="s">
        <v>32</v>
      </c>
      <c r="M401" s="43">
        <v>4.9105982780456543</v>
      </c>
      <c r="N401" s="43">
        <v>4.6241681272333315</v>
      </c>
      <c r="O401" s="36">
        <f t="shared" si="48"/>
        <v>-0.28643015081232281</v>
      </c>
      <c r="P401" s="47">
        <v>36.666666666666664</v>
      </c>
      <c r="Q401" s="33">
        <f t="shared" si="43"/>
        <v>7.996731517736026E-5</v>
      </c>
      <c r="R401" s="35" t="str">
        <f t="shared" si="44"/>
        <v>03.6GB 이하</v>
      </c>
      <c r="S401" s="35" t="str">
        <f t="shared" si="47"/>
        <v>어르신 안심 4.5G</v>
      </c>
      <c r="T401" s="38">
        <f t="shared" si="45"/>
        <v>7.996731517736026E-5</v>
      </c>
    </row>
    <row r="402" spans="1:20">
      <c r="A402" s="384" t="s">
        <v>45</v>
      </c>
      <c r="B402" s="385" t="s">
        <v>96</v>
      </c>
      <c r="C402" s="27" t="s">
        <v>86</v>
      </c>
      <c r="D402" s="27" t="s">
        <v>32</v>
      </c>
      <c r="E402" s="402" t="s">
        <v>1881</v>
      </c>
      <c r="F402" s="27" t="str">
        <f t="shared" si="46"/>
        <v>에센스(스페셜)</v>
      </c>
      <c r="G402" s="389" t="str">
        <f t="shared" si="42"/>
        <v/>
      </c>
      <c r="H402" s="17"/>
      <c r="I402" s="384" t="s">
        <v>31</v>
      </c>
      <c r="J402" s="21" t="s">
        <v>102</v>
      </c>
      <c r="K402" s="27" t="s">
        <v>34</v>
      </c>
      <c r="L402" s="27" t="s">
        <v>33</v>
      </c>
      <c r="M402" s="43">
        <v>4.8244105368329766</v>
      </c>
      <c r="N402" s="43">
        <v>4.4389793496382861</v>
      </c>
      <c r="O402" s="36">
        <f t="shared" si="48"/>
        <v>-0.38543118719469049</v>
      </c>
      <c r="P402" s="47">
        <v>76</v>
      </c>
      <c r="Q402" s="33">
        <f t="shared" si="43"/>
        <v>1.6575043509489218E-4</v>
      </c>
      <c r="R402" s="35" t="str">
        <f t="shared" si="44"/>
        <v>03.6GB 이하</v>
      </c>
      <c r="S402" s="35" t="str">
        <f t="shared" si="47"/>
        <v>어르신 안심 4.5G</v>
      </c>
      <c r="T402" s="38">
        <f t="shared" si="45"/>
        <v>1.6575043509489218E-4</v>
      </c>
    </row>
    <row r="403" spans="1:20">
      <c r="A403" s="384" t="s">
        <v>45</v>
      </c>
      <c r="B403" s="385" t="s">
        <v>96</v>
      </c>
      <c r="C403" s="27" t="s">
        <v>86</v>
      </c>
      <c r="D403" s="27" t="s">
        <v>32</v>
      </c>
      <c r="E403" s="402" t="s">
        <v>1882</v>
      </c>
      <c r="F403" s="27" t="str">
        <f t="shared" si="46"/>
        <v>에센스(스페셜)</v>
      </c>
      <c r="G403" s="389" t="str">
        <f t="shared" si="42"/>
        <v/>
      </c>
      <c r="H403" s="17"/>
      <c r="I403" s="384" t="s">
        <v>31</v>
      </c>
      <c r="J403" s="21" t="s">
        <v>102</v>
      </c>
      <c r="K403" s="21" t="s">
        <v>86</v>
      </c>
      <c r="L403" s="21" t="s">
        <v>28</v>
      </c>
      <c r="M403" s="43">
        <v>23.189492548057391</v>
      </c>
      <c r="N403" s="43">
        <v>26.03792825359827</v>
      </c>
      <c r="O403" s="36">
        <f t="shared" si="48"/>
        <v>2.8484357055408793</v>
      </c>
      <c r="P403" s="47">
        <v>1559.3333333333333</v>
      </c>
      <c r="Q403" s="33">
        <f t="shared" si="43"/>
        <v>3.4007918218153755E-3</v>
      </c>
      <c r="R403" s="35" t="str">
        <f t="shared" si="44"/>
        <v>04.6GB 초과</v>
      </c>
      <c r="S403" s="35" t="str">
        <f t="shared" si="47"/>
        <v>어르신 에센스(어르신 스페셜)</v>
      </c>
      <c r="T403" s="38">
        <f t="shared" si="45"/>
        <v>3.4007918218153755E-3</v>
      </c>
    </row>
    <row r="404" spans="1:20">
      <c r="A404" s="384" t="s">
        <v>45</v>
      </c>
      <c r="B404" s="385" t="s">
        <v>96</v>
      </c>
      <c r="C404" s="27" t="s">
        <v>86</v>
      </c>
      <c r="D404" s="27" t="s">
        <v>33</v>
      </c>
      <c r="E404" s="402" t="s">
        <v>1880</v>
      </c>
      <c r="F404" s="27" t="str">
        <f t="shared" si="46"/>
        <v>안심2.5G</v>
      </c>
      <c r="G404" s="389" t="str">
        <f t="shared" si="42"/>
        <v/>
      </c>
      <c r="H404" s="17"/>
      <c r="I404" s="384" t="s">
        <v>31</v>
      </c>
      <c r="J404" s="21" t="s">
        <v>102</v>
      </c>
      <c r="K404" s="27" t="s">
        <v>86</v>
      </c>
      <c r="L404" s="27" t="s">
        <v>31</v>
      </c>
      <c r="M404" s="43">
        <v>22.267397453722435</v>
      </c>
      <c r="N404" s="43">
        <v>23.182149651136886</v>
      </c>
      <c r="O404" s="36">
        <f t="shared" si="48"/>
        <v>0.91475219741445102</v>
      </c>
      <c r="P404" s="47">
        <v>267</v>
      </c>
      <c r="Q404" s="33">
        <f t="shared" si="43"/>
        <v>5.8230744960968705E-4</v>
      </c>
      <c r="R404" s="35" t="str">
        <f t="shared" si="44"/>
        <v>04.6GB 초과</v>
      </c>
      <c r="S404" s="35" t="str">
        <f t="shared" si="47"/>
        <v>어르신 에센스(어르신 스페셜)</v>
      </c>
      <c r="T404" s="38">
        <f t="shared" si="45"/>
        <v>5.8230744960968705E-4</v>
      </c>
    </row>
    <row r="405" spans="1:20">
      <c r="A405" s="384" t="s">
        <v>45</v>
      </c>
      <c r="B405" s="385" t="s">
        <v>96</v>
      </c>
      <c r="C405" s="27" t="s">
        <v>86</v>
      </c>
      <c r="D405" s="27" t="s">
        <v>33</v>
      </c>
      <c r="E405" s="402" t="s">
        <v>1879</v>
      </c>
      <c r="F405" s="27" t="str">
        <f t="shared" si="46"/>
        <v>안심4G</v>
      </c>
      <c r="G405" s="389" t="str">
        <f t="shared" si="42"/>
        <v/>
      </c>
      <c r="H405" s="17"/>
      <c r="I405" s="384" t="s">
        <v>31</v>
      </c>
      <c r="J405" s="21" t="s">
        <v>102</v>
      </c>
      <c r="K405" s="27" t="s">
        <v>86</v>
      </c>
      <c r="L405" s="27" t="s">
        <v>32</v>
      </c>
      <c r="M405" s="43">
        <v>19.315216880578262</v>
      </c>
      <c r="N405" s="43">
        <v>17.210287607403902</v>
      </c>
      <c r="O405" s="36">
        <f t="shared" si="48"/>
        <v>-2.1049292731743598</v>
      </c>
      <c r="P405" s="47">
        <v>69.333333333333329</v>
      </c>
      <c r="Q405" s="33">
        <f t="shared" si="43"/>
        <v>1.5121092324446304E-4</v>
      </c>
      <c r="R405" s="35" t="str">
        <f t="shared" si="44"/>
        <v>04.6GB 초과</v>
      </c>
      <c r="S405" s="35" t="str">
        <f t="shared" si="47"/>
        <v>어르신 에센스(어르신 스페셜)</v>
      </c>
      <c r="T405" s="38">
        <f t="shared" si="45"/>
        <v>1.5121092324446304E-4</v>
      </c>
    </row>
    <row r="406" spans="1:20" ht="18" thickBot="1">
      <c r="A406" s="384" t="s">
        <v>45</v>
      </c>
      <c r="B406" s="385" t="s">
        <v>96</v>
      </c>
      <c r="C406" s="27" t="s">
        <v>86</v>
      </c>
      <c r="D406" s="27" t="s">
        <v>33</v>
      </c>
      <c r="E406" s="402" t="s">
        <v>1881</v>
      </c>
      <c r="F406" s="27" t="str">
        <f t="shared" si="46"/>
        <v>에센스(스페셜)</v>
      </c>
      <c r="G406" s="389" t="str">
        <f t="shared" si="42"/>
        <v/>
      </c>
      <c r="H406" s="17"/>
      <c r="I406" s="404" t="s">
        <v>31</v>
      </c>
      <c r="J406" s="22" t="s">
        <v>102</v>
      </c>
      <c r="K406" s="44" t="s">
        <v>86</v>
      </c>
      <c r="L406" s="44" t="s">
        <v>33</v>
      </c>
      <c r="M406" s="45">
        <v>17.959221171517658</v>
      </c>
      <c r="N406" s="45">
        <v>14.807625363355349</v>
      </c>
      <c r="O406" s="37">
        <f t="shared" si="48"/>
        <v>-3.151595808162309</v>
      </c>
      <c r="P406" s="48">
        <v>117</v>
      </c>
      <c r="Q406" s="33">
        <f t="shared" si="43"/>
        <v>2.5516843297503138E-4</v>
      </c>
      <c r="R406" s="35" t="str">
        <f t="shared" si="44"/>
        <v>04.6GB 초과</v>
      </c>
      <c r="S406" s="35" t="str">
        <f t="shared" si="47"/>
        <v>어르신 에센스(어르신 스페셜)</v>
      </c>
      <c r="T406" s="38">
        <f t="shared" si="45"/>
        <v>2.5516843297503138E-4</v>
      </c>
    </row>
    <row r="407" spans="1:20">
      <c r="A407" s="384" t="s">
        <v>45</v>
      </c>
      <c r="B407" s="385" t="s">
        <v>96</v>
      </c>
      <c r="C407" s="27" t="s">
        <v>86</v>
      </c>
      <c r="D407" s="27" t="s">
        <v>33</v>
      </c>
      <c r="E407" s="402" t="s">
        <v>1882</v>
      </c>
      <c r="F407" s="27" t="str">
        <f t="shared" si="46"/>
        <v>에센스(스페셜)</v>
      </c>
      <c r="G407" s="389" t="str">
        <f t="shared" si="42"/>
        <v/>
      </c>
      <c r="H407" s="17"/>
      <c r="I407" s="399" t="s">
        <v>49</v>
      </c>
      <c r="J407" s="20" t="s">
        <v>90</v>
      </c>
      <c r="K407" s="20" t="s">
        <v>5</v>
      </c>
      <c r="L407" s="20" t="s">
        <v>28</v>
      </c>
      <c r="M407" s="41">
        <v>0.16253806489994091</v>
      </c>
      <c r="N407" s="41">
        <v>11.060274536326029</v>
      </c>
      <c r="O407" s="42">
        <f t="shared" si="48"/>
        <v>10.897736471426088</v>
      </c>
      <c r="P407" s="46">
        <v>179.33333333333334</v>
      </c>
      <c r="Q407" s="33">
        <f>P407/$N$21</f>
        <v>3.9111286877654386E-4</v>
      </c>
      <c r="R407" s="35" t="str">
        <f t="shared" si="44"/>
        <v>04.6GB 초과</v>
      </c>
      <c r="S407" s="35" t="str">
        <f>IFERROR(VLOOKUP(R407,$A$11:$B$17,2,0),0)</f>
        <v>에센스(스페셜)</v>
      </c>
      <c r="T407" s="38">
        <f>Q407</f>
        <v>3.9111286877654386E-4</v>
      </c>
    </row>
    <row r="408" spans="1:20">
      <c r="A408" s="384" t="s">
        <v>45</v>
      </c>
      <c r="B408" s="385" t="s">
        <v>98</v>
      </c>
      <c r="C408" s="27" t="s">
        <v>5</v>
      </c>
      <c r="D408" s="27" t="s">
        <v>28</v>
      </c>
      <c r="E408" s="402" t="s">
        <v>1880</v>
      </c>
      <c r="F408" s="27" t="str">
        <f t="shared" ref="F408:F471" si="49">IFERROR(VLOOKUP(E408,$A$11:$F$17,6,0),0)</f>
        <v>0스몰</v>
      </c>
      <c r="G408" s="389" t="str">
        <f t="shared" ref="G408:G471" si="50">IF(F408="스몰","LTE안심옵션","")</f>
        <v/>
      </c>
      <c r="H408" s="17"/>
      <c r="I408" s="384" t="s">
        <v>49</v>
      </c>
      <c r="J408" s="27" t="s">
        <v>90</v>
      </c>
      <c r="K408" s="27" t="s">
        <v>5</v>
      </c>
      <c r="L408" s="27" t="s">
        <v>31</v>
      </c>
      <c r="M408" s="43">
        <v>0.17849676463068748</v>
      </c>
      <c r="N408" s="43">
        <v>6.0536332134081396</v>
      </c>
      <c r="O408" s="36">
        <f t="shared" si="48"/>
        <v>5.875136448777452</v>
      </c>
      <c r="P408" s="47">
        <v>65.333333333333329</v>
      </c>
      <c r="Q408" s="33">
        <f t="shared" ref="Q408:Q471" si="51">P408/$N$21</f>
        <v>1.4248721613420554E-4</v>
      </c>
      <c r="R408" s="35" t="str">
        <f t="shared" ref="R408:R471" si="52">IF(SUM(M408+O408)&gt;6,"04.6GB 초과",IF(SUM(M408+O408)&gt;4,"03.6GB 이하",IF(SUM(M408+O408)&gt;2.5,"02.4GB 이하","01.2.5GB 이하")))</f>
        <v>04.6GB 초과</v>
      </c>
      <c r="S408" s="35" t="str">
        <f t="shared" ref="S408:S471" si="53">IFERROR(VLOOKUP(R408,$A$11:$B$17,2,0),0)</f>
        <v>에센스(스페셜)</v>
      </c>
      <c r="T408" s="38">
        <f t="shared" ref="T408:T471" si="54">Q408</f>
        <v>1.4248721613420554E-4</v>
      </c>
    </row>
    <row r="409" spans="1:20">
      <c r="A409" s="384" t="s">
        <v>45</v>
      </c>
      <c r="B409" s="385" t="s">
        <v>98</v>
      </c>
      <c r="C409" s="27" t="s">
        <v>5</v>
      </c>
      <c r="D409" s="27" t="s">
        <v>28</v>
      </c>
      <c r="E409" s="402" t="s">
        <v>1879</v>
      </c>
      <c r="F409" s="27" t="str">
        <f t="shared" si="49"/>
        <v>0미디엄</v>
      </c>
      <c r="G409" s="389" t="str">
        <f t="shared" si="50"/>
        <v/>
      </c>
      <c r="H409" s="17"/>
      <c r="I409" s="384" t="s">
        <v>32</v>
      </c>
      <c r="J409" s="27" t="s">
        <v>90</v>
      </c>
      <c r="K409" s="27" t="s">
        <v>5</v>
      </c>
      <c r="L409" s="27" t="s">
        <v>32</v>
      </c>
      <c r="M409" s="43">
        <v>0.17476702243723768</v>
      </c>
      <c r="N409" s="43">
        <v>4.9659052765115774</v>
      </c>
      <c r="O409" s="36">
        <f t="shared" si="48"/>
        <v>4.7911382540743395</v>
      </c>
      <c r="P409" s="47">
        <v>31.333333333333332</v>
      </c>
      <c r="Q409" s="33">
        <f t="shared" si="51"/>
        <v>6.8335705697016952E-5</v>
      </c>
      <c r="R409" s="35" t="str">
        <f t="shared" si="52"/>
        <v>03.6GB 이하</v>
      </c>
      <c r="S409" s="35" t="str">
        <f t="shared" si="53"/>
        <v>에센스(스페셜)</v>
      </c>
      <c r="T409" s="38">
        <f t="shared" si="54"/>
        <v>6.8335705697016952E-5</v>
      </c>
    </row>
    <row r="410" spans="1:20">
      <c r="A410" s="384" t="s">
        <v>45</v>
      </c>
      <c r="B410" s="385" t="s">
        <v>98</v>
      </c>
      <c r="C410" s="27" t="s">
        <v>5</v>
      </c>
      <c r="D410" s="27" t="s">
        <v>28</v>
      </c>
      <c r="E410" s="402" t="s">
        <v>1881</v>
      </c>
      <c r="F410" s="27" t="str">
        <f t="shared" si="49"/>
        <v>0라지</v>
      </c>
      <c r="G410" s="389" t="str">
        <f t="shared" si="50"/>
        <v/>
      </c>
      <c r="H410" s="17"/>
      <c r="I410" s="384" t="s">
        <v>32</v>
      </c>
      <c r="J410" s="27" t="s">
        <v>90</v>
      </c>
      <c r="K410" s="27" t="s">
        <v>5</v>
      </c>
      <c r="L410" s="27" t="s">
        <v>33</v>
      </c>
      <c r="M410" s="43">
        <v>0.12207341916633374</v>
      </c>
      <c r="N410" s="43">
        <v>1.7336414526608657</v>
      </c>
      <c r="O410" s="36">
        <f t="shared" si="48"/>
        <v>1.6115680334945319</v>
      </c>
      <c r="P410" s="47">
        <v>99</v>
      </c>
      <c r="Q410" s="33">
        <f t="shared" si="51"/>
        <v>2.159117509788727E-4</v>
      </c>
      <c r="R410" s="35" t="str">
        <f t="shared" si="52"/>
        <v>01.2.5GB 이하</v>
      </c>
      <c r="S410" s="35" t="str">
        <f t="shared" si="53"/>
        <v>안심2.5G</v>
      </c>
      <c r="T410" s="38">
        <f t="shared" si="54"/>
        <v>2.159117509788727E-4</v>
      </c>
    </row>
    <row r="411" spans="1:20">
      <c r="A411" s="384" t="s">
        <v>45</v>
      </c>
      <c r="B411" s="385" t="s">
        <v>98</v>
      </c>
      <c r="C411" s="27" t="s">
        <v>5</v>
      </c>
      <c r="D411" s="27" t="s">
        <v>28</v>
      </c>
      <c r="E411" s="402" t="s">
        <v>1882</v>
      </c>
      <c r="F411" s="27" t="str">
        <f t="shared" si="49"/>
        <v>0라지</v>
      </c>
      <c r="G411" s="389" t="str">
        <f t="shared" si="50"/>
        <v/>
      </c>
      <c r="H411" s="17"/>
      <c r="I411" s="384" t="s">
        <v>32</v>
      </c>
      <c r="J411" s="21" t="s">
        <v>90</v>
      </c>
      <c r="K411" s="21" t="s">
        <v>30</v>
      </c>
      <c r="L411" s="21" t="s">
        <v>28</v>
      </c>
      <c r="M411" s="43">
        <v>0.89147081725860433</v>
      </c>
      <c r="N411" s="43">
        <v>8.6862809549488667</v>
      </c>
      <c r="O411" s="36">
        <f t="shared" si="48"/>
        <v>7.7948101376902628</v>
      </c>
      <c r="P411" s="47">
        <v>190.33333333333334</v>
      </c>
      <c r="Q411" s="33">
        <f t="shared" si="51"/>
        <v>4.1510306332975192E-4</v>
      </c>
      <c r="R411" s="35" t="str">
        <f t="shared" si="52"/>
        <v>04.6GB 초과</v>
      </c>
      <c r="S411" s="35" t="str">
        <f t="shared" si="53"/>
        <v>에센스(스페셜)</v>
      </c>
      <c r="T411" s="38">
        <f t="shared" si="54"/>
        <v>4.1510306332975192E-4</v>
      </c>
    </row>
    <row r="412" spans="1:20">
      <c r="A412" s="384" t="s">
        <v>45</v>
      </c>
      <c r="B412" s="385" t="s">
        <v>98</v>
      </c>
      <c r="C412" s="27" t="s">
        <v>5</v>
      </c>
      <c r="D412" s="27" t="s">
        <v>31</v>
      </c>
      <c r="E412" s="402" t="s">
        <v>1880</v>
      </c>
      <c r="F412" s="27" t="str">
        <f t="shared" si="49"/>
        <v>0스몰</v>
      </c>
      <c r="G412" s="389" t="str">
        <f t="shared" si="50"/>
        <v/>
      </c>
      <c r="H412" s="17"/>
      <c r="I412" s="384" t="s">
        <v>32</v>
      </c>
      <c r="J412" s="27" t="s">
        <v>90</v>
      </c>
      <c r="K412" s="27" t="s">
        <v>30</v>
      </c>
      <c r="L412" s="27" t="s">
        <v>31</v>
      </c>
      <c r="M412" s="43">
        <v>0.83249734217427163</v>
      </c>
      <c r="N412" s="43">
        <v>5.7154195325783048</v>
      </c>
      <c r="O412" s="36">
        <f t="shared" si="48"/>
        <v>4.8829221904040327</v>
      </c>
      <c r="P412" s="47">
        <v>83.666666666666671</v>
      </c>
      <c r="Q412" s="33">
        <f t="shared" si="51"/>
        <v>1.8247087372288569E-4</v>
      </c>
      <c r="R412" s="35" t="str">
        <f t="shared" si="52"/>
        <v>03.6GB 이하</v>
      </c>
      <c r="S412" s="35" t="str">
        <f t="shared" si="53"/>
        <v>에센스(스페셜)</v>
      </c>
      <c r="T412" s="38">
        <f t="shared" si="54"/>
        <v>1.8247087372288569E-4</v>
      </c>
    </row>
    <row r="413" spans="1:20">
      <c r="A413" s="384" t="s">
        <v>45</v>
      </c>
      <c r="B413" s="385" t="s">
        <v>98</v>
      </c>
      <c r="C413" s="27" t="s">
        <v>5</v>
      </c>
      <c r="D413" s="27" t="s">
        <v>31</v>
      </c>
      <c r="E413" s="402" t="s">
        <v>1879</v>
      </c>
      <c r="F413" s="27" t="str">
        <f t="shared" si="49"/>
        <v>0미디엄</v>
      </c>
      <c r="G413" s="389" t="str">
        <f t="shared" si="50"/>
        <v/>
      </c>
      <c r="H413" s="17"/>
      <c r="I413" s="384" t="s">
        <v>32</v>
      </c>
      <c r="J413" s="27" t="s">
        <v>90</v>
      </c>
      <c r="K413" s="27" t="s">
        <v>30</v>
      </c>
      <c r="L413" s="27" t="s">
        <v>32</v>
      </c>
      <c r="M413" s="43">
        <v>0.83953090766807659</v>
      </c>
      <c r="N413" s="43">
        <v>1.9502527249323858</v>
      </c>
      <c r="O413" s="36">
        <f t="shared" si="48"/>
        <v>1.1107218172643092</v>
      </c>
      <c r="P413" s="47">
        <v>25.666666666666668</v>
      </c>
      <c r="Q413" s="33">
        <f t="shared" si="51"/>
        <v>5.5977120624152183E-5</v>
      </c>
      <c r="R413" s="35" t="str">
        <f t="shared" si="52"/>
        <v>01.2.5GB 이하</v>
      </c>
      <c r="S413" s="35" t="str">
        <f t="shared" si="53"/>
        <v>안심2.5G</v>
      </c>
      <c r="T413" s="38">
        <f t="shared" si="54"/>
        <v>5.5977120624152183E-5</v>
      </c>
    </row>
    <row r="414" spans="1:20">
      <c r="A414" s="384" t="s">
        <v>45</v>
      </c>
      <c r="B414" s="385" t="s">
        <v>98</v>
      </c>
      <c r="C414" s="27" t="s">
        <v>5</v>
      </c>
      <c r="D414" s="27" t="s">
        <v>31</v>
      </c>
      <c r="E414" s="402" t="s">
        <v>1881</v>
      </c>
      <c r="F414" s="27" t="str">
        <f t="shared" si="49"/>
        <v>0라지</v>
      </c>
      <c r="G414" s="389" t="str">
        <f t="shared" si="50"/>
        <v/>
      </c>
      <c r="H414" s="17"/>
      <c r="I414" s="384" t="s">
        <v>32</v>
      </c>
      <c r="J414" s="27" t="s">
        <v>90</v>
      </c>
      <c r="K414" s="27" t="s">
        <v>30</v>
      </c>
      <c r="L414" s="27" t="s">
        <v>33</v>
      </c>
      <c r="M414" s="43">
        <v>0.82926566960060433</v>
      </c>
      <c r="N414" s="43">
        <v>1.8696708801674515</v>
      </c>
      <c r="O414" s="36">
        <f t="shared" si="48"/>
        <v>1.0404052105668473</v>
      </c>
      <c r="P414" s="47">
        <v>48.666666666666664</v>
      </c>
      <c r="Q414" s="33">
        <f t="shared" si="51"/>
        <v>1.0613843650813271E-4</v>
      </c>
      <c r="R414" s="35" t="str">
        <f t="shared" si="52"/>
        <v>01.2.5GB 이하</v>
      </c>
      <c r="S414" s="35" t="str">
        <f t="shared" si="53"/>
        <v>안심2.5G</v>
      </c>
      <c r="T414" s="38">
        <f t="shared" si="54"/>
        <v>1.0613843650813271E-4</v>
      </c>
    </row>
    <row r="415" spans="1:20">
      <c r="A415" s="384" t="s">
        <v>45</v>
      </c>
      <c r="B415" s="385" t="s">
        <v>98</v>
      </c>
      <c r="C415" s="27" t="s">
        <v>5</v>
      </c>
      <c r="D415" s="27" t="s">
        <v>31</v>
      </c>
      <c r="E415" s="402" t="s">
        <v>1882</v>
      </c>
      <c r="F415" s="27" t="str">
        <f t="shared" si="49"/>
        <v>0라지</v>
      </c>
      <c r="G415" s="389" t="str">
        <f t="shared" si="50"/>
        <v/>
      </c>
      <c r="H415" s="17"/>
      <c r="I415" s="384" t="s">
        <v>32</v>
      </c>
      <c r="J415" s="21" t="s">
        <v>90</v>
      </c>
      <c r="K415" s="21" t="s">
        <v>10</v>
      </c>
      <c r="L415" s="21" t="s">
        <v>28</v>
      </c>
      <c r="M415" s="43">
        <v>1.5751677941584932</v>
      </c>
      <c r="N415" s="43">
        <v>9.3299644175713414</v>
      </c>
      <c r="O415" s="36">
        <f t="shared" si="48"/>
        <v>7.7547966234128483</v>
      </c>
      <c r="P415" s="47">
        <v>299</v>
      </c>
      <c r="Q415" s="33">
        <f t="shared" si="51"/>
        <v>6.5209710649174687E-4</v>
      </c>
      <c r="R415" s="35" t="str">
        <f t="shared" si="52"/>
        <v>04.6GB 초과</v>
      </c>
      <c r="S415" s="35" t="str">
        <f t="shared" si="53"/>
        <v>에센스(스페셜)</v>
      </c>
      <c r="T415" s="38">
        <f t="shared" si="54"/>
        <v>6.5209710649174687E-4</v>
      </c>
    </row>
    <row r="416" spans="1:20">
      <c r="A416" s="384" t="s">
        <v>45</v>
      </c>
      <c r="B416" s="385" t="s">
        <v>98</v>
      </c>
      <c r="C416" s="27" t="s">
        <v>5</v>
      </c>
      <c r="D416" s="27" t="s">
        <v>32</v>
      </c>
      <c r="E416" s="402" t="s">
        <v>1880</v>
      </c>
      <c r="F416" s="27" t="str">
        <f t="shared" si="49"/>
        <v>0스몰</v>
      </c>
      <c r="G416" s="389" t="str">
        <f t="shared" si="50"/>
        <v/>
      </c>
      <c r="H416" s="17"/>
      <c r="I416" s="384" t="s">
        <v>32</v>
      </c>
      <c r="J416" s="27" t="s">
        <v>90</v>
      </c>
      <c r="K416" s="27" t="s">
        <v>10</v>
      </c>
      <c r="L416" s="27" t="s">
        <v>31</v>
      </c>
      <c r="M416" s="43">
        <v>1.5404449617219664</v>
      </c>
      <c r="N416" s="43">
        <v>8.2644701625301629</v>
      </c>
      <c r="O416" s="36">
        <f t="shared" si="48"/>
        <v>6.724025200808196</v>
      </c>
      <c r="P416" s="47">
        <v>80.333333333333329</v>
      </c>
      <c r="Q416" s="33">
        <f t="shared" si="51"/>
        <v>1.752011177976711E-4</v>
      </c>
      <c r="R416" s="35" t="str">
        <f t="shared" si="52"/>
        <v>04.6GB 초과</v>
      </c>
      <c r="S416" s="35" t="str">
        <f t="shared" si="53"/>
        <v>에센스(스페셜)</v>
      </c>
      <c r="T416" s="38">
        <f t="shared" si="54"/>
        <v>1.752011177976711E-4</v>
      </c>
    </row>
    <row r="417" spans="1:20">
      <c r="A417" s="384" t="s">
        <v>45</v>
      </c>
      <c r="B417" s="385" t="s">
        <v>98</v>
      </c>
      <c r="C417" s="27" t="s">
        <v>5</v>
      </c>
      <c r="D417" s="27" t="s">
        <v>32</v>
      </c>
      <c r="E417" s="402" t="s">
        <v>1879</v>
      </c>
      <c r="F417" s="27" t="str">
        <f t="shared" si="49"/>
        <v>0미디엄</v>
      </c>
      <c r="G417" s="389" t="str">
        <f t="shared" si="50"/>
        <v/>
      </c>
      <c r="H417" s="17"/>
      <c r="I417" s="384" t="s">
        <v>32</v>
      </c>
      <c r="J417" s="27" t="s">
        <v>90</v>
      </c>
      <c r="K417" s="27" t="s">
        <v>10</v>
      </c>
      <c r="L417" s="27" t="s">
        <v>32</v>
      </c>
      <c r="M417" s="43">
        <v>1.5568636207170383</v>
      </c>
      <c r="N417" s="43">
        <v>2.3968181943380706</v>
      </c>
      <c r="O417" s="36">
        <f t="shared" si="48"/>
        <v>0.83995457362103232</v>
      </c>
      <c r="P417" s="47">
        <v>31</v>
      </c>
      <c r="Q417" s="33">
        <f t="shared" si="51"/>
        <v>6.7608730104495491E-5</v>
      </c>
      <c r="R417" s="35" t="str">
        <f t="shared" si="52"/>
        <v>01.2.5GB 이하</v>
      </c>
      <c r="S417" s="35" t="str">
        <f t="shared" si="53"/>
        <v>안심2.5G</v>
      </c>
      <c r="T417" s="38">
        <f t="shared" si="54"/>
        <v>6.7608730104495491E-5</v>
      </c>
    </row>
    <row r="418" spans="1:20">
      <c r="A418" s="384" t="s">
        <v>45</v>
      </c>
      <c r="B418" s="385" t="s">
        <v>98</v>
      </c>
      <c r="C418" s="27" t="s">
        <v>5</v>
      </c>
      <c r="D418" s="27" t="s">
        <v>32</v>
      </c>
      <c r="E418" s="402" t="s">
        <v>1881</v>
      </c>
      <c r="F418" s="27" t="str">
        <f t="shared" si="49"/>
        <v>0라지</v>
      </c>
      <c r="G418" s="389" t="str">
        <f t="shared" si="50"/>
        <v/>
      </c>
      <c r="H418" s="17"/>
      <c r="I418" s="384" t="s">
        <v>32</v>
      </c>
      <c r="J418" s="27" t="s">
        <v>90</v>
      </c>
      <c r="K418" s="27" t="s">
        <v>10</v>
      </c>
      <c r="L418" s="27" t="s">
        <v>33</v>
      </c>
      <c r="M418" s="43">
        <v>1.5636760062235264</v>
      </c>
      <c r="N418" s="43">
        <v>3.0364679672966703</v>
      </c>
      <c r="O418" s="36">
        <f t="shared" si="48"/>
        <v>1.4727919610731439</v>
      </c>
      <c r="P418" s="47">
        <v>54.333333333333336</v>
      </c>
      <c r="Q418" s="33">
        <f t="shared" si="51"/>
        <v>1.1849702158099749E-4</v>
      </c>
      <c r="R418" s="35" t="str">
        <f t="shared" si="52"/>
        <v>02.4GB 이하</v>
      </c>
      <c r="S418" s="35" t="str">
        <f t="shared" si="53"/>
        <v>안심4G</v>
      </c>
      <c r="T418" s="38">
        <f t="shared" si="54"/>
        <v>1.1849702158099749E-4</v>
      </c>
    </row>
    <row r="419" spans="1:20">
      <c r="A419" s="384" t="s">
        <v>45</v>
      </c>
      <c r="B419" s="385" t="s">
        <v>98</v>
      </c>
      <c r="C419" s="27" t="s">
        <v>5</v>
      </c>
      <c r="D419" s="27" t="s">
        <v>32</v>
      </c>
      <c r="E419" s="402" t="s">
        <v>1882</v>
      </c>
      <c r="F419" s="27" t="str">
        <f t="shared" si="49"/>
        <v>0라지</v>
      </c>
      <c r="G419" s="389" t="str">
        <f t="shared" si="50"/>
        <v/>
      </c>
      <c r="H419" s="17"/>
      <c r="I419" s="384" t="s">
        <v>32</v>
      </c>
      <c r="J419" s="21" t="s">
        <v>90</v>
      </c>
      <c r="K419" s="21" t="s">
        <v>13</v>
      </c>
      <c r="L419" s="21" t="s">
        <v>28</v>
      </c>
      <c r="M419" s="43">
        <v>2.950210358588381</v>
      </c>
      <c r="N419" s="43">
        <v>10.865287711099761</v>
      </c>
      <c r="O419" s="36">
        <f t="shared" si="48"/>
        <v>7.9150773525113802</v>
      </c>
      <c r="P419" s="47">
        <v>639.66666666666663</v>
      </c>
      <c r="Q419" s="33">
        <f t="shared" si="51"/>
        <v>1.3950661620486758E-3</v>
      </c>
      <c r="R419" s="35" t="str">
        <f t="shared" si="52"/>
        <v>04.6GB 초과</v>
      </c>
      <c r="S419" s="35" t="str">
        <f t="shared" si="53"/>
        <v>에센스(스페셜)</v>
      </c>
      <c r="T419" s="38">
        <f t="shared" si="54"/>
        <v>1.3950661620486758E-3</v>
      </c>
    </row>
    <row r="420" spans="1:20">
      <c r="A420" s="384" t="s">
        <v>45</v>
      </c>
      <c r="B420" s="385" t="s">
        <v>98</v>
      </c>
      <c r="C420" s="27" t="s">
        <v>5</v>
      </c>
      <c r="D420" s="27" t="s">
        <v>33</v>
      </c>
      <c r="E420" s="402" t="s">
        <v>1880</v>
      </c>
      <c r="F420" s="27" t="str">
        <f t="shared" si="49"/>
        <v>0스몰</v>
      </c>
      <c r="G420" s="389" t="str">
        <f t="shared" si="50"/>
        <v/>
      </c>
      <c r="H420" s="17"/>
      <c r="I420" s="384" t="s">
        <v>32</v>
      </c>
      <c r="J420" s="27" t="s">
        <v>90</v>
      </c>
      <c r="K420" s="27" t="s">
        <v>13</v>
      </c>
      <c r="L420" s="27" t="s">
        <v>31</v>
      </c>
      <c r="M420" s="43">
        <v>2.8997603055963106</v>
      </c>
      <c r="N420" s="43">
        <v>9.9378122371349598</v>
      </c>
      <c r="O420" s="36">
        <f t="shared" si="48"/>
        <v>7.0380519315386492</v>
      </c>
      <c r="P420" s="47">
        <v>139.33333333333334</v>
      </c>
      <c r="Q420" s="33">
        <f t="shared" si="51"/>
        <v>3.0387579767396903E-4</v>
      </c>
      <c r="R420" s="35" t="str">
        <f t="shared" si="52"/>
        <v>04.6GB 초과</v>
      </c>
      <c r="S420" s="35" t="str">
        <f t="shared" si="53"/>
        <v>에센스(스페셜)</v>
      </c>
      <c r="T420" s="38">
        <f t="shared" si="54"/>
        <v>3.0387579767396903E-4</v>
      </c>
    </row>
    <row r="421" spans="1:20">
      <c r="A421" s="384" t="s">
        <v>45</v>
      </c>
      <c r="B421" s="385" t="s">
        <v>98</v>
      </c>
      <c r="C421" s="27" t="s">
        <v>5</v>
      </c>
      <c r="D421" s="27" t="s">
        <v>33</v>
      </c>
      <c r="E421" s="402" t="s">
        <v>1879</v>
      </c>
      <c r="F421" s="27" t="str">
        <f t="shared" si="49"/>
        <v>0미디엄</v>
      </c>
      <c r="G421" s="389" t="str">
        <f t="shared" si="50"/>
        <v/>
      </c>
      <c r="H421" s="17"/>
      <c r="I421" s="384" t="s">
        <v>32</v>
      </c>
      <c r="J421" s="27" t="s">
        <v>90</v>
      </c>
      <c r="K421" s="27" t="s">
        <v>13</v>
      </c>
      <c r="L421" s="27" t="s">
        <v>32</v>
      </c>
      <c r="M421" s="43">
        <v>2.8429373105367026</v>
      </c>
      <c r="N421" s="43">
        <v>5.3549219030674884</v>
      </c>
      <c r="O421" s="36">
        <f t="shared" si="48"/>
        <v>2.5119845925307858</v>
      </c>
      <c r="P421" s="47">
        <v>41</v>
      </c>
      <c r="Q421" s="33">
        <f t="shared" si="51"/>
        <v>8.9417997880139198E-5</v>
      </c>
      <c r="R421" s="35" t="str">
        <f t="shared" si="52"/>
        <v>03.6GB 이하</v>
      </c>
      <c r="S421" s="35" t="str">
        <f t="shared" si="53"/>
        <v>에센스(스페셜)</v>
      </c>
      <c r="T421" s="38">
        <f t="shared" si="54"/>
        <v>8.9417997880139198E-5</v>
      </c>
    </row>
    <row r="422" spans="1:20">
      <c r="A422" s="384" t="s">
        <v>45</v>
      </c>
      <c r="B422" s="385" t="s">
        <v>98</v>
      </c>
      <c r="C422" s="27" t="s">
        <v>5</v>
      </c>
      <c r="D422" s="27" t="s">
        <v>33</v>
      </c>
      <c r="E422" s="402" t="s">
        <v>1881</v>
      </c>
      <c r="F422" s="27" t="str">
        <f t="shared" si="49"/>
        <v>0라지</v>
      </c>
      <c r="G422" s="389" t="str">
        <f t="shared" si="50"/>
        <v/>
      </c>
      <c r="H422" s="17"/>
      <c r="I422" s="384" t="s">
        <v>32</v>
      </c>
      <c r="J422" s="27" t="s">
        <v>90</v>
      </c>
      <c r="K422" s="27" t="s">
        <v>13</v>
      </c>
      <c r="L422" s="27" t="s">
        <v>33</v>
      </c>
      <c r="M422" s="43">
        <v>2.8410887718200684</v>
      </c>
      <c r="N422" s="43">
        <v>5.3708830649253887</v>
      </c>
      <c r="O422" s="36">
        <f t="shared" si="48"/>
        <v>2.5297942931053203</v>
      </c>
      <c r="P422" s="47">
        <v>70.333333333333329</v>
      </c>
      <c r="Q422" s="33">
        <f t="shared" si="51"/>
        <v>1.5339185002202741E-4</v>
      </c>
      <c r="R422" s="35" t="str">
        <f t="shared" si="52"/>
        <v>03.6GB 이하</v>
      </c>
      <c r="S422" s="35" t="str">
        <f t="shared" si="53"/>
        <v>에센스(스페셜)</v>
      </c>
      <c r="T422" s="38">
        <f t="shared" si="54"/>
        <v>1.5339185002202741E-4</v>
      </c>
    </row>
    <row r="423" spans="1:20">
      <c r="A423" s="384" t="s">
        <v>45</v>
      </c>
      <c r="B423" s="385" t="s">
        <v>98</v>
      </c>
      <c r="C423" s="27" t="s">
        <v>5</v>
      </c>
      <c r="D423" s="27" t="s">
        <v>33</v>
      </c>
      <c r="E423" s="402" t="s">
        <v>1882</v>
      </c>
      <c r="F423" s="27" t="str">
        <f t="shared" si="49"/>
        <v>0라지</v>
      </c>
      <c r="G423" s="389" t="str">
        <f t="shared" si="50"/>
        <v/>
      </c>
      <c r="H423" s="17"/>
      <c r="I423" s="384" t="s">
        <v>32</v>
      </c>
      <c r="J423" s="21" t="s">
        <v>90</v>
      </c>
      <c r="K423" s="21" t="s">
        <v>34</v>
      </c>
      <c r="L423" s="21" t="s">
        <v>28</v>
      </c>
      <c r="M423" s="43">
        <v>5.056859927418631</v>
      </c>
      <c r="N423" s="43">
        <v>13.958100863235934</v>
      </c>
      <c r="O423" s="36">
        <f t="shared" si="48"/>
        <v>8.9012409358173024</v>
      </c>
      <c r="P423" s="47">
        <v>514</v>
      </c>
      <c r="Q423" s="33">
        <f t="shared" si="51"/>
        <v>1.1209963636680865E-3</v>
      </c>
      <c r="R423" s="35" t="str">
        <f t="shared" si="52"/>
        <v>04.6GB 초과</v>
      </c>
      <c r="S423" s="35" t="str">
        <f t="shared" si="53"/>
        <v>에센스(스페셜)</v>
      </c>
      <c r="T423" s="38">
        <f t="shared" si="54"/>
        <v>1.1209963636680865E-3</v>
      </c>
    </row>
    <row r="424" spans="1:20">
      <c r="A424" s="384" t="s">
        <v>45</v>
      </c>
      <c r="B424" s="385" t="s">
        <v>98</v>
      </c>
      <c r="C424" s="27" t="s">
        <v>30</v>
      </c>
      <c r="D424" s="27" t="s">
        <v>28</v>
      </c>
      <c r="E424" s="402" t="s">
        <v>1880</v>
      </c>
      <c r="F424" s="27" t="str">
        <f t="shared" si="49"/>
        <v>0스몰</v>
      </c>
      <c r="G424" s="389" t="str">
        <f t="shared" si="50"/>
        <v/>
      </c>
      <c r="H424" s="17"/>
      <c r="I424" s="384" t="s">
        <v>32</v>
      </c>
      <c r="J424" s="27" t="s">
        <v>90</v>
      </c>
      <c r="K424" s="27" t="s">
        <v>34</v>
      </c>
      <c r="L424" s="27" t="s">
        <v>31</v>
      </c>
      <c r="M424" s="43">
        <v>5.1387211826431702</v>
      </c>
      <c r="N424" s="43">
        <v>13.585803631127598</v>
      </c>
      <c r="O424" s="36">
        <f t="shared" si="48"/>
        <v>8.4470824484844282</v>
      </c>
      <c r="P424" s="47">
        <v>83</v>
      </c>
      <c r="Q424" s="33">
        <f t="shared" si="51"/>
        <v>1.8101692253784277E-4</v>
      </c>
      <c r="R424" s="35" t="str">
        <f t="shared" si="52"/>
        <v>04.6GB 초과</v>
      </c>
      <c r="S424" s="35" t="str">
        <f t="shared" si="53"/>
        <v>에센스(스페셜)</v>
      </c>
      <c r="T424" s="38">
        <f t="shared" si="54"/>
        <v>1.8101692253784277E-4</v>
      </c>
    </row>
    <row r="425" spans="1:20">
      <c r="A425" s="384" t="s">
        <v>45</v>
      </c>
      <c r="B425" s="385" t="s">
        <v>98</v>
      </c>
      <c r="C425" s="27" t="s">
        <v>30</v>
      </c>
      <c r="D425" s="27" t="s">
        <v>28</v>
      </c>
      <c r="E425" s="402" t="s">
        <v>1879</v>
      </c>
      <c r="F425" s="27" t="str">
        <f t="shared" si="49"/>
        <v>0미디엄</v>
      </c>
      <c r="G425" s="389" t="str">
        <f t="shared" si="50"/>
        <v/>
      </c>
      <c r="H425" s="17"/>
      <c r="I425" s="384" t="s">
        <v>32</v>
      </c>
      <c r="J425" s="27" t="s">
        <v>90</v>
      </c>
      <c r="K425" s="27" t="s">
        <v>34</v>
      </c>
      <c r="L425" s="27" t="s">
        <v>32</v>
      </c>
      <c r="M425" s="43">
        <v>4.9632587066063518</v>
      </c>
      <c r="N425" s="43">
        <v>11.520324452106768</v>
      </c>
      <c r="O425" s="36">
        <f t="shared" si="48"/>
        <v>6.5570657455004167</v>
      </c>
      <c r="P425" s="47">
        <v>21.666666666666668</v>
      </c>
      <c r="Q425" s="33">
        <f t="shared" si="51"/>
        <v>4.7253413513894706E-5</v>
      </c>
      <c r="R425" s="35" t="str">
        <f t="shared" si="52"/>
        <v>04.6GB 초과</v>
      </c>
      <c r="S425" s="35" t="str">
        <f t="shared" si="53"/>
        <v>에센스(스페셜)</v>
      </c>
      <c r="T425" s="38">
        <f t="shared" si="54"/>
        <v>4.7253413513894706E-5</v>
      </c>
    </row>
    <row r="426" spans="1:20">
      <c r="A426" s="384" t="s">
        <v>45</v>
      </c>
      <c r="B426" s="385" t="s">
        <v>98</v>
      </c>
      <c r="C426" s="27" t="s">
        <v>30</v>
      </c>
      <c r="D426" s="27" t="s">
        <v>28</v>
      </c>
      <c r="E426" s="402" t="s">
        <v>1881</v>
      </c>
      <c r="F426" s="27" t="str">
        <f t="shared" si="49"/>
        <v>0라지</v>
      </c>
      <c r="G426" s="389" t="str">
        <f t="shared" si="50"/>
        <v/>
      </c>
      <c r="H426" s="17"/>
      <c r="I426" s="384" t="s">
        <v>32</v>
      </c>
      <c r="J426" s="27" t="s">
        <v>90</v>
      </c>
      <c r="K426" s="27" t="s">
        <v>34</v>
      </c>
      <c r="L426" s="27" t="s">
        <v>33</v>
      </c>
      <c r="M426" s="43">
        <v>5.093384371863471</v>
      </c>
      <c r="N426" s="43">
        <v>8.6741870935316445</v>
      </c>
      <c r="O426" s="36">
        <f t="shared" si="48"/>
        <v>3.5808027216681735</v>
      </c>
      <c r="P426" s="47">
        <v>36</v>
      </c>
      <c r="Q426" s="33">
        <f t="shared" si="51"/>
        <v>7.8513363992317351E-5</v>
      </c>
      <c r="R426" s="35" t="str">
        <f t="shared" si="52"/>
        <v>04.6GB 초과</v>
      </c>
      <c r="S426" s="35" t="str">
        <f t="shared" si="53"/>
        <v>에센스(스페셜)</v>
      </c>
      <c r="T426" s="38">
        <f t="shared" si="54"/>
        <v>7.8513363992317351E-5</v>
      </c>
    </row>
    <row r="427" spans="1:20">
      <c r="A427" s="384" t="s">
        <v>45</v>
      </c>
      <c r="B427" s="385" t="s">
        <v>98</v>
      </c>
      <c r="C427" s="27" t="s">
        <v>30</v>
      </c>
      <c r="D427" s="27" t="s">
        <v>28</v>
      </c>
      <c r="E427" s="402" t="s">
        <v>1882</v>
      </c>
      <c r="F427" s="27" t="str">
        <f t="shared" si="49"/>
        <v>0라지</v>
      </c>
      <c r="G427" s="389" t="str">
        <f t="shared" si="50"/>
        <v/>
      </c>
      <c r="H427" s="17"/>
      <c r="I427" s="384" t="s">
        <v>32</v>
      </c>
      <c r="J427" s="21" t="s">
        <v>90</v>
      </c>
      <c r="K427" s="21" t="s">
        <v>86</v>
      </c>
      <c r="L427" s="21" t="s">
        <v>28</v>
      </c>
      <c r="M427" s="43">
        <v>25.548240502016263</v>
      </c>
      <c r="N427" s="43">
        <v>32.181716069188226</v>
      </c>
      <c r="O427" s="36">
        <f t="shared" si="48"/>
        <v>6.6334755671719634</v>
      </c>
      <c r="P427" s="47">
        <v>3697.6666666666665</v>
      </c>
      <c r="Q427" s="33">
        <f t="shared" si="51"/>
        <v>8.0643402478405221E-3</v>
      </c>
      <c r="R427" s="35" t="str">
        <f t="shared" si="52"/>
        <v>04.6GB 초과</v>
      </c>
      <c r="S427" s="35" t="str">
        <f t="shared" si="53"/>
        <v>에센스(스페셜)</v>
      </c>
      <c r="T427" s="38">
        <f t="shared" si="54"/>
        <v>8.0643402478405221E-3</v>
      </c>
    </row>
    <row r="428" spans="1:20">
      <c r="A428" s="384" t="s">
        <v>45</v>
      </c>
      <c r="B428" s="385" t="s">
        <v>98</v>
      </c>
      <c r="C428" s="27" t="s">
        <v>30</v>
      </c>
      <c r="D428" s="27" t="s">
        <v>31</v>
      </c>
      <c r="E428" s="402" t="s">
        <v>1880</v>
      </c>
      <c r="F428" s="27" t="str">
        <f t="shared" si="49"/>
        <v>0스몰</v>
      </c>
      <c r="G428" s="389" t="str">
        <f t="shared" si="50"/>
        <v/>
      </c>
      <c r="H428" s="17"/>
      <c r="I428" s="384" t="s">
        <v>32</v>
      </c>
      <c r="J428" s="27" t="s">
        <v>90</v>
      </c>
      <c r="K428" s="27" t="s">
        <v>86</v>
      </c>
      <c r="L428" s="27" t="s">
        <v>31</v>
      </c>
      <c r="M428" s="43">
        <v>27.988259426185063</v>
      </c>
      <c r="N428" s="43">
        <v>33.996937355578396</v>
      </c>
      <c r="O428" s="36">
        <f t="shared" si="48"/>
        <v>6.0086779293933326</v>
      </c>
      <c r="P428" s="47">
        <v>354.66666666666669</v>
      </c>
      <c r="Q428" s="33">
        <f t="shared" si="51"/>
        <v>7.7350203044283024E-4</v>
      </c>
      <c r="R428" s="35" t="str">
        <f t="shared" si="52"/>
        <v>04.6GB 초과</v>
      </c>
      <c r="S428" s="35" t="str">
        <f t="shared" si="53"/>
        <v>에센스(스페셜)</v>
      </c>
      <c r="T428" s="38">
        <f t="shared" si="54"/>
        <v>7.7350203044283024E-4</v>
      </c>
    </row>
    <row r="429" spans="1:20">
      <c r="A429" s="384" t="s">
        <v>45</v>
      </c>
      <c r="B429" s="385" t="s">
        <v>98</v>
      </c>
      <c r="C429" s="27" t="s">
        <v>30</v>
      </c>
      <c r="D429" s="27" t="s">
        <v>31</v>
      </c>
      <c r="E429" s="402" t="s">
        <v>1879</v>
      </c>
      <c r="F429" s="27" t="str">
        <f t="shared" si="49"/>
        <v>0미디엄</v>
      </c>
      <c r="G429" s="389" t="str">
        <f t="shared" si="50"/>
        <v/>
      </c>
      <c r="H429" s="17"/>
      <c r="I429" s="384" t="s">
        <v>32</v>
      </c>
      <c r="J429" s="27" t="s">
        <v>90</v>
      </c>
      <c r="K429" s="27" t="s">
        <v>86</v>
      </c>
      <c r="L429" s="27" t="s">
        <v>32</v>
      </c>
      <c r="M429" s="43">
        <v>29.81517376926508</v>
      </c>
      <c r="N429" s="43">
        <v>31.692576692680294</v>
      </c>
      <c r="O429" s="36">
        <f t="shared" si="48"/>
        <v>1.8774029234152145</v>
      </c>
      <c r="P429" s="47">
        <v>118.66666666666667</v>
      </c>
      <c r="Q429" s="33">
        <f t="shared" si="51"/>
        <v>2.588033109376387E-4</v>
      </c>
      <c r="R429" s="35" t="str">
        <f t="shared" si="52"/>
        <v>04.6GB 초과</v>
      </c>
      <c r="S429" s="35" t="str">
        <f t="shared" si="53"/>
        <v>에센스(스페셜)</v>
      </c>
      <c r="T429" s="38">
        <f t="shared" si="54"/>
        <v>2.588033109376387E-4</v>
      </c>
    </row>
    <row r="430" spans="1:20">
      <c r="A430" s="384" t="s">
        <v>45</v>
      </c>
      <c r="B430" s="385" t="s">
        <v>98</v>
      </c>
      <c r="C430" s="27" t="s">
        <v>30</v>
      </c>
      <c r="D430" s="27" t="s">
        <v>31</v>
      </c>
      <c r="E430" s="402" t="s">
        <v>1881</v>
      </c>
      <c r="F430" s="27" t="str">
        <f t="shared" si="49"/>
        <v>0라지</v>
      </c>
      <c r="G430" s="389" t="str">
        <f t="shared" si="50"/>
        <v/>
      </c>
      <c r="H430" s="17"/>
      <c r="I430" s="384" t="s">
        <v>32</v>
      </c>
      <c r="J430" s="27" t="s">
        <v>90</v>
      </c>
      <c r="K430" s="27" t="s">
        <v>86</v>
      </c>
      <c r="L430" s="27" t="s">
        <v>33</v>
      </c>
      <c r="M430" s="43">
        <v>32.869653925365874</v>
      </c>
      <c r="N430" s="43">
        <v>30.22232028696272</v>
      </c>
      <c r="O430" s="36">
        <f t="shared" si="48"/>
        <v>-2.6473336384031541</v>
      </c>
      <c r="P430" s="47">
        <v>150</v>
      </c>
      <c r="Q430" s="33">
        <f t="shared" si="51"/>
        <v>3.2713901663465562E-4</v>
      </c>
      <c r="R430" s="35" t="str">
        <f t="shared" si="52"/>
        <v>04.6GB 초과</v>
      </c>
      <c r="S430" s="35" t="str">
        <f t="shared" si="53"/>
        <v>에센스(스페셜)</v>
      </c>
      <c r="T430" s="38">
        <f t="shared" si="54"/>
        <v>3.2713901663465562E-4</v>
      </c>
    </row>
    <row r="431" spans="1:20">
      <c r="A431" s="384" t="s">
        <v>45</v>
      </c>
      <c r="B431" s="385" t="s">
        <v>98</v>
      </c>
      <c r="C431" s="27" t="s">
        <v>30</v>
      </c>
      <c r="D431" s="27" t="s">
        <v>31</v>
      </c>
      <c r="E431" s="402" t="s">
        <v>1882</v>
      </c>
      <c r="F431" s="27" t="str">
        <f t="shared" si="49"/>
        <v>0라지</v>
      </c>
      <c r="G431" s="389" t="str">
        <f t="shared" si="50"/>
        <v/>
      </c>
      <c r="H431" s="17"/>
      <c r="I431" s="384" t="s">
        <v>32</v>
      </c>
      <c r="J431" s="21" t="s">
        <v>92</v>
      </c>
      <c r="K431" s="21" t="s">
        <v>5</v>
      </c>
      <c r="L431" s="21" t="s">
        <v>28</v>
      </c>
      <c r="M431" s="43">
        <v>0.17787695716727864</v>
      </c>
      <c r="N431" s="43">
        <v>6.7639892941577875</v>
      </c>
      <c r="O431" s="36">
        <f t="shared" si="48"/>
        <v>6.5861123369905092</v>
      </c>
      <c r="P431" s="47">
        <v>586.66666666666663</v>
      </c>
      <c r="Q431" s="33">
        <f t="shared" si="51"/>
        <v>1.2794770428377642E-3</v>
      </c>
      <c r="R431" s="35" t="str">
        <f t="shared" si="52"/>
        <v>04.6GB 초과</v>
      </c>
      <c r="S431" s="35" t="str">
        <f t="shared" si="53"/>
        <v>에센스(스페셜)</v>
      </c>
      <c r="T431" s="38">
        <f t="shared" si="54"/>
        <v>1.2794770428377642E-3</v>
      </c>
    </row>
    <row r="432" spans="1:20">
      <c r="A432" s="384" t="s">
        <v>45</v>
      </c>
      <c r="B432" s="385" t="s">
        <v>98</v>
      </c>
      <c r="C432" s="27" t="s">
        <v>30</v>
      </c>
      <c r="D432" s="27" t="s">
        <v>32</v>
      </c>
      <c r="E432" s="402" t="s">
        <v>1880</v>
      </c>
      <c r="F432" s="27" t="str">
        <f t="shared" si="49"/>
        <v>0스몰</v>
      </c>
      <c r="G432" s="389" t="str">
        <f t="shared" si="50"/>
        <v/>
      </c>
      <c r="H432" s="17"/>
      <c r="I432" s="384" t="s">
        <v>32</v>
      </c>
      <c r="J432" s="21" t="s">
        <v>92</v>
      </c>
      <c r="K432" s="27" t="s">
        <v>5</v>
      </c>
      <c r="L432" s="27" t="s">
        <v>31</v>
      </c>
      <c r="M432" s="43">
        <v>0.19224570732490689</v>
      </c>
      <c r="N432" s="43">
        <v>5.4166436409482763</v>
      </c>
      <c r="O432" s="36">
        <f t="shared" si="48"/>
        <v>5.2243979336233695</v>
      </c>
      <c r="P432" s="47">
        <v>340</v>
      </c>
      <c r="Q432" s="33">
        <f t="shared" si="51"/>
        <v>7.4151510437188602E-4</v>
      </c>
      <c r="R432" s="35" t="str">
        <f t="shared" si="52"/>
        <v>03.6GB 이하</v>
      </c>
      <c r="S432" s="35" t="str">
        <f t="shared" si="53"/>
        <v>에센스(스페셜)</v>
      </c>
      <c r="T432" s="38">
        <f t="shared" si="54"/>
        <v>7.4151510437188602E-4</v>
      </c>
    </row>
    <row r="433" spans="1:20">
      <c r="A433" s="384" t="s">
        <v>45</v>
      </c>
      <c r="B433" s="385" t="s">
        <v>98</v>
      </c>
      <c r="C433" s="27" t="s">
        <v>30</v>
      </c>
      <c r="D433" s="27" t="s">
        <v>32</v>
      </c>
      <c r="E433" s="402" t="s">
        <v>1879</v>
      </c>
      <c r="F433" s="27" t="str">
        <f t="shared" si="49"/>
        <v>0미디엄</v>
      </c>
      <c r="G433" s="389" t="str">
        <f t="shared" si="50"/>
        <v/>
      </c>
      <c r="H433" s="17"/>
      <c r="I433" s="384" t="s">
        <v>32</v>
      </c>
      <c r="J433" s="21" t="s">
        <v>92</v>
      </c>
      <c r="K433" s="27" t="s">
        <v>5</v>
      </c>
      <c r="L433" s="27" t="s">
        <v>32</v>
      </c>
      <c r="M433" s="43">
        <v>0.17482064835568692</v>
      </c>
      <c r="N433" s="43">
        <v>2.163207753262621</v>
      </c>
      <c r="O433" s="36">
        <f t="shared" si="48"/>
        <v>1.9883871049069342</v>
      </c>
      <c r="P433" s="47">
        <v>156.66666666666666</v>
      </c>
      <c r="Q433" s="33">
        <f t="shared" si="51"/>
        <v>3.4167852848508473E-4</v>
      </c>
      <c r="R433" s="35" t="str">
        <f t="shared" si="52"/>
        <v>01.2.5GB 이하</v>
      </c>
      <c r="S433" s="35" t="str">
        <f t="shared" si="53"/>
        <v>안심2.5G</v>
      </c>
      <c r="T433" s="38">
        <f t="shared" si="54"/>
        <v>3.4167852848508473E-4</v>
      </c>
    </row>
    <row r="434" spans="1:20">
      <c r="A434" s="384" t="s">
        <v>45</v>
      </c>
      <c r="B434" s="385" t="s">
        <v>98</v>
      </c>
      <c r="C434" s="27" t="s">
        <v>30</v>
      </c>
      <c r="D434" s="27" t="s">
        <v>32</v>
      </c>
      <c r="E434" s="402" t="s">
        <v>1881</v>
      </c>
      <c r="F434" s="27" t="str">
        <f t="shared" si="49"/>
        <v>0라지</v>
      </c>
      <c r="G434" s="389" t="str">
        <f t="shared" si="50"/>
        <v/>
      </c>
      <c r="H434" s="17"/>
      <c r="I434" s="384" t="s">
        <v>32</v>
      </c>
      <c r="J434" s="21" t="s">
        <v>92</v>
      </c>
      <c r="K434" s="27" t="s">
        <v>5</v>
      </c>
      <c r="L434" s="27" t="s">
        <v>33</v>
      </c>
      <c r="M434" s="43">
        <v>0.10347716992640181</v>
      </c>
      <c r="N434" s="43">
        <v>0.89282420316932343</v>
      </c>
      <c r="O434" s="36">
        <f t="shared" si="48"/>
        <v>0.78934703324292166</v>
      </c>
      <c r="P434" s="47">
        <v>530.33333333333337</v>
      </c>
      <c r="Q434" s="33">
        <f t="shared" si="51"/>
        <v>1.156618167701638E-3</v>
      </c>
      <c r="R434" s="35" t="str">
        <f t="shared" si="52"/>
        <v>01.2.5GB 이하</v>
      </c>
      <c r="S434" s="35" t="str">
        <f t="shared" si="53"/>
        <v>안심2.5G</v>
      </c>
      <c r="T434" s="38">
        <f t="shared" si="54"/>
        <v>1.156618167701638E-3</v>
      </c>
    </row>
    <row r="435" spans="1:20">
      <c r="A435" s="384" t="s">
        <v>45</v>
      </c>
      <c r="B435" s="385" t="s">
        <v>98</v>
      </c>
      <c r="C435" s="27" t="s">
        <v>30</v>
      </c>
      <c r="D435" s="27" t="s">
        <v>32</v>
      </c>
      <c r="E435" s="402" t="s">
        <v>1882</v>
      </c>
      <c r="F435" s="27" t="str">
        <f t="shared" si="49"/>
        <v>0라지</v>
      </c>
      <c r="G435" s="389" t="str">
        <f t="shared" si="50"/>
        <v/>
      </c>
      <c r="H435" s="17"/>
      <c r="I435" s="384" t="s">
        <v>32</v>
      </c>
      <c r="J435" s="21" t="s">
        <v>92</v>
      </c>
      <c r="K435" s="21" t="s">
        <v>30</v>
      </c>
      <c r="L435" s="21" t="s">
        <v>28</v>
      </c>
      <c r="M435" s="43">
        <v>0.8727979181443023</v>
      </c>
      <c r="N435" s="43">
        <v>5.1949099165605226</v>
      </c>
      <c r="O435" s="36">
        <f t="shared" si="48"/>
        <v>4.3221119984162204</v>
      </c>
      <c r="P435" s="47">
        <v>634.33333333333337</v>
      </c>
      <c r="Q435" s="33">
        <f t="shared" si="51"/>
        <v>1.3834345525683327E-3</v>
      </c>
      <c r="R435" s="35" t="str">
        <f t="shared" si="52"/>
        <v>03.6GB 이하</v>
      </c>
      <c r="S435" s="35" t="str">
        <f t="shared" si="53"/>
        <v>에센스(스페셜)</v>
      </c>
      <c r="T435" s="38">
        <f t="shared" si="54"/>
        <v>1.3834345525683327E-3</v>
      </c>
    </row>
    <row r="436" spans="1:20">
      <c r="A436" s="384" t="s">
        <v>45</v>
      </c>
      <c r="B436" s="385" t="s">
        <v>98</v>
      </c>
      <c r="C436" s="27" t="s">
        <v>30</v>
      </c>
      <c r="D436" s="27" t="s">
        <v>33</v>
      </c>
      <c r="E436" s="402" t="s">
        <v>1880</v>
      </c>
      <c r="F436" s="27" t="str">
        <f t="shared" si="49"/>
        <v>0스몰</v>
      </c>
      <c r="G436" s="389" t="str">
        <f t="shared" si="50"/>
        <v/>
      </c>
      <c r="H436" s="17"/>
      <c r="I436" s="384" t="s">
        <v>32</v>
      </c>
      <c r="J436" s="21" t="s">
        <v>92</v>
      </c>
      <c r="K436" s="27" t="s">
        <v>30</v>
      </c>
      <c r="L436" s="27" t="s">
        <v>31</v>
      </c>
      <c r="M436" s="43">
        <v>0.85029620873300649</v>
      </c>
      <c r="N436" s="43">
        <v>5.0405156005108571</v>
      </c>
      <c r="O436" s="36">
        <f t="shared" si="48"/>
        <v>4.190219391777851</v>
      </c>
      <c r="P436" s="47">
        <v>304</v>
      </c>
      <c r="Q436" s="33">
        <f t="shared" si="51"/>
        <v>6.6300174037956872E-4</v>
      </c>
      <c r="R436" s="35" t="str">
        <f t="shared" si="52"/>
        <v>03.6GB 이하</v>
      </c>
      <c r="S436" s="35" t="str">
        <f t="shared" si="53"/>
        <v>에센스(스페셜)</v>
      </c>
      <c r="T436" s="38">
        <f t="shared" si="54"/>
        <v>6.6300174037956872E-4</v>
      </c>
    </row>
    <row r="437" spans="1:20">
      <c r="A437" s="384" t="s">
        <v>45</v>
      </c>
      <c r="B437" s="385" t="s">
        <v>98</v>
      </c>
      <c r="C437" s="27" t="s">
        <v>30</v>
      </c>
      <c r="D437" s="27" t="s">
        <v>33</v>
      </c>
      <c r="E437" s="402" t="s">
        <v>1879</v>
      </c>
      <c r="F437" s="27" t="str">
        <f t="shared" si="49"/>
        <v>0미디엄</v>
      </c>
      <c r="G437" s="389" t="str">
        <f t="shared" si="50"/>
        <v/>
      </c>
      <c r="H437" s="17"/>
      <c r="I437" s="384" t="s">
        <v>32</v>
      </c>
      <c r="J437" s="21" t="s">
        <v>92</v>
      </c>
      <c r="K437" s="27" t="s">
        <v>30</v>
      </c>
      <c r="L437" s="27" t="s">
        <v>32</v>
      </c>
      <c r="M437" s="43">
        <v>0.84534286683605564</v>
      </c>
      <c r="N437" s="43">
        <v>2.5941097748535937</v>
      </c>
      <c r="O437" s="36">
        <f t="shared" si="48"/>
        <v>1.7487669080175381</v>
      </c>
      <c r="P437" s="47">
        <v>124</v>
      </c>
      <c r="Q437" s="33">
        <f t="shared" si="51"/>
        <v>2.7043492041798196E-4</v>
      </c>
      <c r="R437" s="35" t="str">
        <f t="shared" si="52"/>
        <v>02.4GB 이하</v>
      </c>
      <c r="S437" s="35" t="str">
        <f t="shared" si="53"/>
        <v>안심4G</v>
      </c>
      <c r="T437" s="38">
        <f t="shared" si="54"/>
        <v>2.7043492041798196E-4</v>
      </c>
    </row>
    <row r="438" spans="1:20">
      <c r="A438" s="384" t="s">
        <v>45</v>
      </c>
      <c r="B438" s="385" t="s">
        <v>98</v>
      </c>
      <c r="C438" s="27" t="s">
        <v>30</v>
      </c>
      <c r="D438" s="27" t="s">
        <v>33</v>
      </c>
      <c r="E438" s="402" t="s">
        <v>1881</v>
      </c>
      <c r="F438" s="27" t="str">
        <f t="shared" si="49"/>
        <v>0라지</v>
      </c>
      <c r="G438" s="389" t="str">
        <f t="shared" si="50"/>
        <v/>
      </c>
      <c r="H438" s="17"/>
      <c r="I438" s="384" t="s">
        <v>32</v>
      </c>
      <c r="J438" s="21" t="s">
        <v>92</v>
      </c>
      <c r="K438" s="27" t="s">
        <v>30</v>
      </c>
      <c r="L438" s="27" t="s">
        <v>33</v>
      </c>
      <c r="M438" s="43">
        <v>0.83035954311735949</v>
      </c>
      <c r="N438" s="43">
        <v>1.5246713192942907</v>
      </c>
      <c r="O438" s="36">
        <f t="shared" si="48"/>
        <v>0.69431177617693118</v>
      </c>
      <c r="P438" s="47">
        <v>202</v>
      </c>
      <c r="Q438" s="33">
        <f t="shared" si="51"/>
        <v>4.4054720906800288E-4</v>
      </c>
      <c r="R438" s="35" t="str">
        <f t="shared" si="52"/>
        <v>01.2.5GB 이하</v>
      </c>
      <c r="S438" s="35" t="str">
        <f t="shared" si="53"/>
        <v>안심2.5G</v>
      </c>
      <c r="T438" s="38">
        <f t="shared" si="54"/>
        <v>4.4054720906800288E-4</v>
      </c>
    </row>
    <row r="439" spans="1:20">
      <c r="A439" s="384" t="s">
        <v>45</v>
      </c>
      <c r="B439" s="385" t="s">
        <v>98</v>
      </c>
      <c r="C439" s="27" t="s">
        <v>30</v>
      </c>
      <c r="D439" s="27" t="s">
        <v>33</v>
      </c>
      <c r="E439" s="402" t="s">
        <v>1882</v>
      </c>
      <c r="F439" s="27" t="str">
        <f t="shared" si="49"/>
        <v>0라지</v>
      </c>
      <c r="G439" s="389" t="str">
        <f t="shared" si="50"/>
        <v/>
      </c>
      <c r="H439" s="17"/>
      <c r="I439" s="384" t="s">
        <v>32</v>
      </c>
      <c r="J439" s="21" t="s">
        <v>92</v>
      </c>
      <c r="K439" s="21" t="s">
        <v>10</v>
      </c>
      <c r="L439" s="21" t="s">
        <v>28</v>
      </c>
      <c r="M439" s="43">
        <v>1.5547498132411319</v>
      </c>
      <c r="N439" s="43">
        <v>6.1095163919154478</v>
      </c>
      <c r="O439" s="36">
        <f t="shared" si="48"/>
        <v>4.5547665786743163</v>
      </c>
      <c r="P439" s="47">
        <v>788.33333333333337</v>
      </c>
      <c r="Q439" s="33">
        <f t="shared" si="51"/>
        <v>1.7192972763132458E-3</v>
      </c>
      <c r="R439" s="35" t="str">
        <f t="shared" si="52"/>
        <v>04.6GB 초과</v>
      </c>
      <c r="S439" s="35" t="str">
        <f t="shared" si="53"/>
        <v>에센스(스페셜)</v>
      </c>
      <c r="T439" s="38">
        <f t="shared" si="54"/>
        <v>1.7192972763132458E-3</v>
      </c>
    </row>
    <row r="440" spans="1:20">
      <c r="A440" s="384" t="s">
        <v>45</v>
      </c>
      <c r="B440" s="385" t="s">
        <v>98</v>
      </c>
      <c r="C440" s="27" t="s">
        <v>10</v>
      </c>
      <c r="D440" s="27" t="s">
        <v>28</v>
      </c>
      <c r="E440" s="402" t="s">
        <v>1880</v>
      </c>
      <c r="F440" s="27" t="str">
        <f t="shared" si="49"/>
        <v>0스몰</v>
      </c>
      <c r="G440" s="389" t="str">
        <f t="shared" si="50"/>
        <v/>
      </c>
      <c r="H440" s="17"/>
      <c r="I440" s="384" t="s">
        <v>32</v>
      </c>
      <c r="J440" s="21" t="s">
        <v>92</v>
      </c>
      <c r="K440" s="27" t="s">
        <v>10</v>
      </c>
      <c r="L440" s="27" t="s">
        <v>31</v>
      </c>
      <c r="M440" s="43">
        <v>1.5378887762570514</v>
      </c>
      <c r="N440" s="43">
        <v>6.0661846750941359</v>
      </c>
      <c r="O440" s="36">
        <f t="shared" si="48"/>
        <v>4.5282958988370847</v>
      </c>
      <c r="P440" s="47">
        <v>298.33333333333331</v>
      </c>
      <c r="Q440" s="33">
        <f t="shared" si="51"/>
        <v>6.5064315530670392E-4</v>
      </c>
      <c r="R440" s="35" t="str">
        <f t="shared" si="52"/>
        <v>04.6GB 초과</v>
      </c>
      <c r="S440" s="35" t="str">
        <f t="shared" si="53"/>
        <v>에센스(스페셜)</v>
      </c>
      <c r="T440" s="38">
        <f t="shared" si="54"/>
        <v>6.5064315530670392E-4</v>
      </c>
    </row>
    <row r="441" spans="1:20">
      <c r="A441" s="384" t="s">
        <v>45</v>
      </c>
      <c r="B441" s="385" t="s">
        <v>98</v>
      </c>
      <c r="C441" s="27" t="s">
        <v>10</v>
      </c>
      <c r="D441" s="27" t="s">
        <v>28</v>
      </c>
      <c r="E441" s="402" t="s">
        <v>1879</v>
      </c>
      <c r="F441" s="27" t="str">
        <f t="shared" si="49"/>
        <v>0미디엄</v>
      </c>
      <c r="G441" s="389" t="str">
        <f t="shared" si="50"/>
        <v/>
      </c>
      <c r="H441" s="17"/>
      <c r="I441" s="384" t="s">
        <v>32</v>
      </c>
      <c r="J441" s="21" t="s">
        <v>92</v>
      </c>
      <c r="K441" s="27" t="s">
        <v>10</v>
      </c>
      <c r="L441" s="27" t="s">
        <v>32</v>
      </c>
      <c r="M441" s="43">
        <v>1.5165868794045798</v>
      </c>
      <c r="N441" s="43">
        <v>2.5728821630158074</v>
      </c>
      <c r="O441" s="36">
        <f t="shared" si="48"/>
        <v>1.0562952836112276</v>
      </c>
      <c r="P441" s="47">
        <v>109.33333333333333</v>
      </c>
      <c r="Q441" s="33">
        <f t="shared" si="51"/>
        <v>2.3844799434703787E-4</v>
      </c>
      <c r="R441" s="35" t="str">
        <f t="shared" si="52"/>
        <v>02.4GB 이하</v>
      </c>
      <c r="S441" s="35" t="str">
        <f t="shared" si="53"/>
        <v>안심4G</v>
      </c>
      <c r="T441" s="38">
        <f t="shared" si="54"/>
        <v>2.3844799434703787E-4</v>
      </c>
    </row>
    <row r="442" spans="1:20">
      <c r="A442" s="384" t="s">
        <v>45</v>
      </c>
      <c r="B442" s="385" t="s">
        <v>98</v>
      </c>
      <c r="C442" s="27" t="s">
        <v>10</v>
      </c>
      <c r="D442" s="27" t="s">
        <v>28</v>
      </c>
      <c r="E442" s="402" t="s">
        <v>1881</v>
      </c>
      <c r="F442" s="27" t="str">
        <f t="shared" si="49"/>
        <v>0라지</v>
      </c>
      <c r="G442" s="389" t="str">
        <f t="shared" si="50"/>
        <v/>
      </c>
      <c r="H442" s="17"/>
      <c r="I442" s="384" t="s">
        <v>32</v>
      </c>
      <c r="J442" s="21" t="s">
        <v>92</v>
      </c>
      <c r="K442" s="27" t="s">
        <v>10</v>
      </c>
      <c r="L442" s="27" t="s">
        <v>33</v>
      </c>
      <c r="M442" s="43">
        <v>1.5336969875248454</v>
      </c>
      <c r="N442" s="43">
        <v>2.0787327938912563</v>
      </c>
      <c r="O442" s="36">
        <f t="shared" si="48"/>
        <v>0.54503580636641091</v>
      </c>
      <c r="P442" s="47">
        <v>160.33333333333334</v>
      </c>
      <c r="Q442" s="33">
        <f t="shared" si="51"/>
        <v>3.4967526000282079E-4</v>
      </c>
      <c r="R442" s="35" t="str">
        <f t="shared" si="52"/>
        <v>01.2.5GB 이하</v>
      </c>
      <c r="S442" s="35" t="str">
        <f t="shared" si="53"/>
        <v>안심2.5G</v>
      </c>
      <c r="T442" s="38">
        <f t="shared" si="54"/>
        <v>3.4967526000282079E-4</v>
      </c>
    </row>
    <row r="443" spans="1:20">
      <c r="A443" s="384" t="s">
        <v>45</v>
      </c>
      <c r="B443" s="385" t="s">
        <v>98</v>
      </c>
      <c r="C443" s="27" t="s">
        <v>10</v>
      </c>
      <c r="D443" s="27" t="s">
        <v>28</v>
      </c>
      <c r="E443" s="402" t="s">
        <v>1882</v>
      </c>
      <c r="F443" s="27" t="str">
        <f t="shared" si="49"/>
        <v>0라지</v>
      </c>
      <c r="G443" s="389" t="str">
        <f t="shared" si="50"/>
        <v/>
      </c>
      <c r="H443" s="17"/>
      <c r="I443" s="384" t="s">
        <v>32</v>
      </c>
      <c r="J443" s="21" t="s">
        <v>92</v>
      </c>
      <c r="K443" s="21" t="s">
        <v>13</v>
      </c>
      <c r="L443" s="21" t="s">
        <v>28</v>
      </c>
      <c r="M443" s="43">
        <v>2.9250982762909499</v>
      </c>
      <c r="N443" s="43">
        <v>8.4638736602914246</v>
      </c>
      <c r="O443" s="36">
        <f t="shared" si="48"/>
        <v>5.5387753840004752</v>
      </c>
      <c r="P443" s="47">
        <v>1353.6666666666667</v>
      </c>
      <c r="Q443" s="33">
        <f t="shared" si="51"/>
        <v>2.9522478812296369E-3</v>
      </c>
      <c r="R443" s="35" t="str">
        <f t="shared" si="52"/>
        <v>04.6GB 초과</v>
      </c>
      <c r="S443" s="35" t="str">
        <f t="shared" si="53"/>
        <v>에센스(스페셜)</v>
      </c>
      <c r="T443" s="38">
        <f t="shared" si="54"/>
        <v>2.9522478812296369E-3</v>
      </c>
    </row>
    <row r="444" spans="1:20">
      <c r="A444" s="384" t="s">
        <v>45</v>
      </c>
      <c r="B444" s="385" t="s">
        <v>98</v>
      </c>
      <c r="C444" s="27" t="s">
        <v>10</v>
      </c>
      <c r="D444" s="27" t="s">
        <v>31</v>
      </c>
      <c r="E444" s="402" t="s">
        <v>1880</v>
      </c>
      <c r="F444" s="27" t="str">
        <f t="shared" si="49"/>
        <v>0스몰</v>
      </c>
      <c r="G444" s="389" t="str">
        <f t="shared" si="50"/>
        <v/>
      </c>
      <c r="H444" s="17"/>
      <c r="I444" s="384" t="s">
        <v>32</v>
      </c>
      <c r="J444" s="21" t="s">
        <v>92</v>
      </c>
      <c r="K444" s="27" t="s">
        <v>13</v>
      </c>
      <c r="L444" s="27" t="s">
        <v>31</v>
      </c>
      <c r="M444" s="43">
        <v>2.87798018775614</v>
      </c>
      <c r="N444" s="43">
        <v>7.8812149189406098</v>
      </c>
      <c r="O444" s="36">
        <f t="shared" si="48"/>
        <v>5.0032347311844703</v>
      </c>
      <c r="P444" s="47">
        <v>382.33333333333331</v>
      </c>
      <c r="Q444" s="33">
        <f t="shared" si="51"/>
        <v>8.3384100462211106E-4</v>
      </c>
      <c r="R444" s="35" t="str">
        <f t="shared" si="52"/>
        <v>04.6GB 초과</v>
      </c>
      <c r="S444" s="35" t="str">
        <f t="shared" si="53"/>
        <v>에센스(스페셜)</v>
      </c>
      <c r="T444" s="38">
        <f t="shared" si="54"/>
        <v>8.3384100462211106E-4</v>
      </c>
    </row>
    <row r="445" spans="1:20">
      <c r="A445" s="384" t="s">
        <v>45</v>
      </c>
      <c r="B445" s="385" t="s">
        <v>98</v>
      </c>
      <c r="C445" s="27" t="s">
        <v>10</v>
      </c>
      <c r="D445" s="27" t="s">
        <v>31</v>
      </c>
      <c r="E445" s="402" t="s">
        <v>1879</v>
      </c>
      <c r="F445" s="27" t="str">
        <f t="shared" si="49"/>
        <v>0미디엄</v>
      </c>
      <c r="G445" s="389" t="str">
        <f t="shared" si="50"/>
        <v/>
      </c>
      <c r="H445" s="17"/>
      <c r="I445" s="384" t="s">
        <v>32</v>
      </c>
      <c r="J445" s="21" t="s">
        <v>92</v>
      </c>
      <c r="K445" s="27" t="s">
        <v>13</v>
      </c>
      <c r="L445" s="27" t="s">
        <v>32</v>
      </c>
      <c r="M445" s="43">
        <v>2.8620519343717596</v>
      </c>
      <c r="N445" s="43">
        <v>4.8034887163727369</v>
      </c>
      <c r="O445" s="36">
        <f t="shared" si="48"/>
        <v>1.9414367820009772</v>
      </c>
      <c r="P445" s="47">
        <v>135</v>
      </c>
      <c r="Q445" s="33">
        <f t="shared" si="51"/>
        <v>2.9442511497119008E-4</v>
      </c>
      <c r="R445" s="35" t="str">
        <f t="shared" si="52"/>
        <v>03.6GB 이하</v>
      </c>
      <c r="S445" s="35" t="str">
        <f t="shared" si="53"/>
        <v>에센스(스페셜)</v>
      </c>
      <c r="T445" s="38">
        <f t="shared" si="54"/>
        <v>2.9442511497119008E-4</v>
      </c>
    </row>
    <row r="446" spans="1:20">
      <c r="A446" s="384" t="s">
        <v>45</v>
      </c>
      <c r="B446" s="385" t="s">
        <v>98</v>
      </c>
      <c r="C446" s="27" t="s">
        <v>10</v>
      </c>
      <c r="D446" s="27" t="s">
        <v>31</v>
      </c>
      <c r="E446" s="402" t="s">
        <v>1881</v>
      </c>
      <c r="F446" s="27" t="str">
        <f t="shared" si="49"/>
        <v>0라지</v>
      </c>
      <c r="G446" s="389" t="str">
        <f t="shared" si="50"/>
        <v/>
      </c>
      <c r="H446" s="17"/>
      <c r="I446" s="384" t="s">
        <v>32</v>
      </c>
      <c r="J446" s="21" t="s">
        <v>92</v>
      </c>
      <c r="K446" s="27" t="s">
        <v>13</v>
      </c>
      <c r="L446" s="27" t="s">
        <v>33</v>
      </c>
      <c r="M446" s="43">
        <v>2.8333022846671159</v>
      </c>
      <c r="N446" s="43">
        <v>4.1166470468163254</v>
      </c>
      <c r="O446" s="36">
        <f t="shared" si="48"/>
        <v>1.2833447621492096</v>
      </c>
      <c r="P446" s="47">
        <v>167</v>
      </c>
      <c r="Q446" s="33">
        <f t="shared" si="51"/>
        <v>3.642147718532499E-4</v>
      </c>
      <c r="R446" s="35" t="str">
        <f t="shared" si="52"/>
        <v>03.6GB 이하</v>
      </c>
      <c r="S446" s="35" t="str">
        <f t="shared" si="53"/>
        <v>에센스(스페셜)</v>
      </c>
      <c r="T446" s="38">
        <f t="shared" si="54"/>
        <v>3.642147718532499E-4</v>
      </c>
    </row>
    <row r="447" spans="1:20">
      <c r="A447" s="384" t="s">
        <v>45</v>
      </c>
      <c r="B447" s="385" t="s">
        <v>98</v>
      </c>
      <c r="C447" s="27" t="s">
        <v>10</v>
      </c>
      <c r="D447" s="27" t="s">
        <v>31</v>
      </c>
      <c r="E447" s="402" t="s">
        <v>1882</v>
      </c>
      <c r="F447" s="27" t="str">
        <f t="shared" si="49"/>
        <v>0라지</v>
      </c>
      <c r="G447" s="389" t="str">
        <f t="shared" si="50"/>
        <v/>
      </c>
      <c r="H447" s="17"/>
      <c r="I447" s="384" t="s">
        <v>32</v>
      </c>
      <c r="J447" s="21" t="s">
        <v>92</v>
      </c>
      <c r="K447" s="21" t="s">
        <v>34</v>
      </c>
      <c r="L447" s="21" t="s">
        <v>28</v>
      </c>
      <c r="M447" s="43">
        <v>5.0821503449045666</v>
      </c>
      <c r="N447" s="43">
        <v>11.574711120303425</v>
      </c>
      <c r="O447" s="36">
        <f t="shared" si="48"/>
        <v>6.4925607753988581</v>
      </c>
      <c r="P447" s="47">
        <v>1136.6666666666667</v>
      </c>
      <c r="Q447" s="33">
        <f t="shared" si="51"/>
        <v>2.4789867704981682E-3</v>
      </c>
      <c r="R447" s="35" t="str">
        <f t="shared" si="52"/>
        <v>04.6GB 초과</v>
      </c>
      <c r="S447" s="35" t="str">
        <f t="shared" si="53"/>
        <v>에센스(스페셜)</v>
      </c>
      <c r="T447" s="38">
        <f t="shared" si="54"/>
        <v>2.4789867704981682E-3</v>
      </c>
    </row>
    <row r="448" spans="1:20">
      <c r="A448" s="384" t="s">
        <v>45</v>
      </c>
      <c r="B448" s="385" t="s">
        <v>98</v>
      </c>
      <c r="C448" s="27" t="s">
        <v>10</v>
      </c>
      <c r="D448" s="27" t="s">
        <v>32</v>
      </c>
      <c r="E448" s="402" t="s">
        <v>1880</v>
      </c>
      <c r="F448" s="27" t="str">
        <f t="shared" si="49"/>
        <v>0스몰</v>
      </c>
      <c r="G448" s="389" t="str">
        <f t="shared" si="50"/>
        <v/>
      </c>
      <c r="H448" s="17"/>
      <c r="I448" s="384" t="s">
        <v>32</v>
      </c>
      <c r="J448" s="21" t="s">
        <v>92</v>
      </c>
      <c r="K448" s="27" t="s">
        <v>34</v>
      </c>
      <c r="L448" s="27" t="s">
        <v>31</v>
      </c>
      <c r="M448" s="43">
        <v>5.0761875120320719</v>
      </c>
      <c r="N448" s="43">
        <v>10.624175909079405</v>
      </c>
      <c r="O448" s="36">
        <f t="shared" si="48"/>
        <v>5.5479883970473329</v>
      </c>
      <c r="P448" s="47">
        <v>266</v>
      </c>
      <c r="Q448" s="33">
        <f t="shared" si="51"/>
        <v>5.8012652283212268E-4</v>
      </c>
      <c r="R448" s="35" t="str">
        <f t="shared" si="52"/>
        <v>04.6GB 초과</v>
      </c>
      <c r="S448" s="35" t="str">
        <f t="shared" si="53"/>
        <v>에센스(스페셜)</v>
      </c>
      <c r="T448" s="38">
        <f t="shared" si="54"/>
        <v>5.8012652283212268E-4</v>
      </c>
    </row>
    <row r="449" spans="1:20">
      <c r="A449" s="384" t="s">
        <v>45</v>
      </c>
      <c r="B449" s="385" t="s">
        <v>98</v>
      </c>
      <c r="C449" s="27" t="s">
        <v>10</v>
      </c>
      <c r="D449" s="27" t="s">
        <v>32</v>
      </c>
      <c r="E449" s="402" t="s">
        <v>1879</v>
      </c>
      <c r="F449" s="27" t="str">
        <f t="shared" si="49"/>
        <v>0미디엄</v>
      </c>
      <c r="G449" s="389" t="str">
        <f t="shared" si="50"/>
        <v/>
      </c>
      <c r="H449" s="17"/>
      <c r="I449" s="384" t="s">
        <v>32</v>
      </c>
      <c r="J449" s="21" t="s">
        <v>92</v>
      </c>
      <c r="K449" s="27" t="s">
        <v>34</v>
      </c>
      <c r="L449" s="27" t="s">
        <v>32</v>
      </c>
      <c r="M449" s="43">
        <v>5.0630753425531516</v>
      </c>
      <c r="N449" s="43">
        <v>7.5404276944664366</v>
      </c>
      <c r="O449" s="36">
        <f t="shared" si="48"/>
        <v>2.477352351913285</v>
      </c>
      <c r="P449" s="47">
        <v>76.333333333333329</v>
      </c>
      <c r="Q449" s="33">
        <f t="shared" si="51"/>
        <v>1.6647741068741363E-4</v>
      </c>
      <c r="R449" s="35" t="str">
        <f t="shared" si="52"/>
        <v>04.6GB 초과</v>
      </c>
      <c r="S449" s="35" t="str">
        <f t="shared" si="53"/>
        <v>에센스(스페셜)</v>
      </c>
      <c r="T449" s="38">
        <f t="shared" si="54"/>
        <v>1.6647741068741363E-4</v>
      </c>
    </row>
    <row r="450" spans="1:20">
      <c r="A450" s="384" t="s">
        <v>45</v>
      </c>
      <c r="B450" s="385" t="s">
        <v>98</v>
      </c>
      <c r="C450" s="27" t="s">
        <v>10</v>
      </c>
      <c r="D450" s="27" t="s">
        <v>32</v>
      </c>
      <c r="E450" s="402" t="s">
        <v>1881</v>
      </c>
      <c r="F450" s="27" t="str">
        <f t="shared" si="49"/>
        <v>0라지</v>
      </c>
      <c r="G450" s="389" t="str">
        <f t="shared" si="50"/>
        <v/>
      </c>
      <c r="H450" s="17"/>
      <c r="I450" s="384" t="s">
        <v>32</v>
      </c>
      <c r="J450" s="21" t="s">
        <v>92</v>
      </c>
      <c r="K450" s="27" t="s">
        <v>34</v>
      </c>
      <c r="L450" s="27" t="s">
        <v>33</v>
      </c>
      <c r="M450" s="43">
        <v>4.9889415344457042</v>
      </c>
      <c r="N450" s="43">
        <v>7.2524731751411196</v>
      </c>
      <c r="O450" s="36">
        <f t="shared" si="48"/>
        <v>2.2635316406954153</v>
      </c>
      <c r="P450" s="47">
        <v>93</v>
      </c>
      <c r="Q450" s="33">
        <f t="shared" si="51"/>
        <v>2.0282619031348649E-4</v>
      </c>
      <c r="R450" s="35" t="str">
        <f t="shared" si="52"/>
        <v>04.6GB 초과</v>
      </c>
      <c r="S450" s="35" t="str">
        <f t="shared" si="53"/>
        <v>에센스(스페셜)</v>
      </c>
      <c r="T450" s="38">
        <f t="shared" si="54"/>
        <v>2.0282619031348649E-4</v>
      </c>
    </row>
    <row r="451" spans="1:20">
      <c r="A451" s="384" t="s">
        <v>45</v>
      </c>
      <c r="B451" s="385" t="s">
        <v>98</v>
      </c>
      <c r="C451" s="27" t="s">
        <v>10</v>
      </c>
      <c r="D451" s="27" t="s">
        <v>32</v>
      </c>
      <c r="E451" s="402" t="s">
        <v>1882</v>
      </c>
      <c r="F451" s="27" t="str">
        <f t="shared" si="49"/>
        <v>0라지</v>
      </c>
      <c r="G451" s="389" t="str">
        <f t="shared" si="50"/>
        <v/>
      </c>
      <c r="H451" s="17"/>
      <c r="I451" s="384" t="s">
        <v>32</v>
      </c>
      <c r="J451" s="21" t="s">
        <v>92</v>
      </c>
      <c r="K451" s="21" t="s">
        <v>86</v>
      </c>
      <c r="L451" s="21" t="s">
        <v>28</v>
      </c>
      <c r="M451" s="43">
        <v>22.621099954347386</v>
      </c>
      <c r="N451" s="43">
        <v>28.684728872699036</v>
      </c>
      <c r="O451" s="36">
        <f t="shared" si="48"/>
        <v>6.0636289183516503</v>
      </c>
      <c r="P451" s="47">
        <v>6399.333333333333</v>
      </c>
      <c r="Q451" s="33">
        <f t="shared" si="51"/>
        <v>1.395647742522693E-2</v>
      </c>
      <c r="R451" s="35" t="str">
        <f t="shared" si="52"/>
        <v>04.6GB 초과</v>
      </c>
      <c r="S451" s="35" t="str">
        <f t="shared" si="53"/>
        <v>에센스(스페셜)</v>
      </c>
      <c r="T451" s="38">
        <f t="shared" si="54"/>
        <v>1.395647742522693E-2</v>
      </c>
    </row>
    <row r="452" spans="1:20">
      <c r="A452" s="384" t="s">
        <v>45</v>
      </c>
      <c r="B452" s="385" t="s">
        <v>98</v>
      </c>
      <c r="C452" s="27" t="s">
        <v>10</v>
      </c>
      <c r="D452" s="27" t="s">
        <v>33</v>
      </c>
      <c r="E452" s="402" t="s">
        <v>1880</v>
      </c>
      <c r="F452" s="27" t="str">
        <f t="shared" si="49"/>
        <v>0스몰</v>
      </c>
      <c r="G452" s="389" t="str">
        <f t="shared" si="50"/>
        <v/>
      </c>
      <c r="H452" s="17"/>
      <c r="I452" s="384" t="s">
        <v>32</v>
      </c>
      <c r="J452" s="21" t="s">
        <v>92</v>
      </c>
      <c r="K452" s="27" t="s">
        <v>86</v>
      </c>
      <c r="L452" s="27" t="s">
        <v>31</v>
      </c>
      <c r="M452" s="43">
        <v>23.680616795298565</v>
      </c>
      <c r="N452" s="43">
        <v>28.010343611016971</v>
      </c>
      <c r="O452" s="36">
        <f t="shared" si="48"/>
        <v>4.3297268157184057</v>
      </c>
      <c r="P452" s="47">
        <v>996</v>
      </c>
      <c r="Q452" s="33">
        <f t="shared" si="51"/>
        <v>2.1722030704541132E-3</v>
      </c>
      <c r="R452" s="35" t="str">
        <f t="shared" si="52"/>
        <v>04.6GB 초과</v>
      </c>
      <c r="S452" s="35" t="str">
        <f t="shared" si="53"/>
        <v>에센스(스페셜)</v>
      </c>
      <c r="T452" s="38">
        <f t="shared" si="54"/>
        <v>2.1722030704541132E-3</v>
      </c>
    </row>
    <row r="453" spans="1:20">
      <c r="A453" s="384" t="s">
        <v>45</v>
      </c>
      <c r="B453" s="385" t="s">
        <v>98</v>
      </c>
      <c r="C453" s="27" t="s">
        <v>10</v>
      </c>
      <c r="D453" s="27" t="s">
        <v>33</v>
      </c>
      <c r="E453" s="402" t="s">
        <v>1879</v>
      </c>
      <c r="F453" s="27" t="str">
        <f t="shared" si="49"/>
        <v>0미디엄</v>
      </c>
      <c r="G453" s="389" t="str">
        <f t="shared" si="50"/>
        <v/>
      </c>
      <c r="H453" s="17"/>
      <c r="I453" s="384" t="s">
        <v>32</v>
      </c>
      <c r="J453" s="21" t="s">
        <v>92</v>
      </c>
      <c r="K453" s="27" t="s">
        <v>86</v>
      </c>
      <c r="L453" s="27" t="s">
        <v>32</v>
      </c>
      <c r="M453" s="43">
        <v>26.479753701354461</v>
      </c>
      <c r="N453" s="43">
        <v>26.735535890431915</v>
      </c>
      <c r="O453" s="36">
        <f t="shared" si="48"/>
        <v>0.25578218907745409</v>
      </c>
      <c r="P453" s="47">
        <v>332.33333333333331</v>
      </c>
      <c r="Q453" s="33">
        <f t="shared" si="51"/>
        <v>7.2479466574389248E-4</v>
      </c>
      <c r="R453" s="35" t="str">
        <f t="shared" si="52"/>
        <v>04.6GB 초과</v>
      </c>
      <c r="S453" s="35" t="str">
        <f t="shared" si="53"/>
        <v>에센스(스페셜)</v>
      </c>
      <c r="T453" s="38">
        <f t="shared" si="54"/>
        <v>7.2479466574389248E-4</v>
      </c>
    </row>
    <row r="454" spans="1:20">
      <c r="A454" s="384" t="s">
        <v>45</v>
      </c>
      <c r="B454" s="385" t="s">
        <v>98</v>
      </c>
      <c r="C454" s="27" t="s">
        <v>10</v>
      </c>
      <c r="D454" s="27" t="s">
        <v>33</v>
      </c>
      <c r="E454" s="402" t="s">
        <v>1881</v>
      </c>
      <c r="F454" s="27" t="str">
        <f t="shared" si="49"/>
        <v>0라지</v>
      </c>
      <c r="G454" s="389" t="str">
        <f t="shared" si="50"/>
        <v/>
      </c>
      <c r="H454" s="17"/>
      <c r="I454" s="384" t="s">
        <v>32</v>
      </c>
      <c r="J454" s="21" t="s">
        <v>92</v>
      </c>
      <c r="K454" s="27" t="s">
        <v>86</v>
      </c>
      <c r="L454" s="27" t="s">
        <v>33</v>
      </c>
      <c r="M454" s="43">
        <v>23.449273980000466</v>
      </c>
      <c r="N454" s="43">
        <v>22.441720046040611</v>
      </c>
      <c r="O454" s="36">
        <f t="shared" si="48"/>
        <v>-1.0075539339598549</v>
      </c>
      <c r="P454" s="47">
        <v>342.33333333333331</v>
      </c>
      <c r="Q454" s="33">
        <f t="shared" si="51"/>
        <v>7.4660393351953618E-4</v>
      </c>
      <c r="R454" s="35" t="str">
        <f t="shared" si="52"/>
        <v>04.6GB 초과</v>
      </c>
      <c r="S454" s="35" t="str">
        <f t="shared" si="53"/>
        <v>에센스(스페셜)</v>
      </c>
      <c r="T454" s="38">
        <f t="shared" si="54"/>
        <v>7.4660393351953618E-4</v>
      </c>
    </row>
    <row r="455" spans="1:20">
      <c r="A455" s="384" t="s">
        <v>45</v>
      </c>
      <c r="B455" s="385" t="s">
        <v>98</v>
      </c>
      <c r="C455" s="27" t="s">
        <v>10</v>
      </c>
      <c r="D455" s="27" t="s">
        <v>33</v>
      </c>
      <c r="E455" s="402" t="s">
        <v>1882</v>
      </c>
      <c r="F455" s="27" t="str">
        <f t="shared" si="49"/>
        <v>0라지</v>
      </c>
      <c r="G455" s="389" t="str">
        <f t="shared" si="50"/>
        <v/>
      </c>
      <c r="H455" s="17"/>
      <c r="I455" s="384" t="s">
        <v>32</v>
      </c>
      <c r="J455" s="21" t="s">
        <v>94</v>
      </c>
      <c r="K455" s="21" t="s">
        <v>5</v>
      </c>
      <c r="L455" s="21" t="s">
        <v>28</v>
      </c>
      <c r="M455" s="43">
        <v>0.19473658196168611</v>
      </c>
      <c r="N455" s="43">
        <v>4.2790082128507656</v>
      </c>
      <c r="O455" s="36">
        <f t="shared" si="48"/>
        <v>4.0842716308890799</v>
      </c>
      <c r="P455" s="47">
        <v>854</v>
      </c>
      <c r="Q455" s="33">
        <f t="shared" si="51"/>
        <v>1.8625114680399727E-3</v>
      </c>
      <c r="R455" s="35" t="str">
        <f t="shared" si="52"/>
        <v>03.6GB 이하</v>
      </c>
      <c r="S455" s="35" t="str">
        <f t="shared" si="53"/>
        <v>에센스(스페셜)</v>
      </c>
      <c r="T455" s="38">
        <f t="shared" si="54"/>
        <v>1.8625114680399727E-3</v>
      </c>
    </row>
    <row r="456" spans="1:20">
      <c r="A456" s="384" t="s">
        <v>45</v>
      </c>
      <c r="B456" s="385" t="s">
        <v>98</v>
      </c>
      <c r="C456" s="27" t="s">
        <v>13</v>
      </c>
      <c r="D456" s="27" t="s">
        <v>28</v>
      </c>
      <c r="E456" s="402" t="s">
        <v>1880</v>
      </c>
      <c r="F456" s="27" t="str">
        <f t="shared" si="49"/>
        <v>0스몰</v>
      </c>
      <c r="G456" s="389" t="str">
        <f t="shared" si="50"/>
        <v/>
      </c>
      <c r="H456" s="17"/>
      <c r="I456" s="384" t="s">
        <v>32</v>
      </c>
      <c r="J456" s="21" t="s">
        <v>94</v>
      </c>
      <c r="K456" s="27" t="s">
        <v>5</v>
      </c>
      <c r="L456" s="27" t="s">
        <v>31</v>
      </c>
      <c r="M456" s="43">
        <v>0.20171028539675093</v>
      </c>
      <c r="N456" s="43">
        <v>2.7403816134730494</v>
      </c>
      <c r="O456" s="36">
        <f t="shared" ref="O456:O519" si="55">N456-M456</f>
        <v>2.5386713280762985</v>
      </c>
      <c r="P456" s="47">
        <v>690.33333333333337</v>
      </c>
      <c r="Q456" s="33">
        <f t="shared" si="51"/>
        <v>1.5055664521119374E-3</v>
      </c>
      <c r="R456" s="35" t="str">
        <f t="shared" si="52"/>
        <v>02.4GB 이하</v>
      </c>
      <c r="S456" s="35" t="str">
        <f t="shared" si="53"/>
        <v>안심4G</v>
      </c>
      <c r="T456" s="38">
        <f t="shared" si="54"/>
        <v>1.5055664521119374E-3</v>
      </c>
    </row>
    <row r="457" spans="1:20">
      <c r="A457" s="384" t="s">
        <v>45</v>
      </c>
      <c r="B457" s="385" t="s">
        <v>98</v>
      </c>
      <c r="C457" s="27" t="s">
        <v>13</v>
      </c>
      <c r="D457" s="27" t="s">
        <v>28</v>
      </c>
      <c r="E457" s="402" t="s">
        <v>1879</v>
      </c>
      <c r="F457" s="27" t="str">
        <f t="shared" si="49"/>
        <v>0미디엄</v>
      </c>
      <c r="G457" s="389" t="str">
        <f t="shared" si="50"/>
        <v/>
      </c>
      <c r="H457" s="17"/>
      <c r="I457" s="384" t="s">
        <v>32</v>
      </c>
      <c r="J457" s="21" t="s">
        <v>94</v>
      </c>
      <c r="K457" s="27" t="s">
        <v>5</v>
      </c>
      <c r="L457" s="27" t="s">
        <v>32</v>
      </c>
      <c r="M457" s="43">
        <v>0.17833675877874006</v>
      </c>
      <c r="N457" s="43">
        <v>1.3486602812544248</v>
      </c>
      <c r="O457" s="36">
        <f t="shared" si="55"/>
        <v>1.1703235224756847</v>
      </c>
      <c r="P457" s="47">
        <v>452.33333333333331</v>
      </c>
      <c r="Q457" s="33">
        <f t="shared" si="51"/>
        <v>9.8650587905161702E-4</v>
      </c>
      <c r="R457" s="35" t="str">
        <f t="shared" si="52"/>
        <v>01.2.5GB 이하</v>
      </c>
      <c r="S457" s="35" t="str">
        <f t="shared" si="53"/>
        <v>안심2.5G</v>
      </c>
      <c r="T457" s="38">
        <f t="shared" si="54"/>
        <v>9.8650587905161702E-4</v>
      </c>
    </row>
    <row r="458" spans="1:20">
      <c r="A458" s="384" t="s">
        <v>45</v>
      </c>
      <c r="B458" s="385" t="s">
        <v>98</v>
      </c>
      <c r="C458" s="27" t="s">
        <v>13</v>
      </c>
      <c r="D458" s="27" t="s">
        <v>28</v>
      </c>
      <c r="E458" s="402" t="s">
        <v>1881</v>
      </c>
      <c r="F458" s="27" t="str">
        <f t="shared" si="49"/>
        <v>0라지</v>
      </c>
      <c r="G458" s="389" t="str">
        <f t="shared" si="50"/>
        <v/>
      </c>
      <c r="H458" s="17"/>
      <c r="I458" s="384" t="s">
        <v>32</v>
      </c>
      <c r="J458" s="21" t="s">
        <v>94</v>
      </c>
      <c r="K458" s="27" t="s">
        <v>5</v>
      </c>
      <c r="L458" s="27" t="s">
        <v>33</v>
      </c>
      <c r="M458" s="43">
        <v>0.11252832434073831</v>
      </c>
      <c r="N458" s="43">
        <v>0.60528107678148169</v>
      </c>
      <c r="O458" s="36">
        <f t="shared" si="55"/>
        <v>0.49275275244074335</v>
      </c>
      <c r="P458" s="47">
        <v>1488.6666666666667</v>
      </c>
      <c r="Q458" s="33">
        <f t="shared" si="51"/>
        <v>3.2466729962008266E-3</v>
      </c>
      <c r="R458" s="35" t="str">
        <f t="shared" si="52"/>
        <v>01.2.5GB 이하</v>
      </c>
      <c r="S458" s="35" t="str">
        <f t="shared" si="53"/>
        <v>안심2.5G</v>
      </c>
      <c r="T458" s="38">
        <f t="shared" si="54"/>
        <v>3.2466729962008266E-3</v>
      </c>
    </row>
    <row r="459" spans="1:20">
      <c r="A459" s="384" t="s">
        <v>45</v>
      </c>
      <c r="B459" s="385" t="s">
        <v>98</v>
      </c>
      <c r="C459" s="27" t="s">
        <v>13</v>
      </c>
      <c r="D459" s="27" t="s">
        <v>28</v>
      </c>
      <c r="E459" s="402" t="s">
        <v>1882</v>
      </c>
      <c r="F459" s="27" t="str">
        <f t="shared" si="49"/>
        <v>0라지</v>
      </c>
      <c r="G459" s="389" t="str">
        <f t="shared" si="50"/>
        <v/>
      </c>
      <c r="H459" s="17"/>
      <c r="I459" s="384" t="s">
        <v>32</v>
      </c>
      <c r="J459" s="21" t="s">
        <v>94</v>
      </c>
      <c r="K459" s="21" t="s">
        <v>30</v>
      </c>
      <c r="L459" s="21" t="s">
        <v>28</v>
      </c>
      <c r="M459" s="43">
        <v>0.85614756553201765</v>
      </c>
      <c r="N459" s="43">
        <v>4.0540746537667482</v>
      </c>
      <c r="O459" s="36">
        <f t="shared" si="55"/>
        <v>3.1979270882347306</v>
      </c>
      <c r="P459" s="47">
        <v>913.66666666666663</v>
      </c>
      <c r="Q459" s="33">
        <f t="shared" si="51"/>
        <v>1.9926400991013135E-3</v>
      </c>
      <c r="R459" s="35" t="str">
        <f t="shared" si="52"/>
        <v>03.6GB 이하</v>
      </c>
      <c r="S459" s="35" t="str">
        <f t="shared" si="53"/>
        <v>에센스(스페셜)</v>
      </c>
      <c r="T459" s="38">
        <f t="shared" si="54"/>
        <v>1.9926400991013135E-3</v>
      </c>
    </row>
    <row r="460" spans="1:20">
      <c r="A460" s="384" t="s">
        <v>45</v>
      </c>
      <c r="B460" s="385" t="s">
        <v>98</v>
      </c>
      <c r="C460" s="27" t="s">
        <v>13</v>
      </c>
      <c r="D460" s="27" t="s">
        <v>31</v>
      </c>
      <c r="E460" s="402" t="s">
        <v>1880</v>
      </c>
      <c r="F460" s="27" t="str">
        <f t="shared" si="49"/>
        <v>0스몰</v>
      </c>
      <c r="G460" s="389" t="str">
        <f t="shared" si="50"/>
        <v/>
      </c>
      <c r="H460" s="17"/>
      <c r="I460" s="384" t="s">
        <v>32</v>
      </c>
      <c r="J460" s="21" t="s">
        <v>94</v>
      </c>
      <c r="K460" s="27" t="s">
        <v>30</v>
      </c>
      <c r="L460" s="27" t="s">
        <v>31</v>
      </c>
      <c r="M460" s="43">
        <v>0.8325425912731399</v>
      </c>
      <c r="N460" s="43">
        <v>3.0737988396380151</v>
      </c>
      <c r="O460" s="36">
        <f t="shared" si="55"/>
        <v>2.2412562483648752</v>
      </c>
      <c r="P460" s="47">
        <v>678</v>
      </c>
      <c r="Q460" s="33">
        <f t="shared" si="51"/>
        <v>1.4786683551886433E-3</v>
      </c>
      <c r="R460" s="35" t="str">
        <f t="shared" si="52"/>
        <v>02.4GB 이하</v>
      </c>
      <c r="S460" s="35" t="str">
        <f t="shared" si="53"/>
        <v>안심4G</v>
      </c>
      <c r="T460" s="38">
        <f t="shared" si="54"/>
        <v>1.4786683551886433E-3</v>
      </c>
    </row>
    <row r="461" spans="1:20">
      <c r="A461" s="384" t="s">
        <v>45</v>
      </c>
      <c r="B461" s="385" t="s">
        <v>98</v>
      </c>
      <c r="C461" s="27" t="s">
        <v>13</v>
      </c>
      <c r="D461" s="27" t="s">
        <v>31</v>
      </c>
      <c r="E461" s="402" t="s">
        <v>1879</v>
      </c>
      <c r="F461" s="27" t="str">
        <f t="shared" si="49"/>
        <v>0미디엄</v>
      </c>
      <c r="G461" s="389" t="str">
        <f t="shared" si="50"/>
        <v/>
      </c>
      <c r="H461" s="17"/>
      <c r="I461" s="384" t="s">
        <v>32</v>
      </c>
      <c r="J461" s="21" t="s">
        <v>94</v>
      </c>
      <c r="K461" s="27" t="s">
        <v>30</v>
      </c>
      <c r="L461" s="27" t="s">
        <v>32</v>
      </c>
      <c r="M461" s="43">
        <v>0.83605603619034019</v>
      </c>
      <c r="N461" s="43">
        <v>1.7170035167152615</v>
      </c>
      <c r="O461" s="36">
        <f t="shared" si="55"/>
        <v>0.88094748052492133</v>
      </c>
      <c r="P461" s="47">
        <v>339.33333333333331</v>
      </c>
      <c r="Q461" s="33">
        <f t="shared" si="51"/>
        <v>7.4006115318684307E-4</v>
      </c>
      <c r="R461" s="35" t="str">
        <f t="shared" si="52"/>
        <v>01.2.5GB 이하</v>
      </c>
      <c r="S461" s="35" t="str">
        <f t="shared" si="53"/>
        <v>안심2.5G</v>
      </c>
      <c r="T461" s="38">
        <f t="shared" si="54"/>
        <v>7.4006115318684307E-4</v>
      </c>
    </row>
    <row r="462" spans="1:20">
      <c r="A462" s="384" t="s">
        <v>45</v>
      </c>
      <c r="B462" s="385" t="s">
        <v>98</v>
      </c>
      <c r="C462" s="27" t="s">
        <v>13</v>
      </c>
      <c r="D462" s="27" t="s">
        <v>31</v>
      </c>
      <c r="E462" s="402" t="s">
        <v>1881</v>
      </c>
      <c r="F462" s="27" t="str">
        <f t="shared" si="49"/>
        <v>0라지</v>
      </c>
      <c r="G462" s="389" t="str">
        <f t="shared" si="50"/>
        <v/>
      </c>
      <c r="H462" s="17"/>
      <c r="I462" s="384" t="s">
        <v>32</v>
      </c>
      <c r="J462" s="21" t="s">
        <v>94</v>
      </c>
      <c r="K462" s="27" t="s">
        <v>30</v>
      </c>
      <c r="L462" s="27" t="s">
        <v>33</v>
      </c>
      <c r="M462" s="43">
        <v>0.81717639183795321</v>
      </c>
      <c r="N462" s="43">
        <v>1.3827654544811783</v>
      </c>
      <c r="O462" s="36">
        <f t="shared" si="55"/>
        <v>0.56558906264322506</v>
      </c>
      <c r="P462" s="47">
        <v>548.66666666666663</v>
      </c>
      <c r="Q462" s="33">
        <f t="shared" si="51"/>
        <v>1.1966018252903181E-3</v>
      </c>
      <c r="R462" s="35" t="str">
        <f t="shared" si="52"/>
        <v>01.2.5GB 이하</v>
      </c>
      <c r="S462" s="35" t="str">
        <f t="shared" si="53"/>
        <v>안심2.5G</v>
      </c>
      <c r="T462" s="38">
        <f t="shared" si="54"/>
        <v>1.1966018252903181E-3</v>
      </c>
    </row>
    <row r="463" spans="1:20">
      <c r="A463" s="384" t="s">
        <v>45</v>
      </c>
      <c r="B463" s="385" t="s">
        <v>98</v>
      </c>
      <c r="C463" s="27" t="s">
        <v>13</v>
      </c>
      <c r="D463" s="27" t="s">
        <v>31</v>
      </c>
      <c r="E463" s="402" t="s">
        <v>1882</v>
      </c>
      <c r="F463" s="27" t="str">
        <f t="shared" si="49"/>
        <v>0라지</v>
      </c>
      <c r="G463" s="389" t="str">
        <f t="shared" si="50"/>
        <v/>
      </c>
      <c r="H463" s="17"/>
      <c r="I463" s="384" t="s">
        <v>32</v>
      </c>
      <c r="J463" s="21" t="s">
        <v>94</v>
      </c>
      <c r="K463" s="21" t="s">
        <v>10</v>
      </c>
      <c r="L463" s="21" t="s">
        <v>28</v>
      </c>
      <c r="M463" s="43">
        <v>1.5391045475476666</v>
      </c>
      <c r="N463" s="43">
        <v>5.3339982732836351</v>
      </c>
      <c r="O463" s="36">
        <f t="shared" si="55"/>
        <v>3.7948937257359683</v>
      </c>
      <c r="P463" s="47">
        <v>810.66666666666663</v>
      </c>
      <c r="Q463" s="33">
        <f t="shared" si="51"/>
        <v>1.7680046410121831E-3</v>
      </c>
      <c r="R463" s="35" t="str">
        <f t="shared" si="52"/>
        <v>03.6GB 이하</v>
      </c>
      <c r="S463" s="35" t="str">
        <f t="shared" si="53"/>
        <v>에센스(스페셜)</v>
      </c>
      <c r="T463" s="38">
        <f t="shared" si="54"/>
        <v>1.7680046410121831E-3</v>
      </c>
    </row>
    <row r="464" spans="1:20">
      <c r="A464" s="384" t="s">
        <v>45</v>
      </c>
      <c r="B464" s="385" t="s">
        <v>98</v>
      </c>
      <c r="C464" s="27" t="s">
        <v>13</v>
      </c>
      <c r="D464" s="27" t="s">
        <v>32</v>
      </c>
      <c r="E464" s="402" t="s">
        <v>1880</v>
      </c>
      <c r="F464" s="27" t="str">
        <f t="shared" si="49"/>
        <v>0스몰</v>
      </c>
      <c r="G464" s="389" t="str">
        <f t="shared" si="50"/>
        <v/>
      </c>
      <c r="H464" s="17"/>
      <c r="I464" s="384" t="s">
        <v>32</v>
      </c>
      <c r="J464" s="21" t="s">
        <v>94</v>
      </c>
      <c r="K464" s="27" t="s">
        <v>10</v>
      </c>
      <c r="L464" s="27" t="s">
        <v>31</v>
      </c>
      <c r="M464" s="43">
        <v>1.5204380126814767</v>
      </c>
      <c r="N464" s="43">
        <v>3.9754229366316078</v>
      </c>
      <c r="O464" s="36">
        <f t="shared" si="55"/>
        <v>2.4549849239501311</v>
      </c>
      <c r="P464" s="47">
        <v>514.66666666666663</v>
      </c>
      <c r="Q464" s="33">
        <f t="shared" si="51"/>
        <v>1.1224503148531293E-3</v>
      </c>
      <c r="R464" s="35" t="str">
        <f t="shared" si="52"/>
        <v>02.4GB 이하</v>
      </c>
      <c r="S464" s="35" t="str">
        <f t="shared" si="53"/>
        <v>안심4G</v>
      </c>
      <c r="T464" s="38">
        <f t="shared" si="54"/>
        <v>1.1224503148531293E-3</v>
      </c>
    </row>
    <row r="465" spans="1:20">
      <c r="A465" s="384" t="s">
        <v>45</v>
      </c>
      <c r="B465" s="385" t="s">
        <v>98</v>
      </c>
      <c r="C465" s="27" t="s">
        <v>13</v>
      </c>
      <c r="D465" s="27" t="s">
        <v>32</v>
      </c>
      <c r="E465" s="402" t="s">
        <v>1879</v>
      </c>
      <c r="F465" s="27" t="str">
        <f t="shared" si="49"/>
        <v>0미디엄</v>
      </c>
      <c r="G465" s="389" t="str">
        <f t="shared" si="50"/>
        <v/>
      </c>
      <c r="H465" s="17"/>
      <c r="I465" s="384" t="s">
        <v>32</v>
      </c>
      <c r="J465" s="21" t="s">
        <v>94</v>
      </c>
      <c r="K465" s="27" t="s">
        <v>10</v>
      </c>
      <c r="L465" s="27" t="s">
        <v>32</v>
      </c>
      <c r="M465" s="43">
        <v>1.5207761744827142</v>
      </c>
      <c r="N465" s="43">
        <v>2.792119003240277</v>
      </c>
      <c r="O465" s="36">
        <f t="shared" si="55"/>
        <v>1.2713428287575628</v>
      </c>
      <c r="P465" s="47">
        <v>274.33333333333331</v>
      </c>
      <c r="Q465" s="33">
        <f t="shared" si="51"/>
        <v>5.9830091264515906E-4</v>
      </c>
      <c r="R465" s="35" t="str">
        <f t="shared" si="52"/>
        <v>02.4GB 이하</v>
      </c>
      <c r="S465" s="35" t="str">
        <f t="shared" si="53"/>
        <v>안심4G</v>
      </c>
      <c r="T465" s="38">
        <f t="shared" si="54"/>
        <v>5.9830091264515906E-4</v>
      </c>
    </row>
    <row r="466" spans="1:20">
      <c r="A466" s="384" t="s">
        <v>45</v>
      </c>
      <c r="B466" s="385" t="s">
        <v>98</v>
      </c>
      <c r="C466" s="27" t="s">
        <v>13</v>
      </c>
      <c r="D466" s="27" t="s">
        <v>32</v>
      </c>
      <c r="E466" s="402" t="s">
        <v>1881</v>
      </c>
      <c r="F466" s="27" t="str">
        <f t="shared" si="49"/>
        <v>0라지</v>
      </c>
      <c r="G466" s="389" t="str">
        <f t="shared" si="50"/>
        <v/>
      </c>
      <c r="H466" s="17"/>
      <c r="I466" s="384" t="s">
        <v>32</v>
      </c>
      <c r="J466" s="21" t="s">
        <v>94</v>
      </c>
      <c r="K466" s="27" t="s">
        <v>10</v>
      </c>
      <c r="L466" s="27" t="s">
        <v>33</v>
      </c>
      <c r="M466" s="43">
        <v>1.513000553408006</v>
      </c>
      <c r="N466" s="43">
        <v>2.1535813157629033</v>
      </c>
      <c r="O466" s="36">
        <f t="shared" si="55"/>
        <v>0.64058076235489736</v>
      </c>
      <c r="P466" s="47">
        <v>349</v>
      </c>
      <c r="Q466" s="33">
        <f t="shared" si="51"/>
        <v>7.6114344536996545E-4</v>
      </c>
      <c r="R466" s="35" t="str">
        <f t="shared" si="52"/>
        <v>01.2.5GB 이하</v>
      </c>
      <c r="S466" s="35" t="str">
        <f t="shared" si="53"/>
        <v>안심2.5G</v>
      </c>
      <c r="T466" s="38">
        <f t="shared" si="54"/>
        <v>7.6114344536996545E-4</v>
      </c>
    </row>
    <row r="467" spans="1:20">
      <c r="A467" s="384" t="s">
        <v>45</v>
      </c>
      <c r="B467" s="385" t="s">
        <v>98</v>
      </c>
      <c r="C467" s="27" t="s">
        <v>13</v>
      </c>
      <c r="D467" s="27" t="s">
        <v>32</v>
      </c>
      <c r="E467" s="402" t="s">
        <v>1882</v>
      </c>
      <c r="F467" s="27" t="str">
        <f t="shared" si="49"/>
        <v>0라지</v>
      </c>
      <c r="G467" s="389" t="str">
        <f t="shared" si="50"/>
        <v/>
      </c>
      <c r="H467" s="17"/>
      <c r="I467" s="384" t="s">
        <v>32</v>
      </c>
      <c r="J467" s="21" t="s">
        <v>94</v>
      </c>
      <c r="K467" s="21" t="s">
        <v>13</v>
      </c>
      <c r="L467" s="21" t="s">
        <v>28</v>
      </c>
      <c r="M467" s="43">
        <v>2.9005074327313771</v>
      </c>
      <c r="N467" s="43">
        <v>7.3585833348327325</v>
      </c>
      <c r="O467" s="36">
        <f t="shared" si="55"/>
        <v>4.4580759021013554</v>
      </c>
      <c r="P467" s="47">
        <v>1143.6666666666667</v>
      </c>
      <c r="Q467" s="33">
        <f t="shared" si="51"/>
        <v>2.4942532579411191E-3</v>
      </c>
      <c r="R467" s="35" t="str">
        <f t="shared" si="52"/>
        <v>04.6GB 초과</v>
      </c>
      <c r="S467" s="35" t="str">
        <f t="shared" si="53"/>
        <v>에센스(스페셜)</v>
      </c>
      <c r="T467" s="38">
        <f t="shared" si="54"/>
        <v>2.4942532579411191E-3</v>
      </c>
    </row>
    <row r="468" spans="1:20">
      <c r="A468" s="384" t="s">
        <v>45</v>
      </c>
      <c r="B468" s="385" t="s">
        <v>98</v>
      </c>
      <c r="C468" s="27" t="s">
        <v>13</v>
      </c>
      <c r="D468" s="27" t="s">
        <v>33</v>
      </c>
      <c r="E468" s="402" t="s">
        <v>1880</v>
      </c>
      <c r="F468" s="27" t="str">
        <f t="shared" si="49"/>
        <v>0스몰</v>
      </c>
      <c r="G468" s="389" t="str">
        <f t="shared" si="50"/>
        <v/>
      </c>
      <c r="H468" s="17"/>
      <c r="I468" s="384" t="s">
        <v>32</v>
      </c>
      <c r="J468" s="21" t="s">
        <v>94</v>
      </c>
      <c r="K468" s="27" t="s">
        <v>13</v>
      </c>
      <c r="L468" s="27" t="s">
        <v>31</v>
      </c>
      <c r="M468" s="43">
        <v>2.8133543853992053</v>
      </c>
      <c r="N468" s="43">
        <v>6.5906180321121726</v>
      </c>
      <c r="O468" s="36">
        <f t="shared" si="55"/>
        <v>3.7772636467129672</v>
      </c>
      <c r="P468" s="47">
        <v>492.66666666666669</v>
      </c>
      <c r="Q468" s="33">
        <f t="shared" si="51"/>
        <v>1.0744699257467134E-3</v>
      </c>
      <c r="R468" s="35" t="str">
        <f t="shared" si="52"/>
        <v>04.6GB 초과</v>
      </c>
      <c r="S468" s="35" t="str">
        <f t="shared" si="53"/>
        <v>에센스(스페셜)</v>
      </c>
      <c r="T468" s="38">
        <f t="shared" si="54"/>
        <v>1.0744699257467134E-3</v>
      </c>
    </row>
    <row r="469" spans="1:20">
      <c r="A469" s="384" t="s">
        <v>45</v>
      </c>
      <c r="B469" s="385" t="s">
        <v>98</v>
      </c>
      <c r="C469" s="27" t="s">
        <v>13</v>
      </c>
      <c r="D469" s="27" t="s">
        <v>33</v>
      </c>
      <c r="E469" s="402" t="s">
        <v>1879</v>
      </c>
      <c r="F469" s="27" t="str">
        <f t="shared" si="49"/>
        <v>0미디엄</v>
      </c>
      <c r="G469" s="389" t="str">
        <f t="shared" si="50"/>
        <v/>
      </c>
      <c r="H469" s="17"/>
      <c r="I469" s="384" t="s">
        <v>32</v>
      </c>
      <c r="J469" s="21" t="s">
        <v>94</v>
      </c>
      <c r="K469" s="27" t="s">
        <v>13</v>
      </c>
      <c r="L469" s="27" t="s">
        <v>32</v>
      </c>
      <c r="M469" s="43">
        <v>2.8373359029943295</v>
      </c>
      <c r="N469" s="43">
        <v>4.5229418146145806</v>
      </c>
      <c r="O469" s="36">
        <f t="shared" si="55"/>
        <v>1.6856059116202511</v>
      </c>
      <c r="P469" s="47">
        <v>256.66666666666669</v>
      </c>
      <c r="Q469" s="33">
        <f t="shared" si="51"/>
        <v>5.5977120624152183E-4</v>
      </c>
      <c r="R469" s="35" t="str">
        <f t="shared" si="52"/>
        <v>03.6GB 이하</v>
      </c>
      <c r="S469" s="35" t="str">
        <f t="shared" si="53"/>
        <v>에센스(스페셜)</v>
      </c>
      <c r="T469" s="38">
        <f t="shared" si="54"/>
        <v>5.5977120624152183E-4</v>
      </c>
    </row>
    <row r="470" spans="1:20">
      <c r="A470" s="384" t="s">
        <v>45</v>
      </c>
      <c r="B470" s="385" t="s">
        <v>98</v>
      </c>
      <c r="C470" s="27" t="s">
        <v>13</v>
      </c>
      <c r="D470" s="27" t="s">
        <v>33</v>
      </c>
      <c r="E470" s="402" t="s">
        <v>1881</v>
      </c>
      <c r="F470" s="27" t="str">
        <f t="shared" si="49"/>
        <v>0라지</v>
      </c>
      <c r="G470" s="389" t="str">
        <f t="shared" si="50"/>
        <v/>
      </c>
      <c r="H470" s="17"/>
      <c r="I470" s="384" t="s">
        <v>32</v>
      </c>
      <c r="J470" s="21" t="s">
        <v>94</v>
      </c>
      <c r="K470" s="27" t="s">
        <v>13</v>
      </c>
      <c r="L470" s="27" t="s">
        <v>33</v>
      </c>
      <c r="M470" s="43">
        <v>2.8305690277779885</v>
      </c>
      <c r="N470" s="43">
        <v>3.7501784188483689</v>
      </c>
      <c r="O470" s="36">
        <f t="shared" si="55"/>
        <v>0.91960939107038042</v>
      </c>
      <c r="P470" s="47">
        <v>295.33333333333331</v>
      </c>
      <c r="Q470" s="33">
        <f t="shared" si="51"/>
        <v>6.4410037497401082E-4</v>
      </c>
      <c r="R470" s="35" t="str">
        <f t="shared" si="52"/>
        <v>02.4GB 이하</v>
      </c>
      <c r="S470" s="35" t="str">
        <f t="shared" si="53"/>
        <v>안심4G</v>
      </c>
      <c r="T470" s="38">
        <f t="shared" si="54"/>
        <v>6.4410037497401082E-4</v>
      </c>
    </row>
    <row r="471" spans="1:20">
      <c r="A471" s="384" t="s">
        <v>45</v>
      </c>
      <c r="B471" s="385" t="s">
        <v>98</v>
      </c>
      <c r="C471" s="27" t="s">
        <v>13</v>
      </c>
      <c r="D471" s="27" t="s">
        <v>33</v>
      </c>
      <c r="E471" s="402" t="s">
        <v>1882</v>
      </c>
      <c r="F471" s="27" t="str">
        <f t="shared" si="49"/>
        <v>0라지</v>
      </c>
      <c r="G471" s="389" t="str">
        <f t="shared" si="50"/>
        <v/>
      </c>
      <c r="H471" s="17"/>
      <c r="I471" s="384" t="s">
        <v>32</v>
      </c>
      <c r="J471" s="21" t="s">
        <v>94</v>
      </c>
      <c r="K471" s="21" t="s">
        <v>34</v>
      </c>
      <c r="L471" s="21" t="s">
        <v>28</v>
      </c>
      <c r="M471" s="43">
        <v>5.0351647751271811</v>
      </c>
      <c r="N471" s="43">
        <v>10.745579086762692</v>
      </c>
      <c r="O471" s="36">
        <f t="shared" si="55"/>
        <v>5.7104143116355113</v>
      </c>
      <c r="P471" s="47">
        <v>908</v>
      </c>
      <c r="Q471" s="33">
        <f t="shared" si="51"/>
        <v>1.9802815140284487E-3</v>
      </c>
      <c r="R471" s="35" t="str">
        <f t="shared" si="52"/>
        <v>04.6GB 초과</v>
      </c>
      <c r="S471" s="35" t="str">
        <f t="shared" si="53"/>
        <v>에센스(스페셜)</v>
      </c>
      <c r="T471" s="38">
        <f t="shared" si="54"/>
        <v>1.9802815140284487E-3</v>
      </c>
    </row>
    <row r="472" spans="1:20">
      <c r="A472" s="384" t="s">
        <v>45</v>
      </c>
      <c r="B472" s="385" t="s">
        <v>98</v>
      </c>
      <c r="C472" s="27" t="s">
        <v>34</v>
      </c>
      <c r="D472" s="27" t="s">
        <v>28</v>
      </c>
      <c r="E472" s="402" t="s">
        <v>1880</v>
      </c>
      <c r="F472" s="27" t="str">
        <f t="shared" ref="F472:F503" si="56">IFERROR(VLOOKUP(E472,$A$11:$F$17,6,0),0)</f>
        <v>0스몰</v>
      </c>
      <c r="G472" s="389" t="str">
        <f t="shared" ref="G472:G535" si="57">IF(F472="스몰","LTE안심옵션","")</f>
        <v/>
      </c>
      <c r="H472" s="17"/>
      <c r="I472" s="384" t="s">
        <v>32</v>
      </c>
      <c r="J472" s="21" t="s">
        <v>94</v>
      </c>
      <c r="K472" s="27" t="s">
        <v>34</v>
      </c>
      <c r="L472" s="27" t="s">
        <v>31</v>
      </c>
      <c r="M472" s="43">
        <v>4.9799288372781199</v>
      </c>
      <c r="N472" s="43">
        <v>10.020343940679982</v>
      </c>
      <c r="O472" s="36">
        <f t="shared" si="55"/>
        <v>5.0404151034018625</v>
      </c>
      <c r="P472" s="47">
        <v>307</v>
      </c>
      <c r="Q472" s="33">
        <f t="shared" ref="Q472:Q535" si="58">P472/$N$21</f>
        <v>6.6954452071226183E-4</v>
      </c>
      <c r="R472" s="35" t="str">
        <f t="shared" ref="R472:R535" si="59">IF(SUM(M472+O472)&gt;6,"04.6GB 초과",IF(SUM(M472+O472)&gt;4,"03.6GB 이하",IF(SUM(M472+O472)&gt;2.5,"02.4GB 이하","01.2.5GB 이하")))</f>
        <v>04.6GB 초과</v>
      </c>
      <c r="S472" s="35" t="str">
        <f t="shared" ref="S472:S502" si="60">IFERROR(VLOOKUP(R472,$A$11:$B$17,2,0),0)</f>
        <v>에센스(스페셜)</v>
      </c>
      <c r="T472" s="38">
        <f t="shared" ref="T472:T535" si="61">Q472</f>
        <v>6.6954452071226183E-4</v>
      </c>
    </row>
    <row r="473" spans="1:20">
      <c r="A473" s="384" t="s">
        <v>45</v>
      </c>
      <c r="B473" s="385" t="s">
        <v>98</v>
      </c>
      <c r="C473" s="27" t="s">
        <v>34</v>
      </c>
      <c r="D473" s="27" t="s">
        <v>28</v>
      </c>
      <c r="E473" s="402" t="s">
        <v>1879</v>
      </c>
      <c r="F473" s="27" t="str">
        <f t="shared" si="56"/>
        <v>0미디엄</v>
      </c>
      <c r="G473" s="389" t="str">
        <f t="shared" si="57"/>
        <v/>
      </c>
      <c r="H473" s="17"/>
      <c r="I473" s="384" t="s">
        <v>32</v>
      </c>
      <c r="J473" s="21" t="s">
        <v>94</v>
      </c>
      <c r="K473" s="27" t="s">
        <v>34</v>
      </c>
      <c r="L473" s="27" t="s">
        <v>32</v>
      </c>
      <c r="M473" s="43">
        <v>5.0106696303528135</v>
      </c>
      <c r="N473" s="43">
        <v>8.203924286365508</v>
      </c>
      <c r="O473" s="36">
        <f t="shared" si="55"/>
        <v>3.1932546560126944</v>
      </c>
      <c r="P473" s="47">
        <v>134.66666666666666</v>
      </c>
      <c r="Q473" s="33">
        <f t="shared" si="58"/>
        <v>2.9369813937866861E-4</v>
      </c>
      <c r="R473" s="35" t="str">
        <f t="shared" si="59"/>
        <v>04.6GB 초과</v>
      </c>
      <c r="S473" s="35" t="str">
        <f t="shared" si="60"/>
        <v>에센스(스페셜)</v>
      </c>
      <c r="T473" s="38">
        <f t="shared" si="61"/>
        <v>2.9369813937866861E-4</v>
      </c>
    </row>
    <row r="474" spans="1:20">
      <c r="A474" s="384" t="s">
        <v>45</v>
      </c>
      <c r="B474" s="385" t="s">
        <v>98</v>
      </c>
      <c r="C474" s="27" t="s">
        <v>34</v>
      </c>
      <c r="D474" s="27" t="s">
        <v>28</v>
      </c>
      <c r="E474" s="402" t="s">
        <v>1881</v>
      </c>
      <c r="F474" s="27" t="str">
        <f t="shared" si="56"/>
        <v>0라지</v>
      </c>
      <c r="G474" s="389" t="str">
        <f t="shared" si="57"/>
        <v/>
      </c>
      <c r="H474" s="17"/>
      <c r="I474" s="384" t="s">
        <v>32</v>
      </c>
      <c r="J474" s="21" t="s">
        <v>94</v>
      </c>
      <c r="K474" s="27" t="s">
        <v>34</v>
      </c>
      <c r="L474" s="27" t="s">
        <v>33</v>
      </c>
      <c r="M474" s="43">
        <v>4.9847139988549696</v>
      </c>
      <c r="N474" s="43">
        <v>6.24155271420112</v>
      </c>
      <c r="O474" s="36">
        <f t="shared" si="55"/>
        <v>1.2568387153461504</v>
      </c>
      <c r="P474" s="47">
        <v>147.33333333333334</v>
      </c>
      <c r="Q474" s="33">
        <f t="shared" si="58"/>
        <v>3.2132321189448399E-4</v>
      </c>
      <c r="R474" s="35" t="str">
        <f t="shared" si="59"/>
        <v>04.6GB 초과</v>
      </c>
      <c r="S474" s="35" t="str">
        <f t="shared" si="60"/>
        <v>에센스(스페셜)</v>
      </c>
      <c r="T474" s="38">
        <f t="shared" si="61"/>
        <v>3.2132321189448399E-4</v>
      </c>
    </row>
    <row r="475" spans="1:20">
      <c r="A475" s="384" t="s">
        <v>45</v>
      </c>
      <c r="B475" s="385" t="s">
        <v>98</v>
      </c>
      <c r="C475" s="27" t="s">
        <v>34</v>
      </c>
      <c r="D475" s="27" t="s">
        <v>28</v>
      </c>
      <c r="E475" s="402" t="s">
        <v>1882</v>
      </c>
      <c r="F475" s="27" t="str">
        <f t="shared" si="56"/>
        <v>0라지</v>
      </c>
      <c r="G475" s="389" t="str">
        <f t="shared" si="57"/>
        <v/>
      </c>
      <c r="H475" s="17"/>
      <c r="I475" s="384" t="s">
        <v>32</v>
      </c>
      <c r="J475" s="21" t="s">
        <v>94</v>
      </c>
      <c r="K475" s="21" t="s">
        <v>86</v>
      </c>
      <c r="L475" s="21" t="s">
        <v>28</v>
      </c>
      <c r="M475" s="43">
        <v>19.942566906903558</v>
      </c>
      <c r="N475" s="43">
        <v>25.806938625632764</v>
      </c>
      <c r="O475" s="36">
        <f t="shared" si="55"/>
        <v>5.8643717187292062</v>
      </c>
      <c r="P475" s="47">
        <v>3583.6666666666665</v>
      </c>
      <c r="Q475" s="33">
        <f t="shared" si="58"/>
        <v>7.8157145951981838E-3</v>
      </c>
      <c r="R475" s="35" t="str">
        <f t="shared" si="59"/>
        <v>04.6GB 초과</v>
      </c>
      <c r="S475" s="35" t="str">
        <f t="shared" si="60"/>
        <v>에센스(스페셜)</v>
      </c>
      <c r="T475" s="38">
        <f t="shared" si="61"/>
        <v>7.8157145951981838E-3</v>
      </c>
    </row>
    <row r="476" spans="1:20">
      <c r="A476" s="384" t="s">
        <v>45</v>
      </c>
      <c r="B476" s="385" t="s">
        <v>98</v>
      </c>
      <c r="C476" s="27" t="s">
        <v>34</v>
      </c>
      <c r="D476" s="27" t="s">
        <v>31</v>
      </c>
      <c r="E476" s="402" t="s">
        <v>1880</v>
      </c>
      <c r="F476" s="27" t="str">
        <f t="shared" si="56"/>
        <v>0스몰</v>
      </c>
      <c r="G476" s="389" t="str">
        <f t="shared" si="57"/>
        <v/>
      </c>
      <c r="H476" s="17"/>
      <c r="I476" s="384" t="s">
        <v>32</v>
      </c>
      <c r="J476" s="21" t="s">
        <v>94</v>
      </c>
      <c r="K476" s="27" t="s">
        <v>86</v>
      </c>
      <c r="L476" s="27" t="s">
        <v>31</v>
      </c>
      <c r="M476" s="43">
        <v>20.124669949921664</v>
      </c>
      <c r="N476" s="43">
        <v>24.355439311350018</v>
      </c>
      <c r="O476" s="36">
        <f t="shared" si="55"/>
        <v>4.2307693614283544</v>
      </c>
      <c r="P476" s="47">
        <v>898</v>
      </c>
      <c r="Q476" s="33">
        <f t="shared" si="58"/>
        <v>1.9584722462528048E-3</v>
      </c>
      <c r="R476" s="35" t="str">
        <f t="shared" si="59"/>
        <v>04.6GB 초과</v>
      </c>
      <c r="S476" s="35" t="str">
        <f t="shared" si="60"/>
        <v>에센스(스페셜)</v>
      </c>
      <c r="T476" s="38">
        <f t="shared" si="61"/>
        <v>1.9584722462528048E-3</v>
      </c>
    </row>
    <row r="477" spans="1:20">
      <c r="A477" s="384" t="s">
        <v>45</v>
      </c>
      <c r="B477" s="385" t="s">
        <v>98</v>
      </c>
      <c r="C477" s="27" t="s">
        <v>34</v>
      </c>
      <c r="D477" s="27" t="s">
        <v>31</v>
      </c>
      <c r="E477" s="402" t="s">
        <v>1879</v>
      </c>
      <c r="F477" s="27" t="str">
        <f t="shared" si="56"/>
        <v>0미디엄</v>
      </c>
      <c r="G477" s="389" t="str">
        <f t="shared" si="57"/>
        <v/>
      </c>
      <c r="H477" s="17"/>
      <c r="I477" s="384" t="s">
        <v>32</v>
      </c>
      <c r="J477" s="21" t="s">
        <v>94</v>
      </c>
      <c r="K477" s="27" t="s">
        <v>86</v>
      </c>
      <c r="L477" s="27" t="s">
        <v>32</v>
      </c>
      <c r="M477" s="43">
        <v>20.624990603900567</v>
      </c>
      <c r="N477" s="43">
        <v>22.187458561837303</v>
      </c>
      <c r="O477" s="36">
        <f t="shared" si="55"/>
        <v>1.562467957936736</v>
      </c>
      <c r="P477" s="47">
        <v>376.33333333333331</v>
      </c>
      <c r="Q477" s="33">
        <f t="shared" si="58"/>
        <v>8.2075544395672484E-4</v>
      </c>
      <c r="R477" s="35" t="str">
        <f t="shared" si="59"/>
        <v>04.6GB 초과</v>
      </c>
      <c r="S477" s="35" t="str">
        <f t="shared" si="60"/>
        <v>에센스(스페셜)</v>
      </c>
      <c r="T477" s="38">
        <f t="shared" si="61"/>
        <v>8.2075544395672484E-4</v>
      </c>
    </row>
    <row r="478" spans="1:20">
      <c r="A478" s="384" t="s">
        <v>45</v>
      </c>
      <c r="B478" s="385" t="s">
        <v>98</v>
      </c>
      <c r="C478" s="27" t="s">
        <v>34</v>
      </c>
      <c r="D478" s="27" t="s">
        <v>31</v>
      </c>
      <c r="E478" s="402" t="s">
        <v>1881</v>
      </c>
      <c r="F478" s="27" t="str">
        <f t="shared" si="56"/>
        <v>0라지</v>
      </c>
      <c r="G478" s="389" t="str">
        <f t="shared" si="57"/>
        <v/>
      </c>
      <c r="H478" s="17"/>
      <c r="I478" s="384" t="s">
        <v>32</v>
      </c>
      <c r="J478" s="21" t="s">
        <v>94</v>
      </c>
      <c r="K478" s="27" t="s">
        <v>86</v>
      </c>
      <c r="L478" s="27" t="s">
        <v>33</v>
      </c>
      <c r="M478" s="43">
        <v>21.016957162606595</v>
      </c>
      <c r="N478" s="43">
        <v>19.449772869798071</v>
      </c>
      <c r="O478" s="36">
        <f t="shared" si="55"/>
        <v>-1.5671842928085233</v>
      </c>
      <c r="P478" s="47">
        <v>396</v>
      </c>
      <c r="Q478" s="33">
        <f t="shared" si="58"/>
        <v>8.6364700391549081E-4</v>
      </c>
      <c r="R478" s="35" t="str">
        <f t="shared" si="59"/>
        <v>04.6GB 초과</v>
      </c>
      <c r="S478" s="35" t="str">
        <f t="shared" si="60"/>
        <v>에센스(스페셜)</v>
      </c>
      <c r="T478" s="38">
        <f t="shared" si="61"/>
        <v>8.6364700391549081E-4</v>
      </c>
    </row>
    <row r="479" spans="1:20">
      <c r="A479" s="384" t="s">
        <v>45</v>
      </c>
      <c r="B479" s="385" t="s">
        <v>98</v>
      </c>
      <c r="C479" s="27" t="s">
        <v>34</v>
      </c>
      <c r="D479" s="27" t="s">
        <v>31</v>
      </c>
      <c r="E479" s="402" t="s">
        <v>1882</v>
      </c>
      <c r="F479" s="27" t="str">
        <f t="shared" si="56"/>
        <v>0라지</v>
      </c>
      <c r="G479" s="389" t="str">
        <f t="shared" si="57"/>
        <v/>
      </c>
      <c r="H479" s="17"/>
      <c r="I479" s="384" t="s">
        <v>32</v>
      </c>
      <c r="J479" s="21" t="s">
        <v>96</v>
      </c>
      <c r="K479" s="21" t="s">
        <v>5</v>
      </c>
      <c r="L479" s="21" t="s">
        <v>28</v>
      </c>
      <c r="M479" s="43">
        <v>0.19800965699804834</v>
      </c>
      <c r="N479" s="43">
        <v>2.7823087865186027</v>
      </c>
      <c r="O479" s="36">
        <f t="shared" si="55"/>
        <v>2.5842991295205544</v>
      </c>
      <c r="P479" s="47">
        <v>1106.6666666666667</v>
      </c>
      <c r="Q479" s="33">
        <f t="shared" si="58"/>
        <v>2.4135589671712373E-3</v>
      </c>
      <c r="R479" s="35" t="str">
        <f t="shared" si="59"/>
        <v>02.4GB 이하</v>
      </c>
      <c r="S479" s="35" t="str">
        <f t="shared" si="60"/>
        <v>안심4G</v>
      </c>
      <c r="T479" s="38">
        <f t="shared" si="61"/>
        <v>2.4135589671712373E-3</v>
      </c>
    </row>
    <row r="480" spans="1:20">
      <c r="A480" s="384" t="s">
        <v>45</v>
      </c>
      <c r="B480" s="385" t="s">
        <v>98</v>
      </c>
      <c r="C480" s="27" t="s">
        <v>34</v>
      </c>
      <c r="D480" s="27" t="s">
        <v>32</v>
      </c>
      <c r="E480" s="402" t="s">
        <v>1880</v>
      </c>
      <c r="F480" s="27" t="str">
        <f t="shared" si="56"/>
        <v>0스몰</v>
      </c>
      <c r="G480" s="389" t="str">
        <f t="shared" si="57"/>
        <v/>
      </c>
      <c r="H480" s="17"/>
      <c r="I480" s="384" t="s">
        <v>32</v>
      </c>
      <c r="J480" s="21" t="s">
        <v>96</v>
      </c>
      <c r="K480" s="27" t="s">
        <v>5</v>
      </c>
      <c r="L480" s="27" t="s">
        <v>31</v>
      </c>
      <c r="M480" s="43">
        <v>0.2004586653524697</v>
      </c>
      <c r="N480" s="43">
        <v>1.6888701771663628</v>
      </c>
      <c r="O480" s="36">
        <f t="shared" si="55"/>
        <v>1.4884115118138932</v>
      </c>
      <c r="P480" s="47">
        <v>1161.6666666666667</v>
      </c>
      <c r="Q480" s="33">
        <f t="shared" si="58"/>
        <v>2.5335099399372775E-3</v>
      </c>
      <c r="R480" s="35" t="str">
        <f t="shared" si="59"/>
        <v>01.2.5GB 이하</v>
      </c>
      <c r="S480" s="35" t="str">
        <f t="shared" si="60"/>
        <v>안심2.5G</v>
      </c>
      <c r="T480" s="38">
        <f t="shared" si="61"/>
        <v>2.5335099399372775E-3</v>
      </c>
    </row>
    <row r="481" spans="1:20">
      <c r="A481" s="384" t="s">
        <v>45</v>
      </c>
      <c r="B481" s="385" t="s">
        <v>98</v>
      </c>
      <c r="C481" s="27" t="s">
        <v>34</v>
      </c>
      <c r="D481" s="27" t="s">
        <v>32</v>
      </c>
      <c r="E481" s="402" t="s">
        <v>1879</v>
      </c>
      <c r="F481" s="27" t="str">
        <f t="shared" si="56"/>
        <v>0미디엄</v>
      </c>
      <c r="G481" s="389" t="str">
        <f t="shared" si="57"/>
        <v/>
      </c>
      <c r="H481" s="17"/>
      <c r="I481" s="384" t="s">
        <v>32</v>
      </c>
      <c r="J481" s="21" t="s">
        <v>96</v>
      </c>
      <c r="K481" s="27" t="s">
        <v>5</v>
      </c>
      <c r="L481" s="27" t="s">
        <v>32</v>
      </c>
      <c r="M481" s="43">
        <v>0.16343537489465981</v>
      </c>
      <c r="N481" s="43">
        <v>0.98496691341425868</v>
      </c>
      <c r="O481" s="36">
        <f t="shared" si="55"/>
        <v>0.82153153851959893</v>
      </c>
      <c r="P481" s="47">
        <v>988.66666666666663</v>
      </c>
      <c r="Q481" s="33">
        <f t="shared" si="58"/>
        <v>2.1562096074186411E-3</v>
      </c>
      <c r="R481" s="35" t="str">
        <f t="shared" si="59"/>
        <v>01.2.5GB 이하</v>
      </c>
      <c r="S481" s="35" t="str">
        <f t="shared" si="60"/>
        <v>안심2.5G</v>
      </c>
      <c r="T481" s="38">
        <f t="shared" si="61"/>
        <v>2.1562096074186411E-3</v>
      </c>
    </row>
    <row r="482" spans="1:20">
      <c r="A482" s="384" t="s">
        <v>45</v>
      </c>
      <c r="B482" s="385" t="s">
        <v>98</v>
      </c>
      <c r="C482" s="27" t="s">
        <v>34</v>
      </c>
      <c r="D482" s="27" t="s">
        <v>32</v>
      </c>
      <c r="E482" s="402" t="s">
        <v>1881</v>
      </c>
      <c r="F482" s="27" t="str">
        <f t="shared" si="56"/>
        <v>0라지</v>
      </c>
      <c r="G482" s="389" t="str">
        <f t="shared" si="57"/>
        <v/>
      </c>
      <c r="H482" s="17"/>
      <c r="I482" s="384" t="s">
        <v>32</v>
      </c>
      <c r="J482" s="21" t="s">
        <v>96</v>
      </c>
      <c r="K482" s="27" t="s">
        <v>5</v>
      </c>
      <c r="L482" s="27" t="s">
        <v>33</v>
      </c>
      <c r="M482" s="43">
        <v>9.8187174781993292E-2</v>
      </c>
      <c r="N482" s="43">
        <v>0.61870216474472817</v>
      </c>
      <c r="O482" s="36">
        <f t="shared" si="55"/>
        <v>0.52051498996273482</v>
      </c>
      <c r="P482" s="47">
        <v>4431.333333333333</v>
      </c>
      <c r="Q482" s="33">
        <f t="shared" si="58"/>
        <v>9.6644135269802478E-3</v>
      </c>
      <c r="R482" s="35" t="str">
        <f t="shared" si="59"/>
        <v>01.2.5GB 이하</v>
      </c>
      <c r="S482" s="35" t="str">
        <f t="shared" si="60"/>
        <v>안심2.5G</v>
      </c>
      <c r="T482" s="38">
        <f t="shared" si="61"/>
        <v>9.6644135269802478E-3</v>
      </c>
    </row>
    <row r="483" spans="1:20">
      <c r="A483" s="384" t="s">
        <v>45</v>
      </c>
      <c r="B483" s="385" t="s">
        <v>98</v>
      </c>
      <c r="C483" s="27" t="s">
        <v>34</v>
      </c>
      <c r="D483" s="27" t="s">
        <v>32</v>
      </c>
      <c r="E483" s="402" t="s">
        <v>1882</v>
      </c>
      <c r="F483" s="27" t="str">
        <f t="shared" si="56"/>
        <v>0라지</v>
      </c>
      <c r="G483" s="389" t="str">
        <f t="shared" si="57"/>
        <v/>
      </c>
      <c r="H483" s="17"/>
      <c r="I483" s="384" t="s">
        <v>32</v>
      </c>
      <c r="J483" s="21" t="s">
        <v>96</v>
      </c>
      <c r="K483" s="21" t="s">
        <v>30</v>
      </c>
      <c r="L483" s="21" t="s">
        <v>28</v>
      </c>
      <c r="M483" s="43">
        <v>0.83693902952492216</v>
      </c>
      <c r="N483" s="43">
        <v>2.6832712111846369</v>
      </c>
      <c r="O483" s="36">
        <f t="shared" si="55"/>
        <v>1.8463321816597147</v>
      </c>
      <c r="P483" s="47">
        <v>1017.6666666666666</v>
      </c>
      <c r="Q483" s="33">
        <f t="shared" si="58"/>
        <v>2.2194564839680079E-3</v>
      </c>
      <c r="R483" s="35" t="str">
        <f t="shared" si="59"/>
        <v>02.4GB 이하</v>
      </c>
      <c r="S483" s="35" t="str">
        <f t="shared" si="60"/>
        <v>안심4G</v>
      </c>
      <c r="T483" s="38">
        <f t="shared" si="61"/>
        <v>2.2194564839680079E-3</v>
      </c>
    </row>
    <row r="484" spans="1:20">
      <c r="A484" s="384" t="s">
        <v>45</v>
      </c>
      <c r="B484" s="385" t="s">
        <v>98</v>
      </c>
      <c r="C484" s="27" t="s">
        <v>34</v>
      </c>
      <c r="D484" s="27" t="s">
        <v>33</v>
      </c>
      <c r="E484" s="402" t="s">
        <v>1880</v>
      </c>
      <c r="F484" s="27" t="str">
        <f t="shared" si="56"/>
        <v>0스몰</v>
      </c>
      <c r="G484" s="389" t="str">
        <f t="shared" si="57"/>
        <v/>
      </c>
      <c r="H484" s="17"/>
      <c r="I484" s="384" t="s">
        <v>32</v>
      </c>
      <c r="J484" s="21" t="s">
        <v>96</v>
      </c>
      <c r="K484" s="27" t="s">
        <v>30</v>
      </c>
      <c r="L484" s="27" t="s">
        <v>31</v>
      </c>
      <c r="M484" s="43">
        <v>0.82328737298851939</v>
      </c>
      <c r="N484" s="43">
        <v>2.0443176812235699</v>
      </c>
      <c r="O484" s="36">
        <f t="shared" si="55"/>
        <v>1.2210303082350507</v>
      </c>
      <c r="P484" s="47">
        <v>907.33333333333337</v>
      </c>
      <c r="Q484" s="33">
        <f t="shared" si="58"/>
        <v>1.9788275628434058E-3</v>
      </c>
      <c r="R484" s="35" t="str">
        <f t="shared" si="59"/>
        <v>01.2.5GB 이하</v>
      </c>
      <c r="S484" s="35" t="str">
        <f t="shared" si="60"/>
        <v>안심2.5G</v>
      </c>
      <c r="T484" s="38">
        <f t="shared" si="61"/>
        <v>1.9788275628434058E-3</v>
      </c>
    </row>
    <row r="485" spans="1:20">
      <c r="A485" s="384" t="s">
        <v>45</v>
      </c>
      <c r="B485" s="385" t="s">
        <v>98</v>
      </c>
      <c r="C485" s="27" t="s">
        <v>34</v>
      </c>
      <c r="D485" s="27" t="s">
        <v>33</v>
      </c>
      <c r="E485" s="402" t="s">
        <v>1879</v>
      </c>
      <c r="F485" s="27" t="str">
        <f t="shared" si="56"/>
        <v>0미디엄</v>
      </c>
      <c r="G485" s="389" t="str">
        <f t="shared" si="57"/>
        <v/>
      </c>
      <c r="H485" s="17"/>
      <c r="I485" s="384" t="s">
        <v>32</v>
      </c>
      <c r="J485" s="21" t="s">
        <v>96</v>
      </c>
      <c r="K485" s="27" t="s">
        <v>30</v>
      </c>
      <c r="L485" s="27" t="s">
        <v>32</v>
      </c>
      <c r="M485" s="43">
        <v>0.82047484258082526</v>
      </c>
      <c r="N485" s="43">
        <v>1.3621888930260824</v>
      </c>
      <c r="O485" s="36">
        <f t="shared" si="55"/>
        <v>0.54171405044525711</v>
      </c>
      <c r="P485" s="47">
        <v>636.66666666666663</v>
      </c>
      <c r="Q485" s="33">
        <f t="shared" si="58"/>
        <v>1.3885233817159826E-3</v>
      </c>
      <c r="R485" s="35" t="str">
        <f t="shared" si="59"/>
        <v>01.2.5GB 이하</v>
      </c>
      <c r="S485" s="35" t="str">
        <f t="shared" si="60"/>
        <v>안심2.5G</v>
      </c>
      <c r="T485" s="38">
        <f t="shared" si="61"/>
        <v>1.3885233817159826E-3</v>
      </c>
    </row>
    <row r="486" spans="1:20">
      <c r="A486" s="384" t="s">
        <v>45</v>
      </c>
      <c r="B486" s="385" t="s">
        <v>98</v>
      </c>
      <c r="C486" s="27" t="s">
        <v>34</v>
      </c>
      <c r="D486" s="27" t="s">
        <v>33</v>
      </c>
      <c r="E486" s="402" t="s">
        <v>1881</v>
      </c>
      <c r="F486" s="27" t="str">
        <f t="shared" si="56"/>
        <v>0라지</v>
      </c>
      <c r="G486" s="389" t="str">
        <f t="shared" si="57"/>
        <v/>
      </c>
      <c r="H486" s="17"/>
      <c r="I486" s="384" t="s">
        <v>32</v>
      </c>
      <c r="J486" s="21" t="s">
        <v>96</v>
      </c>
      <c r="K486" s="27" t="s">
        <v>30</v>
      </c>
      <c r="L486" s="27" t="s">
        <v>33</v>
      </c>
      <c r="M486" s="43">
        <v>0.8032981918787393</v>
      </c>
      <c r="N486" s="43">
        <v>1.141066519558195</v>
      </c>
      <c r="O486" s="36">
        <f t="shared" si="55"/>
        <v>0.33776832767945575</v>
      </c>
      <c r="P486" s="47">
        <v>1354.6666666666667</v>
      </c>
      <c r="Q486" s="33">
        <f t="shared" si="58"/>
        <v>2.9544288080072013E-3</v>
      </c>
      <c r="R486" s="35" t="str">
        <f t="shared" si="59"/>
        <v>01.2.5GB 이하</v>
      </c>
      <c r="S486" s="35" t="str">
        <f t="shared" si="60"/>
        <v>안심2.5G</v>
      </c>
      <c r="T486" s="38">
        <f t="shared" si="61"/>
        <v>2.9544288080072013E-3</v>
      </c>
    </row>
    <row r="487" spans="1:20">
      <c r="A487" s="384" t="s">
        <v>45</v>
      </c>
      <c r="B487" s="385" t="s">
        <v>98</v>
      </c>
      <c r="C487" s="27" t="s">
        <v>34</v>
      </c>
      <c r="D487" s="27" t="s">
        <v>33</v>
      </c>
      <c r="E487" s="402" t="s">
        <v>1882</v>
      </c>
      <c r="F487" s="27" t="str">
        <f t="shared" si="56"/>
        <v>0라지</v>
      </c>
      <c r="G487" s="389" t="str">
        <f t="shared" si="57"/>
        <v/>
      </c>
      <c r="H487" s="17"/>
      <c r="I487" s="384" t="s">
        <v>32</v>
      </c>
      <c r="J487" s="21" t="s">
        <v>96</v>
      </c>
      <c r="K487" s="21" t="s">
        <v>10</v>
      </c>
      <c r="L487" s="21" t="s">
        <v>28</v>
      </c>
      <c r="M487" s="43">
        <v>1.5480298047379109</v>
      </c>
      <c r="N487" s="43">
        <v>3.5067084726389517</v>
      </c>
      <c r="O487" s="36">
        <f t="shared" si="55"/>
        <v>1.9586786679010408</v>
      </c>
      <c r="P487" s="47">
        <v>750.66666666666663</v>
      </c>
      <c r="Q487" s="33">
        <f t="shared" si="58"/>
        <v>1.6371490343583209E-3</v>
      </c>
      <c r="R487" s="35" t="str">
        <f t="shared" si="59"/>
        <v>02.4GB 이하</v>
      </c>
      <c r="S487" s="35" t="str">
        <f t="shared" si="60"/>
        <v>안심4G</v>
      </c>
      <c r="T487" s="38">
        <f t="shared" si="61"/>
        <v>1.6371490343583209E-3</v>
      </c>
    </row>
    <row r="488" spans="1:20">
      <c r="A488" s="384" t="s">
        <v>45</v>
      </c>
      <c r="B488" s="385" t="s">
        <v>98</v>
      </c>
      <c r="C488" s="27" t="s">
        <v>86</v>
      </c>
      <c r="D488" s="27" t="s">
        <v>28</v>
      </c>
      <c r="E488" s="402" t="s">
        <v>1880</v>
      </c>
      <c r="F488" s="27" t="str">
        <f t="shared" si="56"/>
        <v>0스몰</v>
      </c>
      <c r="G488" s="389" t="str">
        <f t="shared" si="57"/>
        <v/>
      </c>
      <c r="H488" s="17"/>
      <c r="I488" s="384" t="s">
        <v>32</v>
      </c>
      <c r="J488" s="21" t="s">
        <v>96</v>
      </c>
      <c r="K488" s="27" t="s">
        <v>10</v>
      </c>
      <c r="L488" s="27" t="s">
        <v>31</v>
      </c>
      <c r="M488" s="43">
        <v>1.5290049870987712</v>
      </c>
      <c r="N488" s="43">
        <v>2.9980273647437077</v>
      </c>
      <c r="O488" s="36">
        <f t="shared" si="55"/>
        <v>1.4690223776449365</v>
      </c>
      <c r="P488" s="47">
        <v>592.66666666666663</v>
      </c>
      <c r="Q488" s="33">
        <f t="shared" si="58"/>
        <v>1.2925626035031504E-3</v>
      </c>
      <c r="R488" s="35" t="str">
        <f t="shared" si="59"/>
        <v>02.4GB 이하</v>
      </c>
      <c r="S488" s="35" t="str">
        <f t="shared" si="60"/>
        <v>안심4G</v>
      </c>
      <c r="T488" s="38">
        <f t="shared" si="61"/>
        <v>1.2925626035031504E-3</v>
      </c>
    </row>
    <row r="489" spans="1:20">
      <c r="A489" s="384" t="s">
        <v>45</v>
      </c>
      <c r="B489" s="385" t="s">
        <v>98</v>
      </c>
      <c r="C489" s="27" t="s">
        <v>86</v>
      </c>
      <c r="D489" s="27" t="s">
        <v>28</v>
      </c>
      <c r="E489" s="402" t="s">
        <v>1879</v>
      </c>
      <c r="F489" s="27" t="str">
        <f t="shared" si="56"/>
        <v>0미디엄</v>
      </c>
      <c r="G489" s="389" t="str">
        <f t="shared" si="57"/>
        <v/>
      </c>
      <c r="H489" s="17"/>
      <c r="I489" s="384" t="s">
        <v>32</v>
      </c>
      <c r="J489" s="21" t="s">
        <v>96</v>
      </c>
      <c r="K489" s="27" t="s">
        <v>10</v>
      </c>
      <c r="L489" s="27" t="s">
        <v>32</v>
      </c>
      <c r="M489" s="43">
        <v>1.5362805108808004</v>
      </c>
      <c r="N489" s="43">
        <v>2.0150466523124178</v>
      </c>
      <c r="O489" s="36">
        <f t="shared" si="55"/>
        <v>0.47876614143161733</v>
      </c>
      <c r="P489" s="47">
        <v>412</v>
      </c>
      <c r="Q489" s="33">
        <f t="shared" si="58"/>
        <v>8.9854183235652072E-4</v>
      </c>
      <c r="R489" s="35" t="str">
        <f t="shared" si="59"/>
        <v>01.2.5GB 이하</v>
      </c>
      <c r="S489" s="35" t="str">
        <f t="shared" si="60"/>
        <v>안심2.5G</v>
      </c>
      <c r="T489" s="38">
        <f t="shared" si="61"/>
        <v>8.9854183235652072E-4</v>
      </c>
    </row>
    <row r="490" spans="1:20">
      <c r="A490" s="384" t="s">
        <v>45</v>
      </c>
      <c r="B490" s="385" t="s">
        <v>98</v>
      </c>
      <c r="C490" s="27" t="s">
        <v>86</v>
      </c>
      <c r="D490" s="27" t="s">
        <v>28</v>
      </c>
      <c r="E490" s="402" t="s">
        <v>1881</v>
      </c>
      <c r="F490" s="27" t="str">
        <f t="shared" si="56"/>
        <v>0라지</v>
      </c>
      <c r="G490" s="389" t="str">
        <f t="shared" si="57"/>
        <v/>
      </c>
      <c r="H490" s="17"/>
      <c r="I490" s="384" t="s">
        <v>32</v>
      </c>
      <c r="J490" s="21" t="s">
        <v>96</v>
      </c>
      <c r="K490" s="27" t="s">
        <v>10</v>
      </c>
      <c r="L490" s="27" t="s">
        <v>33</v>
      </c>
      <c r="M490" s="43">
        <v>1.5278215589457846</v>
      </c>
      <c r="N490" s="43">
        <v>1.8202881463441478</v>
      </c>
      <c r="O490" s="36">
        <f t="shared" si="55"/>
        <v>0.29246658739836318</v>
      </c>
      <c r="P490" s="47">
        <v>728.33333333333337</v>
      </c>
      <c r="Q490" s="33">
        <f t="shared" si="58"/>
        <v>1.5884416696593834E-3</v>
      </c>
      <c r="R490" s="35" t="str">
        <f t="shared" si="59"/>
        <v>01.2.5GB 이하</v>
      </c>
      <c r="S490" s="35" t="str">
        <f t="shared" si="60"/>
        <v>안심2.5G</v>
      </c>
      <c r="T490" s="38">
        <f t="shared" si="61"/>
        <v>1.5884416696593834E-3</v>
      </c>
    </row>
    <row r="491" spans="1:20">
      <c r="A491" s="384" t="s">
        <v>45</v>
      </c>
      <c r="B491" s="385" t="s">
        <v>98</v>
      </c>
      <c r="C491" s="27" t="s">
        <v>86</v>
      </c>
      <c r="D491" s="27" t="s">
        <v>28</v>
      </c>
      <c r="E491" s="402" t="s">
        <v>1882</v>
      </c>
      <c r="F491" s="27" t="str">
        <f t="shared" si="56"/>
        <v>0라지</v>
      </c>
      <c r="G491" s="389" t="str">
        <f t="shared" si="57"/>
        <v/>
      </c>
      <c r="H491" s="17"/>
      <c r="I491" s="384" t="s">
        <v>32</v>
      </c>
      <c r="J491" s="21" t="s">
        <v>96</v>
      </c>
      <c r="K491" s="21" t="s">
        <v>13</v>
      </c>
      <c r="L491" s="21" t="s">
        <v>28</v>
      </c>
      <c r="M491" s="43">
        <v>2.8909249167266715</v>
      </c>
      <c r="N491" s="43">
        <v>5.7342717081814918</v>
      </c>
      <c r="O491" s="36">
        <f t="shared" si="55"/>
        <v>2.8433467914548203</v>
      </c>
      <c r="P491" s="47">
        <v>941.33333333333337</v>
      </c>
      <c r="Q491" s="33">
        <f t="shared" si="58"/>
        <v>2.0529790732805946E-3</v>
      </c>
      <c r="R491" s="35" t="str">
        <f t="shared" si="59"/>
        <v>03.6GB 이하</v>
      </c>
      <c r="S491" s="35" t="str">
        <f t="shared" si="60"/>
        <v>에센스(스페셜)</v>
      </c>
      <c r="T491" s="38">
        <f t="shared" si="61"/>
        <v>2.0529790732805946E-3</v>
      </c>
    </row>
    <row r="492" spans="1:20">
      <c r="A492" s="384" t="s">
        <v>45</v>
      </c>
      <c r="B492" s="385" t="s">
        <v>98</v>
      </c>
      <c r="C492" s="27" t="s">
        <v>86</v>
      </c>
      <c r="D492" s="27" t="s">
        <v>31</v>
      </c>
      <c r="E492" s="402" t="s">
        <v>1880</v>
      </c>
      <c r="F492" s="27" t="str">
        <f t="shared" si="56"/>
        <v>0스몰</v>
      </c>
      <c r="G492" s="389" t="str">
        <f t="shared" si="57"/>
        <v/>
      </c>
      <c r="H492" s="17"/>
      <c r="I492" s="384" t="s">
        <v>32</v>
      </c>
      <c r="J492" s="21" t="s">
        <v>96</v>
      </c>
      <c r="K492" s="27" t="s">
        <v>13</v>
      </c>
      <c r="L492" s="27" t="s">
        <v>31</v>
      </c>
      <c r="M492" s="43">
        <v>2.8095352604096866</v>
      </c>
      <c r="N492" s="43">
        <v>4.4515676544273131</v>
      </c>
      <c r="O492" s="36">
        <f t="shared" si="55"/>
        <v>1.6420323940176265</v>
      </c>
      <c r="P492" s="47">
        <v>592.66666666666663</v>
      </c>
      <c r="Q492" s="33">
        <f t="shared" si="58"/>
        <v>1.2925626035031504E-3</v>
      </c>
      <c r="R492" s="35" t="str">
        <f t="shared" si="59"/>
        <v>03.6GB 이하</v>
      </c>
      <c r="S492" s="35" t="str">
        <f t="shared" si="60"/>
        <v>에센스(스페셜)</v>
      </c>
      <c r="T492" s="38">
        <f t="shared" si="61"/>
        <v>1.2925626035031504E-3</v>
      </c>
    </row>
    <row r="493" spans="1:20">
      <c r="A493" s="384" t="s">
        <v>45</v>
      </c>
      <c r="B493" s="385" t="s">
        <v>98</v>
      </c>
      <c r="C493" s="27" t="s">
        <v>86</v>
      </c>
      <c r="D493" s="27" t="s">
        <v>31</v>
      </c>
      <c r="E493" s="402" t="s">
        <v>1879</v>
      </c>
      <c r="F493" s="27" t="str">
        <f t="shared" si="56"/>
        <v>0미디엄</v>
      </c>
      <c r="G493" s="389" t="str">
        <f t="shared" si="57"/>
        <v/>
      </c>
      <c r="H493" s="17"/>
      <c r="I493" s="384" t="s">
        <v>32</v>
      </c>
      <c r="J493" s="21" t="s">
        <v>96</v>
      </c>
      <c r="K493" s="27" t="s">
        <v>13</v>
      </c>
      <c r="L493" s="27" t="s">
        <v>32</v>
      </c>
      <c r="M493" s="43">
        <v>2.8264121269204803</v>
      </c>
      <c r="N493" s="43">
        <v>3.3257405408917751</v>
      </c>
      <c r="O493" s="36">
        <f t="shared" si="55"/>
        <v>0.49932841397129479</v>
      </c>
      <c r="P493" s="47">
        <v>358.66666666666669</v>
      </c>
      <c r="Q493" s="33">
        <f t="shared" si="58"/>
        <v>7.8222573755308772E-4</v>
      </c>
      <c r="R493" s="35" t="str">
        <f t="shared" si="59"/>
        <v>02.4GB 이하</v>
      </c>
      <c r="S493" s="35" t="str">
        <f t="shared" si="60"/>
        <v>안심4G</v>
      </c>
      <c r="T493" s="38">
        <f t="shared" si="61"/>
        <v>7.8222573755308772E-4</v>
      </c>
    </row>
    <row r="494" spans="1:20">
      <c r="A494" s="384" t="s">
        <v>45</v>
      </c>
      <c r="B494" s="385" t="s">
        <v>98</v>
      </c>
      <c r="C494" s="27" t="s">
        <v>86</v>
      </c>
      <c r="D494" s="27" t="s">
        <v>31</v>
      </c>
      <c r="E494" s="402" t="s">
        <v>1881</v>
      </c>
      <c r="F494" s="27" t="str">
        <f t="shared" si="56"/>
        <v>0라지</v>
      </c>
      <c r="G494" s="389" t="str">
        <f t="shared" si="57"/>
        <v/>
      </c>
      <c r="H494" s="17"/>
      <c r="I494" s="384" t="s">
        <v>32</v>
      </c>
      <c r="J494" s="21" t="s">
        <v>96</v>
      </c>
      <c r="K494" s="27" t="s">
        <v>13</v>
      </c>
      <c r="L494" s="27" t="s">
        <v>33</v>
      </c>
      <c r="M494" s="43">
        <v>2.8103731731552073</v>
      </c>
      <c r="N494" s="43">
        <v>2.9785198659647252</v>
      </c>
      <c r="O494" s="36">
        <f t="shared" si="55"/>
        <v>0.16814669280951788</v>
      </c>
      <c r="P494" s="47">
        <v>611.33333333333337</v>
      </c>
      <c r="Q494" s="33">
        <f t="shared" si="58"/>
        <v>1.3332732366843521E-3</v>
      </c>
      <c r="R494" s="35" t="str">
        <f t="shared" si="59"/>
        <v>02.4GB 이하</v>
      </c>
      <c r="S494" s="35" t="str">
        <f t="shared" si="60"/>
        <v>안심4G</v>
      </c>
      <c r="T494" s="38">
        <f t="shared" si="61"/>
        <v>1.3332732366843521E-3</v>
      </c>
    </row>
    <row r="495" spans="1:20">
      <c r="A495" s="384" t="s">
        <v>45</v>
      </c>
      <c r="B495" s="385" t="s">
        <v>98</v>
      </c>
      <c r="C495" s="27" t="s">
        <v>86</v>
      </c>
      <c r="D495" s="27" t="s">
        <v>31</v>
      </c>
      <c r="E495" s="402" t="s">
        <v>1882</v>
      </c>
      <c r="F495" s="27" t="str">
        <f t="shared" si="56"/>
        <v>0라지</v>
      </c>
      <c r="G495" s="389" t="str">
        <f t="shared" si="57"/>
        <v/>
      </c>
      <c r="H495" s="17"/>
      <c r="I495" s="384" t="s">
        <v>32</v>
      </c>
      <c r="J495" s="21" t="s">
        <v>96</v>
      </c>
      <c r="K495" s="21" t="s">
        <v>34</v>
      </c>
      <c r="L495" s="21" t="s">
        <v>28</v>
      </c>
      <c r="M495" s="43">
        <v>4.9510064591976244</v>
      </c>
      <c r="N495" s="43">
        <v>8.0573571971755573</v>
      </c>
      <c r="O495" s="36">
        <f t="shared" si="55"/>
        <v>3.1063507379779329</v>
      </c>
      <c r="P495" s="47">
        <v>544.66666666666663</v>
      </c>
      <c r="Q495" s="33">
        <f t="shared" si="58"/>
        <v>1.1878781181800606E-3</v>
      </c>
      <c r="R495" s="35" t="str">
        <f t="shared" si="59"/>
        <v>04.6GB 초과</v>
      </c>
      <c r="S495" s="35" t="str">
        <f t="shared" si="60"/>
        <v>에센스(스페셜)</v>
      </c>
      <c r="T495" s="38">
        <f t="shared" si="61"/>
        <v>1.1878781181800606E-3</v>
      </c>
    </row>
    <row r="496" spans="1:20">
      <c r="A496" s="384" t="s">
        <v>45</v>
      </c>
      <c r="B496" s="385" t="s">
        <v>98</v>
      </c>
      <c r="C496" s="27" t="s">
        <v>86</v>
      </c>
      <c r="D496" s="27" t="s">
        <v>32</v>
      </c>
      <c r="E496" s="402" t="s">
        <v>1880</v>
      </c>
      <c r="F496" s="27" t="str">
        <f t="shared" si="56"/>
        <v>0스몰</v>
      </c>
      <c r="G496" s="389" t="str">
        <f t="shared" si="57"/>
        <v/>
      </c>
      <c r="H496" s="17"/>
      <c r="I496" s="384" t="s">
        <v>32</v>
      </c>
      <c r="J496" s="21" t="s">
        <v>96</v>
      </c>
      <c r="K496" s="27" t="s">
        <v>34</v>
      </c>
      <c r="L496" s="27" t="s">
        <v>31</v>
      </c>
      <c r="M496" s="43">
        <v>4.9389386012440637</v>
      </c>
      <c r="N496" s="43">
        <v>7.3191743591853546</v>
      </c>
      <c r="O496" s="36">
        <f t="shared" si="55"/>
        <v>2.3802357579412909</v>
      </c>
      <c r="P496" s="47">
        <v>280</v>
      </c>
      <c r="Q496" s="33">
        <f t="shared" si="58"/>
        <v>6.1065949771802385E-4</v>
      </c>
      <c r="R496" s="35" t="str">
        <f t="shared" si="59"/>
        <v>04.6GB 초과</v>
      </c>
      <c r="S496" s="35" t="str">
        <f t="shared" si="60"/>
        <v>에센스(스페셜)</v>
      </c>
      <c r="T496" s="38">
        <f t="shared" si="61"/>
        <v>6.1065949771802385E-4</v>
      </c>
    </row>
    <row r="497" spans="1:20">
      <c r="A497" s="384" t="s">
        <v>45</v>
      </c>
      <c r="B497" s="385" t="s">
        <v>98</v>
      </c>
      <c r="C497" s="27" t="s">
        <v>86</v>
      </c>
      <c r="D497" s="27" t="s">
        <v>32</v>
      </c>
      <c r="E497" s="402" t="s">
        <v>1879</v>
      </c>
      <c r="F497" s="27" t="str">
        <f t="shared" si="56"/>
        <v>0미디엄</v>
      </c>
      <c r="G497" s="389" t="str">
        <f t="shared" si="57"/>
        <v/>
      </c>
      <c r="H497" s="17"/>
      <c r="I497" s="384" t="s">
        <v>32</v>
      </c>
      <c r="J497" s="21" t="s">
        <v>96</v>
      </c>
      <c r="K497" s="27" t="s">
        <v>34</v>
      </c>
      <c r="L497" s="27" t="s">
        <v>32</v>
      </c>
      <c r="M497" s="43">
        <v>4.9347092689814902</v>
      </c>
      <c r="N497" s="43">
        <v>6.2500249754838428</v>
      </c>
      <c r="O497" s="36">
        <f t="shared" si="55"/>
        <v>1.3153157065023526</v>
      </c>
      <c r="P497" s="47">
        <v>160.66666666666666</v>
      </c>
      <c r="Q497" s="33">
        <f t="shared" si="58"/>
        <v>3.5040223559534221E-4</v>
      </c>
      <c r="R497" s="35" t="str">
        <f t="shared" si="59"/>
        <v>04.6GB 초과</v>
      </c>
      <c r="S497" s="35" t="str">
        <f t="shared" si="60"/>
        <v>에센스(스페셜)</v>
      </c>
      <c r="T497" s="38">
        <f t="shared" si="61"/>
        <v>3.5040223559534221E-4</v>
      </c>
    </row>
    <row r="498" spans="1:20">
      <c r="A498" s="384" t="s">
        <v>45</v>
      </c>
      <c r="B498" s="385" t="s">
        <v>98</v>
      </c>
      <c r="C498" s="27" t="s">
        <v>86</v>
      </c>
      <c r="D498" s="27" t="s">
        <v>32</v>
      </c>
      <c r="E498" s="402" t="s">
        <v>1881</v>
      </c>
      <c r="F498" s="27" t="str">
        <f t="shared" si="56"/>
        <v>0라지</v>
      </c>
      <c r="G498" s="389" t="str">
        <f t="shared" si="57"/>
        <v/>
      </c>
      <c r="H498" s="17"/>
      <c r="I498" s="384" t="s">
        <v>32</v>
      </c>
      <c r="J498" s="21" t="s">
        <v>96</v>
      </c>
      <c r="K498" s="27" t="s">
        <v>34</v>
      </c>
      <c r="L498" s="27" t="s">
        <v>33</v>
      </c>
      <c r="M498" s="43">
        <v>4.8987257465579157</v>
      </c>
      <c r="N498" s="43">
        <v>5.4864256761051502</v>
      </c>
      <c r="O498" s="36">
        <f t="shared" si="55"/>
        <v>0.58769992954723449</v>
      </c>
      <c r="P498" s="47">
        <v>211.33333333333334</v>
      </c>
      <c r="Q498" s="33">
        <f t="shared" si="58"/>
        <v>4.6090252565860373E-4</v>
      </c>
      <c r="R498" s="35" t="str">
        <f t="shared" si="59"/>
        <v>03.6GB 이하</v>
      </c>
      <c r="S498" s="35" t="str">
        <f t="shared" si="60"/>
        <v>에센스(스페셜)</v>
      </c>
      <c r="T498" s="38">
        <f t="shared" si="61"/>
        <v>4.6090252565860373E-4</v>
      </c>
    </row>
    <row r="499" spans="1:20">
      <c r="A499" s="384" t="s">
        <v>45</v>
      </c>
      <c r="B499" s="385" t="s">
        <v>98</v>
      </c>
      <c r="C499" s="27" t="s">
        <v>86</v>
      </c>
      <c r="D499" s="27" t="s">
        <v>32</v>
      </c>
      <c r="E499" s="402" t="s">
        <v>1882</v>
      </c>
      <c r="F499" s="27" t="str">
        <f t="shared" si="56"/>
        <v>0라지</v>
      </c>
      <c r="G499" s="389" t="str">
        <f t="shared" si="57"/>
        <v/>
      </c>
      <c r="H499" s="17"/>
      <c r="I499" s="384" t="s">
        <v>32</v>
      </c>
      <c r="J499" s="21" t="s">
        <v>96</v>
      </c>
      <c r="K499" s="21" t="s">
        <v>86</v>
      </c>
      <c r="L499" s="21" t="s">
        <v>28</v>
      </c>
      <c r="M499" s="43">
        <v>18.686517990962383</v>
      </c>
      <c r="N499" s="43">
        <v>21.276634453117822</v>
      </c>
      <c r="O499" s="36">
        <f t="shared" si="55"/>
        <v>2.5901164621554393</v>
      </c>
      <c r="P499" s="47">
        <v>1491.3333333333333</v>
      </c>
      <c r="Q499" s="33">
        <f t="shared" si="58"/>
        <v>3.252488800940998E-3</v>
      </c>
      <c r="R499" s="35" t="str">
        <f t="shared" si="59"/>
        <v>04.6GB 초과</v>
      </c>
      <c r="S499" s="35" t="str">
        <f t="shared" si="60"/>
        <v>에센스(스페셜)</v>
      </c>
      <c r="T499" s="38">
        <f t="shared" si="61"/>
        <v>3.252488800940998E-3</v>
      </c>
    </row>
    <row r="500" spans="1:20">
      <c r="A500" s="384" t="s">
        <v>45</v>
      </c>
      <c r="B500" s="385" t="s">
        <v>98</v>
      </c>
      <c r="C500" s="27" t="s">
        <v>86</v>
      </c>
      <c r="D500" s="27" t="s">
        <v>33</v>
      </c>
      <c r="E500" s="402" t="s">
        <v>1880</v>
      </c>
      <c r="F500" s="27" t="str">
        <f t="shared" si="56"/>
        <v>0스몰</v>
      </c>
      <c r="G500" s="389" t="str">
        <f t="shared" si="57"/>
        <v/>
      </c>
      <c r="H500" s="17"/>
      <c r="I500" s="384" t="s">
        <v>32</v>
      </c>
      <c r="J500" s="21" t="s">
        <v>96</v>
      </c>
      <c r="K500" s="27" t="s">
        <v>86</v>
      </c>
      <c r="L500" s="27" t="s">
        <v>31</v>
      </c>
      <c r="M500" s="43">
        <v>18.438867309921605</v>
      </c>
      <c r="N500" s="43">
        <v>19.297851675520427</v>
      </c>
      <c r="O500" s="36">
        <f t="shared" si="55"/>
        <v>0.85898436559882185</v>
      </c>
      <c r="P500" s="47">
        <v>539.33333333333337</v>
      </c>
      <c r="Q500" s="33">
        <f t="shared" si="58"/>
        <v>1.1762465086997175E-3</v>
      </c>
      <c r="R500" s="35" t="str">
        <f t="shared" si="59"/>
        <v>04.6GB 초과</v>
      </c>
      <c r="S500" s="35" t="str">
        <f t="shared" si="60"/>
        <v>에센스(스페셜)</v>
      </c>
      <c r="T500" s="38">
        <f t="shared" si="61"/>
        <v>1.1762465086997175E-3</v>
      </c>
    </row>
    <row r="501" spans="1:20">
      <c r="A501" s="384" t="s">
        <v>45</v>
      </c>
      <c r="B501" s="385" t="s">
        <v>98</v>
      </c>
      <c r="C501" s="27" t="s">
        <v>86</v>
      </c>
      <c r="D501" s="27" t="s">
        <v>33</v>
      </c>
      <c r="E501" s="402" t="s">
        <v>1879</v>
      </c>
      <c r="F501" s="27" t="str">
        <f t="shared" si="56"/>
        <v>0미디엄</v>
      </c>
      <c r="G501" s="389" t="str">
        <f t="shared" si="57"/>
        <v/>
      </c>
      <c r="H501" s="17"/>
      <c r="I501" s="384" t="s">
        <v>32</v>
      </c>
      <c r="J501" s="21" t="s">
        <v>96</v>
      </c>
      <c r="K501" s="27" t="s">
        <v>86</v>
      </c>
      <c r="L501" s="27" t="s">
        <v>32</v>
      </c>
      <c r="M501" s="43">
        <v>18.034269633191698</v>
      </c>
      <c r="N501" s="43">
        <v>16.750694721632815</v>
      </c>
      <c r="O501" s="36">
        <f t="shared" si="55"/>
        <v>-1.2835749115588833</v>
      </c>
      <c r="P501" s="47">
        <v>313.33333333333331</v>
      </c>
      <c r="Q501" s="33">
        <f t="shared" si="58"/>
        <v>6.8335705697016946E-4</v>
      </c>
      <c r="R501" s="35" t="str">
        <f t="shared" si="59"/>
        <v>04.6GB 초과</v>
      </c>
      <c r="S501" s="35" t="str">
        <f t="shared" si="60"/>
        <v>에센스(스페셜)</v>
      </c>
      <c r="T501" s="38">
        <f t="shared" si="61"/>
        <v>6.8335705697016946E-4</v>
      </c>
    </row>
    <row r="502" spans="1:20">
      <c r="A502" s="384" t="s">
        <v>45</v>
      </c>
      <c r="B502" s="385" t="s">
        <v>98</v>
      </c>
      <c r="C502" s="27" t="s">
        <v>86</v>
      </c>
      <c r="D502" s="27" t="s">
        <v>33</v>
      </c>
      <c r="E502" s="402" t="s">
        <v>1881</v>
      </c>
      <c r="F502" s="27" t="str">
        <f t="shared" si="56"/>
        <v>0라지</v>
      </c>
      <c r="G502" s="389" t="str">
        <f t="shared" si="57"/>
        <v/>
      </c>
      <c r="H502" s="17"/>
      <c r="I502" s="384" t="s">
        <v>32</v>
      </c>
      <c r="J502" s="21" t="s">
        <v>96</v>
      </c>
      <c r="K502" s="27" t="s">
        <v>86</v>
      </c>
      <c r="L502" s="27" t="s">
        <v>33</v>
      </c>
      <c r="M502" s="43">
        <v>18.275056198967828</v>
      </c>
      <c r="N502" s="43">
        <v>15.127834679879083</v>
      </c>
      <c r="O502" s="36">
        <f t="shared" si="55"/>
        <v>-3.1472215190887454</v>
      </c>
      <c r="P502" s="47">
        <v>375</v>
      </c>
      <c r="Q502" s="33">
        <f t="shared" si="58"/>
        <v>8.1784754158663905E-4</v>
      </c>
      <c r="R502" s="35" t="str">
        <f t="shared" si="59"/>
        <v>04.6GB 초과</v>
      </c>
      <c r="S502" s="35" t="str">
        <f t="shared" si="60"/>
        <v>에센스(스페셜)</v>
      </c>
      <c r="T502" s="38">
        <f t="shared" si="61"/>
        <v>8.1784754158663905E-4</v>
      </c>
    </row>
    <row r="503" spans="1:20">
      <c r="A503" s="384" t="s">
        <v>45</v>
      </c>
      <c r="B503" s="385" t="s">
        <v>98</v>
      </c>
      <c r="C503" s="27" t="s">
        <v>86</v>
      </c>
      <c r="D503" s="27" t="s">
        <v>33</v>
      </c>
      <c r="E503" s="402" t="s">
        <v>1882</v>
      </c>
      <c r="F503" s="27" t="str">
        <f t="shared" si="56"/>
        <v>0라지</v>
      </c>
      <c r="G503" s="389" t="str">
        <f t="shared" si="57"/>
        <v/>
      </c>
      <c r="H503" s="17"/>
      <c r="I503" s="384" t="s">
        <v>32</v>
      </c>
      <c r="J503" s="21" t="s">
        <v>98</v>
      </c>
      <c r="K503" s="21" t="s">
        <v>5</v>
      </c>
      <c r="L503" s="21" t="s">
        <v>28</v>
      </c>
      <c r="M503" s="43">
        <v>0.14889848062900898</v>
      </c>
      <c r="N503" s="43">
        <v>12.421357992490131</v>
      </c>
      <c r="O503" s="36">
        <f t="shared" si="55"/>
        <v>12.272459511861122</v>
      </c>
      <c r="P503" s="47">
        <v>305</v>
      </c>
      <c r="Q503" s="33">
        <f t="shared" si="58"/>
        <v>6.6518266715713309E-4</v>
      </c>
      <c r="R503" s="35" t="str">
        <f t="shared" si="59"/>
        <v>04.6GB 초과</v>
      </c>
      <c r="S503" s="35" t="str">
        <f>IFERROR(VLOOKUP(R503,$A$11:$F$17,6,0),0)</f>
        <v>0라지</v>
      </c>
      <c r="T503" s="38">
        <f t="shared" si="61"/>
        <v>6.6518266715713309E-4</v>
      </c>
    </row>
    <row r="504" spans="1:20">
      <c r="A504" s="384" t="s">
        <v>45</v>
      </c>
      <c r="B504" s="385" t="s">
        <v>100</v>
      </c>
      <c r="C504" s="27" t="s">
        <v>5</v>
      </c>
      <c r="D504" s="27" t="s">
        <v>28</v>
      </c>
      <c r="E504" s="402" t="s">
        <v>1880</v>
      </c>
      <c r="F504" s="27" t="str">
        <f t="shared" ref="F504:F567" si="62">IFERROR(VLOOKUP(E504,$A$11:$G$17,7,0),0)</f>
        <v>주말엔팅세이브
(팅안심옵션)</v>
      </c>
      <c r="G504" s="389" t="str">
        <f t="shared" si="57"/>
        <v/>
      </c>
      <c r="H504" s="17"/>
      <c r="I504" s="384" t="s">
        <v>32</v>
      </c>
      <c r="J504" s="21" t="s">
        <v>98</v>
      </c>
      <c r="K504" s="27" t="s">
        <v>5</v>
      </c>
      <c r="L504" s="27" t="s">
        <v>31</v>
      </c>
      <c r="M504" s="43">
        <v>0.19109057087009235</v>
      </c>
      <c r="N504" s="43">
        <v>9.3258149284427443</v>
      </c>
      <c r="O504" s="36">
        <f t="shared" si="55"/>
        <v>9.1347243575726527</v>
      </c>
      <c r="P504" s="47">
        <v>98.333333333333329</v>
      </c>
      <c r="Q504" s="33">
        <f t="shared" si="58"/>
        <v>2.1445779979382978E-4</v>
      </c>
      <c r="R504" s="35" t="str">
        <f t="shared" si="59"/>
        <v>04.6GB 초과</v>
      </c>
      <c r="S504" s="35" t="str">
        <f t="shared" ref="S504:S526" si="63">IFERROR(VLOOKUP(R504,$A$11:$F$17,6,0),0)</f>
        <v>0라지</v>
      </c>
      <c r="T504" s="38">
        <f t="shared" si="61"/>
        <v>2.1445779979382978E-4</v>
      </c>
    </row>
    <row r="505" spans="1:20">
      <c r="A505" s="384" t="s">
        <v>45</v>
      </c>
      <c r="B505" s="385" t="s">
        <v>100</v>
      </c>
      <c r="C505" s="27" t="s">
        <v>5</v>
      </c>
      <c r="D505" s="27" t="s">
        <v>28</v>
      </c>
      <c r="E505" s="402" t="s">
        <v>1879</v>
      </c>
      <c r="F505" s="27" t="str">
        <f t="shared" si="62"/>
        <v>주말엔팅세이브
(팅안심옵션)</v>
      </c>
      <c r="G505" s="389" t="str">
        <f t="shared" si="57"/>
        <v/>
      </c>
      <c r="H505" s="17"/>
      <c r="I505" s="384" t="s">
        <v>32</v>
      </c>
      <c r="J505" s="21" t="s">
        <v>98</v>
      </c>
      <c r="K505" s="27" t="s">
        <v>5</v>
      </c>
      <c r="L505" s="27" t="s">
        <v>32</v>
      </c>
      <c r="M505" s="43">
        <v>0.1628190943625121</v>
      </c>
      <c r="N505" s="43">
        <v>2.9008155765786636</v>
      </c>
      <c r="O505" s="36">
        <f t="shared" si="55"/>
        <v>2.7379964822161513</v>
      </c>
      <c r="P505" s="47">
        <v>37.666666666666664</v>
      </c>
      <c r="Q505" s="33">
        <f t="shared" si="58"/>
        <v>8.2148241954924629E-5</v>
      </c>
      <c r="R505" s="35" t="str">
        <f t="shared" si="59"/>
        <v>02.4GB 이하</v>
      </c>
      <c r="S505" s="35" t="str">
        <f t="shared" si="63"/>
        <v>0미디엄</v>
      </c>
      <c r="T505" s="38">
        <f t="shared" si="61"/>
        <v>8.2148241954924629E-5</v>
      </c>
    </row>
    <row r="506" spans="1:20">
      <c r="A506" s="384" t="s">
        <v>45</v>
      </c>
      <c r="B506" s="385" t="s">
        <v>100</v>
      </c>
      <c r="C506" s="27" t="s">
        <v>5</v>
      </c>
      <c r="D506" s="27" t="s">
        <v>28</v>
      </c>
      <c r="E506" s="402" t="s">
        <v>1881</v>
      </c>
      <c r="F506" s="27" t="str">
        <f t="shared" si="62"/>
        <v>주말엔팅3.0</v>
      </c>
      <c r="G506" s="389" t="str">
        <f t="shared" si="57"/>
        <v/>
      </c>
      <c r="H506" s="17"/>
      <c r="I506" s="384" t="s">
        <v>32</v>
      </c>
      <c r="J506" s="21" t="s">
        <v>98</v>
      </c>
      <c r="K506" s="27" t="s">
        <v>5</v>
      </c>
      <c r="L506" s="27" t="s">
        <v>33</v>
      </c>
      <c r="M506" s="43">
        <v>0.13695713337635834</v>
      </c>
      <c r="N506" s="43">
        <v>3.8227543910877815</v>
      </c>
      <c r="O506" s="36">
        <f t="shared" si="55"/>
        <v>3.6857972577114233</v>
      </c>
      <c r="P506" s="47">
        <v>99.333333333333329</v>
      </c>
      <c r="Q506" s="33">
        <f t="shared" si="58"/>
        <v>2.1663872657139415E-4</v>
      </c>
      <c r="R506" s="35" t="str">
        <f t="shared" si="59"/>
        <v>02.4GB 이하</v>
      </c>
      <c r="S506" s="35" t="str">
        <f t="shared" si="63"/>
        <v>0미디엄</v>
      </c>
      <c r="T506" s="38">
        <f t="shared" si="61"/>
        <v>2.1663872657139415E-4</v>
      </c>
    </row>
    <row r="507" spans="1:20">
      <c r="A507" s="384" t="s">
        <v>45</v>
      </c>
      <c r="B507" s="385" t="s">
        <v>100</v>
      </c>
      <c r="C507" s="27" t="s">
        <v>5</v>
      </c>
      <c r="D507" s="27" t="s">
        <v>28</v>
      </c>
      <c r="E507" s="402" t="s">
        <v>1882</v>
      </c>
      <c r="F507" s="27" t="str">
        <f t="shared" si="62"/>
        <v>주말엔팅5.0</v>
      </c>
      <c r="G507" s="389" t="str">
        <f t="shared" si="57"/>
        <v/>
      </c>
      <c r="H507" s="17"/>
      <c r="I507" s="384" t="s">
        <v>32</v>
      </c>
      <c r="J507" s="21" t="s">
        <v>98</v>
      </c>
      <c r="K507" s="21" t="s">
        <v>30</v>
      </c>
      <c r="L507" s="21" t="s">
        <v>28</v>
      </c>
      <c r="M507" s="43">
        <v>0.91083453354846677</v>
      </c>
      <c r="N507" s="43">
        <v>9.4669035431558868</v>
      </c>
      <c r="O507" s="36">
        <f t="shared" si="55"/>
        <v>8.5560690096074197</v>
      </c>
      <c r="P507" s="47">
        <v>427</v>
      </c>
      <c r="Q507" s="33">
        <f t="shared" si="58"/>
        <v>9.3125573401998637E-4</v>
      </c>
      <c r="R507" s="35" t="str">
        <f t="shared" si="59"/>
        <v>04.6GB 초과</v>
      </c>
      <c r="S507" s="35" t="str">
        <f t="shared" si="63"/>
        <v>0라지</v>
      </c>
      <c r="T507" s="38">
        <f t="shared" si="61"/>
        <v>9.3125573401998637E-4</v>
      </c>
    </row>
    <row r="508" spans="1:20">
      <c r="A508" s="384" t="s">
        <v>45</v>
      </c>
      <c r="B508" s="385" t="s">
        <v>100</v>
      </c>
      <c r="C508" s="27" t="s">
        <v>5</v>
      </c>
      <c r="D508" s="27" t="s">
        <v>31</v>
      </c>
      <c r="E508" s="402" t="s">
        <v>1880</v>
      </c>
      <c r="F508" s="27" t="str">
        <f t="shared" si="62"/>
        <v>주말엔팅세이브
(팅안심옵션)</v>
      </c>
      <c r="G508" s="389" t="str">
        <f t="shared" si="57"/>
        <v/>
      </c>
      <c r="H508" s="17"/>
      <c r="I508" s="384" t="s">
        <v>32</v>
      </c>
      <c r="J508" s="21" t="s">
        <v>98</v>
      </c>
      <c r="K508" s="27" t="s">
        <v>30</v>
      </c>
      <c r="L508" s="27" t="s">
        <v>31</v>
      </c>
      <c r="M508" s="43">
        <v>0.89810691148171695</v>
      </c>
      <c r="N508" s="43">
        <v>6.3152735710144041</v>
      </c>
      <c r="O508" s="36">
        <f t="shared" si="55"/>
        <v>5.4171666595326871</v>
      </c>
      <c r="P508" s="47">
        <v>154</v>
      </c>
      <c r="Q508" s="33">
        <f t="shared" si="58"/>
        <v>3.358627237449131E-4</v>
      </c>
      <c r="R508" s="35" t="str">
        <f t="shared" si="59"/>
        <v>04.6GB 초과</v>
      </c>
      <c r="S508" s="35" t="str">
        <f t="shared" si="63"/>
        <v>0라지</v>
      </c>
      <c r="T508" s="38">
        <f t="shared" si="61"/>
        <v>3.358627237449131E-4</v>
      </c>
    </row>
    <row r="509" spans="1:20">
      <c r="A509" s="384" t="s">
        <v>45</v>
      </c>
      <c r="B509" s="385" t="s">
        <v>100</v>
      </c>
      <c r="C509" s="27" t="s">
        <v>5</v>
      </c>
      <c r="D509" s="27" t="s">
        <v>31</v>
      </c>
      <c r="E509" s="402" t="s">
        <v>1879</v>
      </c>
      <c r="F509" s="27" t="str">
        <f t="shared" si="62"/>
        <v>주말엔팅세이브
(팅안심옵션)</v>
      </c>
      <c r="G509" s="389" t="str">
        <f t="shared" si="57"/>
        <v/>
      </c>
      <c r="H509" s="17"/>
      <c r="I509" s="384" t="s">
        <v>32</v>
      </c>
      <c r="J509" s="21" t="s">
        <v>98</v>
      </c>
      <c r="K509" s="27" t="s">
        <v>30</v>
      </c>
      <c r="L509" s="27" t="s">
        <v>32</v>
      </c>
      <c r="M509" s="43">
        <v>0.87198587049517717</v>
      </c>
      <c r="N509" s="43">
        <v>4.5275748240320306</v>
      </c>
      <c r="O509" s="36">
        <f t="shared" si="55"/>
        <v>3.6555889535368533</v>
      </c>
      <c r="P509" s="47">
        <v>57</v>
      </c>
      <c r="Q509" s="33">
        <f t="shared" si="58"/>
        <v>1.2431282632116913E-4</v>
      </c>
      <c r="R509" s="35" t="str">
        <f t="shared" si="59"/>
        <v>03.6GB 이하</v>
      </c>
      <c r="S509" s="35" t="str">
        <f t="shared" si="63"/>
        <v>0라지</v>
      </c>
      <c r="T509" s="38">
        <f t="shared" si="61"/>
        <v>1.2431282632116913E-4</v>
      </c>
    </row>
    <row r="510" spans="1:20">
      <c r="A510" s="384" t="s">
        <v>45</v>
      </c>
      <c r="B510" s="385" t="s">
        <v>100</v>
      </c>
      <c r="C510" s="27" t="s">
        <v>5</v>
      </c>
      <c r="D510" s="27" t="s">
        <v>31</v>
      </c>
      <c r="E510" s="402" t="s">
        <v>1881</v>
      </c>
      <c r="F510" s="27" t="str">
        <f t="shared" si="62"/>
        <v>주말엔팅3.0</v>
      </c>
      <c r="G510" s="389" t="str">
        <f t="shared" si="57"/>
        <v/>
      </c>
      <c r="H510" s="17"/>
      <c r="I510" s="384" t="s">
        <v>32</v>
      </c>
      <c r="J510" s="21" t="s">
        <v>98</v>
      </c>
      <c r="K510" s="27" t="s">
        <v>30</v>
      </c>
      <c r="L510" s="27" t="s">
        <v>33</v>
      </c>
      <c r="M510" s="43">
        <v>0.88812293091865435</v>
      </c>
      <c r="N510" s="43">
        <v>3.7015137929622441</v>
      </c>
      <c r="O510" s="36">
        <f t="shared" si="55"/>
        <v>2.8133908620435899</v>
      </c>
      <c r="P510" s="47">
        <v>97.333333333333329</v>
      </c>
      <c r="Q510" s="33">
        <f t="shared" si="58"/>
        <v>2.1227687301626541E-4</v>
      </c>
      <c r="R510" s="35" t="str">
        <f t="shared" si="59"/>
        <v>02.4GB 이하</v>
      </c>
      <c r="S510" s="35" t="str">
        <f t="shared" si="63"/>
        <v>0미디엄</v>
      </c>
      <c r="T510" s="38">
        <f t="shared" si="61"/>
        <v>2.1227687301626541E-4</v>
      </c>
    </row>
    <row r="511" spans="1:20">
      <c r="A511" s="384" t="s">
        <v>45</v>
      </c>
      <c r="B511" s="385" t="s">
        <v>100</v>
      </c>
      <c r="C511" s="27" t="s">
        <v>5</v>
      </c>
      <c r="D511" s="27" t="s">
        <v>31</v>
      </c>
      <c r="E511" s="402" t="s">
        <v>1882</v>
      </c>
      <c r="F511" s="27" t="str">
        <f t="shared" si="62"/>
        <v>주말엔팅5.0</v>
      </c>
      <c r="G511" s="389" t="str">
        <f t="shared" si="57"/>
        <v/>
      </c>
      <c r="H511" s="17"/>
      <c r="I511" s="384" t="s">
        <v>32</v>
      </c>
      <c r="J511" s="21" t="s">
        <v>98</v>
      </c>
      <c r="K511" s="21" t="s">
        <v>10</v>
      </c>
      <c r="L511" s="21" t="s">
        <v>28</v>
      </c>
      <c r="M511" s="43">
        <v>1.5636418623496671</v>
      </c>
      <c r="N511" s="43">
        <v>10.062278843643176</v>
      </c>
      <c r="O511" s="36">
        <f t="shared" si="55"/>
        <v>8.4986369812935081</v>
      </c>
      <c r="P511" s="47">
        <v>587.33333333333337</v>
      </c>
      <c r="Q511" s="33">
        <f t="shared" si="58"/>
        <v>1.2809309940228072E-3</v>
      </c>
      <c r="R511" s="35" t="str">
        <f t="shared" si="59"/>
        <v>04.6GB 초과</v>
      </c>
      <c r="S511" s="35" t="str">
        <f t="shared" si="63"/>
        <v>0라지</v>
      </c>
      <c r="T511" s="38">
        <f t="shared" si="61"/>
        <v>1.2809309940228072E-3</v>
      </c>
    </row>
    <row r="512" spans="1:20">
      <c r="A512" s="384" t="s">
        <v>45</v>
      </c>
      <c r="B512" s="385" t="s">
        <v>100</v>
      </c>
      <c r="C512" s="27" t="s">
        <v>5</v>
      </c>
      <c r="D512" s="27" t="s">
        <v>32</v>
      </c>
      <c r="E512" s="402" t="s">
        <v>1880</v>
      </c>
      <c r="F512" s="27" t="str">
        <f t="shared" si="62"/>
        <v>주말엔팅세이브
(팅안심옵션)</v>
      </c>
      <c r="G512" s="389" t="str">
        <f t="shared" si="57"/>
        <v/>
      </c>
      <c r="H512" s="17"/>
      <c r="I512" s="384" t="s">
        <v>32</v>
      </c>
      <c r="J512" s="21" t="s">
        <v>98</v>
      </c>
      <c r="K512" s="27" t="s">
        <v>10</v>
      </c>
      <c r="L512" s="27" t="s">
        <v>31</v>
      </c>
      <c r="M512" s="43">
        <v>1.5485035012408002</v>
      </c>
      <c r="N512" s="43">
        <v>9.3312505303941116</v>
      </c>
      <c r="O512" s="36">
        <f t="shared" si="55"/>
        <v>7.7827470291533114</v>
      </c>
      <c r="P512" s="47">
        <v>136.66666666666666</v>
      </c>
      <c r="Q512" s="33">
        <f t="shared" si="58"/>
        <v>2.9805999293379734E-4</v>
      </c>
      <c r="R512" s="35" t="str">
        <f t="shared" si="59"/>
        <v>04.6GB 초과</v>
      </c>
      <c r="S512" s="35" t="str">
        <f t="shared" si="63"/>
        <v>0라지</v>
      </c>
      <c r="T512" s="38">
        <f t="shared" si="61"/>
        <v>2.9805999293379734E-4</v>
      </c>
    </row>
    <row r="513" spans="1:20">
      <c r="A513" s="384" t="s">
        <v>45</v>
      </c>
      <c r="B513" s="385" t="s">
        <v>100</v>
      </c>
      <c r="C513" s="27" t="s">
        <v>5</v>
      </c>
      <c r="D513" s="27" t="s">
        <v>32</v>
      </c>
      <c r="E513" s="402" t="s">
        <v>1879</v>
      </c>
      <c r="F513" s="27" t="str">
        <f t="shared" si="62"/>
        <v>주말엔팅세이브
(팅안심옵션)</v>
      </c>
      <c r="G513" s="389" t="str">
        <f t="shared" si="57"/>
        <v/>
      </c>
      <c r="H513" s="17"/>
      <c r="I513" s="384" t="s">
        <v>32</v>
      </c>
      <c r="J513" s="21" t="s">
        <v>98</v>
      </c>
      <c r="K513" s="27" t="s">
        <v>10</v>
      </c>
      <c r="L513" s="27" t="s">
        <v>32</v>
      </c>
      <c r="M513" s="43">
        <v>1.5342385666710989</v>
      </c>
      <c r="N513" s="43">
        <v>4.2059697037083765</v>
      </c>
      <c r="O513" s="36">
        <f t="shared" si="55"/>
        <v>2.6717311370372778</v>
      </c>
      <c r="P513" s="47">
        <v>46.666666666666664</v>
      </c>
      <c r="Q513" s="33">
        <f t="shared" si="58"/>
        <v>1.0177658295300397E-4</v>
      </c>
      <c r="R513" s="35" t="str">
        <f t="shared" si="59"/>
        <v>03.6GB 이하</v>
      </c>
      <c r="S513" s="35" t="str">
        <f t="shared" si="63"/>
        <v>0라지</v>
      </c>
      <c r="T513" s="38">
        <f t="shared" si="61"/>
        <v>1.0177658295300397E-4</v>
      </c>
    </row>
    <row r="514" spans="1:20">
      <c r="A514" s="384" t="s">
        <v>45</v>
      </c>
      <c r="B514" s="385" t="s">
        <v>100</v>
      </c>
      <c r="C514" s="27" t="s">
        <v>5</v>
      </c>
      <c r="D514" s="27" t="s">
        <v>32</v>
      </c>
      <c r="E514" s="402" t="s">
        <v>1881</v>
      </c>
      <c r="F514" s="27" t="str">
        <f t="shared" si="62"/>
        <v>주말엔팅3.0</v>
      </c>
      <c r="G514" s="389" t="str">
        <f t="shared" si="57"/>
        <v/>
      </c>
      <c r="H514" s="17"/>
      <c r="I514" s="384" t="s">
        <v>32</v>
      </c>
      <c r="J514" s="21" t="s">
        <v>98</v>
      </c>
      <c r="K514" s="27" t="s">
        <v>10</v>
      </c>
      <c r="L514" s="27" t="s">
        <v>33</v>
      </c>
      <c r="M514" s="43">
        <v>1.5500286647251673</v>
      </c>
      <c r="N514" s="43">
        <v>3.2599637446546912</v>
      </c>
      <c r="O514" s="36">
        <f t="shared" si="55"/>
        <v>1.7099350799295239</v>
      </c>
      <c r="P514" s="47">
        <v>88.666666666666671</v>
      </c>
      <c r="Q514" s="33">
        <f t="shared" si="58"/>
        <v>1.9337550761070756E-4</v>
      </c>
      <c r="R514" s="35" t="str">
        <f t="shared" si="59"/>
        <v>02.4GB 이하</v>
      </c>
      <c r="S514" s="35" t="str">
        <f t="shared" si="63"/>
        <v>0미디엄</v>
      </c>
      <c r="T514" s="38">
        <f t="shared" si="61"/>
        <v>1.9337550761070756E-4</v>
      </c>
    </row>
    <row r="515" spans="1:20">
      <c r="A515" s="384" t="s">
        <v>45</v>
      </c>
      <c r="B515" s="385" t="s">
        <v>100</v>
      </c>
      <c r="C515" s="27" t="s">
        <v>5</v>
      </c>
      <c r="D515" s="27" t="s">
        <v>32</v>
      </c>
      <c r="E515" s="402" t="s">
        <v>1882</v>
      </c>
      <c r="F515" s="27" t="str">
        <f t="shared" si="62"/>
        <v>주말엔팅5.0</v>
      </c>
      <c r="G515" s="389" t="str">
        <f t="shared" si="57"/>
        <v/>
      </c>
      <c r="H515" s="17"/>
      <c r="I515" s="384" t="s">
        <v>32</v>
      </c>
      <c r="J515" s="21" t="s">
        <v>98</v>
      </c>
      <c r="K515" s="21" t="s">
        <v>13</v>
      </c>
      <c r="L515" s="21" t="s">
        <v>28</v>
      </c>
      <c r="M515" s="43">
        <v>2.9092742491016583</v>
      </c>
      <c r="N515" s="43">
        <v>12.587607785330443</v>
      </c>
      <c r="O515" s="36">
        <f t="shared" si="55"/>
        <v>9.6783335362287843</v>
      </c>
      <c r="P515" s="47">
        <v>1217</v>
      </c>
      <c r="Q515" s="33">
        <f t="shared" si="58"/>
        <v>2.6541878882958394E-3</v>
      </c>
      <c r="R515" s="35" t="str">
        <f t="shared" si="59"/>
        <v>04.6GB 초과</v>
      </c>
      <c r="S515" s="35" t="str">
        <f t="shared" si="63"/>
        <v>0라지</v>
      </c>
      <c r="T515" s="38">
        <f t="shared" si="61"/>
        <v>2.6541878882958394E-3</v>
      </c>
    </row>
    <row r="516" spans="1:20">
      <c r="A516" s="384" t="s">
        <v>45</v>
      </c>
      <c r="B516" s="385" t="s">
        <v>100</v>
      </c>
      <c r="C516" s="27" t="s">
        <v>5</v>
      </c>
      <c r="D516" s="27" t="s">
        <v>33</v>
      </c>
      <c r="E516" s="402" t="s">
        <v>1880</v>
      </c>
      <c r="F516" s="27" t="str">
        <f t="shared" si="62"/>
        <v>주말엔팅세이브
(팅안심옵션)</v>
      </c>
      <c r="G516" s="389" t="str">
        <f t="shared" si="57"/>
        <v/>
      </c>
      <c r="H516" s="17"/>
      <c r="I516" s="384" t="s">
        <v>32</v>
      </c>
      <c r="J516" s="21" t="s">
        <v>98</v>
      </c>
      <c r="K516" s="27" t="s">
        <v>13</v>
      </c>
      <c r="L516" s="27" t="s">
        <v>31</v>
      </c>
      <c r="M516" s="43">
        <v>2.8639887278858578</v>
      </c>
      <c r="N516" s="43">
        <v>10.930583189183283</v>
      </c>
      <c r="O516" s="36">
        <f t="shared" si="55"/>
        <v>8.0665944612974254</v>
      </c>
      <c r="P516" s="47">
        <v>197</v>
      </c>
      <c r="Q516" s="33">
        <f t="shared" si="58"/>
        <v>4.2964257518018104E-4</v>
      </c>
      <c r="R516" s="35" t="str">
        <f t="shared" si="59"/>
        <v>04.6GB 초과</v>
      </c>
      <c r="S516" s="35" t="str">
        <f t="shared" si="63"/>
        <v>0라지</v>
      </c>
      <c r="T516" s="38">
        <f t="shared" si="61"/>
        <v>4.2964257518018104E-4</v>
      </c>
    </row>
    <row r="517" spans="1:20">
      <c r="A517" s="384" t="s">
        <v>45</v>
      </c>
      <c r="B517" s="385" t="s">
        <v>100</v>
      </c>
      <c r="C517" s="27" t="s">
        <v>5</v>
      </c>
      <c r="D517" s="27" t="s">
        <v>33</v>
      </c>
      <c r="E517" s="402" t="s">
        <v>1879</v>
      </c>
      <c r="F517" s="27" t="str">
        <f t="shared" si="62"/>
        <v>주말엔팅세이브
(팅안심옵션)</v>
      </c>
      <c r="G517" s="389" t="str">
        <f t="shared" si="57"/>
        <v/>
      </c>
      <c r="H517" s="17"/>
      <c r="I517" s="384" t="s">
        <v>32</v>
      </c>
      <c r="J517" s="21" t="s">
        <v>98</v>
      </c>
      <c r="K517" s="27" t="s">
        <v>13</v>
      </c>
      <c r="L517" s="27" t="s">
        <v>32</v>
      </c>
      <c r="M517" s="43">
        <v>2.923621074319473</v>
      </c>
      <c r="N517" s="43">
        <v>7.3037922787548872</v>
      </c>
      <c r="O517" s="36">
        <f t="shared" si="55"/>
        <v>4.3801712044354142</v>
      </c>
      <c r="P517" s="47">
        <v>67.666666666666671</v>
      </c>
      <c r="Q517" s="33">
        <f t="shared" si="58"/>
        <v>1.4757604528185578E-4</v>
      </c>
      <c r="R517" s="35" t="str">
        <f t="shared" si="59"/>
        <v>04.6GB 초과</v>
      </c>
      <c r="S517" s="35" t="str">
        <f t="shared" si="63"/>
        <v>0라지</v>
      </c>
      <c r="T517" s="38">
        <f t="shared" si="61"/>
        <v>1.4757604528185578E-4</v>
      </c>
    </row>
    <row r="518" spans="1:20">
      <c r="A518" s="384" t="s">
        <v>45</v>
      </c>
      <c r="B518" s="385" t="s">
        <v>100</v>
      </c>
      <c r="C518" s="27" t="s">
        <v>5</v>
      </c>
      <c r="D518" s="27" t="s">
        <v>33</v>
      </c>
      <c r="E518" s="402" t="s">
        <v>1881</v>
      </c>
      <c r="F518" s="27" t="str">
        <f t="shared" si="62"/>
        <v>주말엔팅3.0</v>
      </c>
      <c r="G518" s="389" t="str">
        <f t="shared" si="57"/>
        <v/>
      </c>
      <c r="H518" s="17"/>
      <c r="I518" s="384" t="s">
        <v>32</v>
      </c>
      <c r="J518" s="21" t="s">
        <v>98</v>
      </c>
      <c r="K518" s="27" t="s">
        <v>13</v>
      </c>
      <c r="L518" s="27" t="s">
        <v>33</v>
      </c>
      <c r="M518" s="43">
        <v>2.897647643209103</v>
      </c>
      <c r="N518" s="43">
        <v>5.3286459402822368</v>
      </c>
      <c r="O518" s="36">
        <f t="shared" si="55"/>
        <v>2.4309982970731339</v>
      </c>
      <c r="P518" s="47">
        <v>132.66666666666666</v>
      </c>
      <c r="Q518" s="33">
        <f t="shared" si="58"/>
        <v>2.8933628582353981E-4</v>
      </c>
      <c r="R518" s="35" t="str">
        <f t="shared" si="59"/>
        <v>03.6GB 이하</v>
      </c>
      <c r="S518" s="35" t="str">
        <f t="shared" si="63"/>
        <v>0라지</v>
      </c>
      <c r="T518" s="38">
        <f t="shared" si="61"/>
        <v>2.8933628582353981E-4</v>
      </c>
    </row>
    <row r="519" spans="1:20">
      <c r="A519" s="384" t="s">
        <v>45</v>
      </c>
      <c r="B519" s="385" t="s">
        <v>100</v>
      </c>
      <c r="C519" s="27" t="s">
        <v>5</v>
      </c>
      <c r="D519" s="27" t="s">
        <v>33</v>
      </c>
      <c r="E519" s="402" t="s">
        <v>1882</v>
      </c>
      <c r="F519" s="27" t="str">
        <f t="shared" si="62"/>
        <v>주말엔팅5.0</v>
      </c>
      <c r="G519" s="389" t="str">
        <f t="shared" si="57"/>
        <v/>
      </c>
      <c r="H519" s="17"/>
      <c r="I519" s="384" t="s">
        <v>32</v>
      </c>
      <c r="J519" s="21" t="s">
        <v>98</v>
      </c>
      <c r="K519" s="21" t="s">
        <v>34</v>
      </c>
      <c r="L519" s="21" t="s">
        <v>28</v>
      </c>
      <c r="M519" s="43">
        <v>4.9622316106421049</v>
      </c>
      <c r="N519" s="43">
        <v>15.572956218949107</v>
      </c>
      <c r="O519" s="36">
        <f t="shared" si="55"/>
        <v>10.610724608307002</v>
      </c>
      <c r="P519" s="47">
        <v>650.66666666666663</v>
      </c>
      <c r="Q519" s="33">
        <f t="shared" si="58"/>
        <v>1.4190563566018838E-3</v>
      </c>
      <c r="R519" s="35" t="str">
        <f t="shared" si="59"/>
        <v>04.6GB 초과</v>
      </c>
      <c r="S519" s="35" t="str">
        <f t="shared" si="63"/>
        <v>0라지</v>
      </c>
      <c r="T519" s="38">
        <f t="shared" si="61"/>
        <v>1.4190563566018838E-3</v>
      </c>
    </row>
    <row r="520" spans="1:20">
      <c r="A520" s="384" t="s">
        <v>45</v>
      </c>
      <c r="B520" s="385" t="s">
        <v>100</v>
      </c>
      <c r="C520" s="27" t="s">
        <v>30</v>
      </c>
      <c r="D520" s="27" t="s">
        <v>28</v>
      </c>
      <c r="E520" s="402" t="s">
        <v>1880</v>
      </c>
      <c r="F520" s="27" t="str">
        <f t="shared" si="62"/>
        <v>주말엔팅세이브
(팅안심옵션)</v>
      </c>
      <c r="G520" s="389" t="str">
        <f t="shared" si="57"/>
        <v/>
      </c>
      <c r="H520" s="17"/>
      <c r="I520" s="384" t="s">
        <v>32</v>
      </c>
      <c r="J520" s="21" t="s">
        <v>98</v>
      </c>
      <c r="K520" s="27" t="s">
        <v>34</v>
      </c>
      <c r="L520" s="27" t="s">
        <v>31</v>
      </c>
      <c r="M520" s="43">
        <v>4.8874232877006927</v>
      </c>
      <c r="N520" s="43">
        <v>17.80547850306441</v>
      </c>
      <c r="O520" s="36">
        <f t="shared" ref="O520:O607" si="64">N520-M520</f>
        <v>12.918055215363719</v>
      </c>
      <c r="P520" s="47">
        <v>95.666666666666671</v>
      </c>
      <c r="Q520" s="33">
        <f t="shared" si="58"/>
        <v>2.0864199505365815E-4</v>
      </c>
      <c r="R520" s="35" t="str">
        <f t="shared" si="59"/>
        <v>04.6GB 초과</v>
      </c>
      <c r="S520" s="35" t="str">
        <f t="shared" si="63"/>
        <v>0라지</v>
      </c>
      <c r="T520" s="38">
        <f t="shared" si="61"/>
        <v>2.0864199505365815E-4</v>
      </c>
    </row>
    <row r="521" spans="1:20">
      <c r="A521" s="384" t="s">
        <v>45</v>
      </c>
      <c r="B521" s="385" t="s">
        <v>100</v>
      </c>
      <c r="C521" s="27" t="s">
        <v>30</v>
      </c>
      <c r="D521" s="27" t="s">
        <v>28</v>
      </c>
      <c r="E521" s="402" t="s">
        <v>1879</v>
      </c>
      <c r="F521" s="27" t="str">
        <f t="shared" si="62"/>
        <v>주말엔팅세이브
(팅안심옵션)</v>
      </c>
      <c r="G521" s="389" t="str">
        <f t="shared" si="57"/>
        <v/>
      </c>
      <c r="H521" s="17"/>
      <c r="I521" s="384" t="s">
        <v>32</v>
      </c>
      <c r="J521" s="21" t="s">
        <v>98</v>
      </c>
      <c r="K521" s="27" t="s">
        <v>34</v>
      </c>
      <c r="L521" s="27" t="s">
        <v>32</v>
      </c>
      <c r="M521" s="43">
        <v>4.9621111531006665</v>
      </c>
      <c r="N521" s="43">
        <v>13.114637437619661</v>
      </c>
      <c r="O521" s="36">
        <f t="shared" si="64"/>
        <v>8.152526284518995</v>
      </c>
      <c r="P521" s="47">
        <v>25.333333333333332</v>
      </c>
      <c r="Q521" s="33">
        <f t="shared" si="58"/>
        <v>5.5250145031630722E-5</v>
      </c>
      <c r="R521" s="35" t="str">
        <f t="shared" si="59"/>
        <v>04.6GB 초과</v>
      </c>
      <c r="S521" s="35" t="str">
        <f t="shared" si="63"/>
        <v>0라지</v>
      </c>
      <c r="T521" s="38">
        <f t="shared" si="61"/>
        <v>5.5250145031630722E-5</v>
      </c>
    </row>
    <row r="522" spans="1:20">
      <c r="A522" s="384" t="s">
        <v>45</v>
      </c>
      <c r="B522" s="385" t="s">
        <v>100</v>
      </c>
      <c r="C522" s="27" t="s">
        <v>30</v>
      </c>
      <c r="D522" s="27" t="s">
        <v>28</v>
      </c>
      <c r="E522" s="402" t="s">
        <v>1881</v>
      </c>
      <c r="F522" s="27" t="str">
        <f t="shared" si="62"/>
        <v>주말엔팅3.0</v>
      </c>
      <c r="G522" s="389" t="str">
        <f t="shared" si="57"/>
        <v/>
      </c>
      <c r="H522" s="17"/>
      <c r="I522" s="384" t="s">
        <v>32</v>
      </c>
      <c r="J522" s="21" t="s">
        <v>98</v>
      </c>
      <c r="K522" s="27" t="s">
        <v>34</v>
      </c>
      <c r="L522" s="27" t="s">
        <v>33</v>
      </c>
      <c r="M522" s="43">
        <v>4.9509821427174101</v>
      </c>
      <c r="N522" s="43">
        <v>9.0752610041544983</v>
      </c>
      <c r="O522" s="36">
        <f t="shared" si="64"/>
        <v>4.1242788614370882</v>
      </c>
      <c r="P522" s="47">
        <v>52</v>
      </c>
      <c r="Q522" s="33">
        <f t="shared" si="58"/>
        <v>1.1340819243334727E-4</v>
      </c>
      <c r="R522" s="35" t="str">
        <f t="shared" si="59"/>
        <v>04.6GB 초과</v>
      </c>
      <c r="S522" s="35" t="str">
        <f t="shared" si="63"/>
        <v>0라지</v>
      </c>
      <c r="T522" s="38">
        <f t="shared" si="61"/>
        <v>1.1340819243334727E-4</v>
      </c>
    </row>
    <row r="523" spans="1:20">
      <c r="A523" s="384" t="s">
        <v>45</v>
      </c>
      <c r="B523" s="385" t="s">
        <v>100</v>
      </c>
      <c r="C523" s="27" t="s">
        <v>30</v>
      </c>
      <c r="D523" s="27" t="s">
        <v>28</v>
      </c>
      <c r="E523" s="402" t="s">
        <v>1882</v>
      </c>
      <c r="F523" s="27" t="str">
        <f t="shared" si="62"/>
        <v>주말엔팅5.0</v>
      </c>
      <c r="G523" s="389" t="str">
        <f t="shared" si="57"/>
        <v/>
      </c>
      <c r="H523" s="17"/>
      <c r="I523" s="384" t="s">
        <v>32</v>
      </c>
      <c r="J523" s="21" t="s">
        <v>98</v>
      </c>
      <c r="K523" s="21" t="s">
        <v>86</v>
      </c>
      <c r="L523" s="21" t="s">
        <v>28</v>
      </c>
      <c r="M523" s="43">
        <v>25.369930190525185</v>
      </c>
      <c r="N523" s="43">
        <v>34.068513480552845</v>
      </c>
      <c r="O523" s="36">
        <f t="shared" si="64"/>
        <v>8.6985832900276598</v>
      </c>
      <c r="P523" s="47">
        <v>2655</v>
      </c>
      <c r="Q523" s="33">
        <f t="shared" si="58"/>
        <v>5.7903605944334049E-3</v>
      </c>
      <c r="R523" s="35" t="str">
        <f t="shared" si="59"/>
        <v>04.6GB 초과</v>
      </c>
      <c r="S523" s="35" t="str">
        <f t="shared" si="63"/>
        <v>0라지</v>
      </c>
      <c r="T523" s="38">
        <f t="shared" si="61"/>
        <v>5.7903605944334049E-3</v>
      </c>
    </row>
    <row r="524" spans="1:20">
      <c r="A524" s="384" t="s">
        <v>45</v>
      </c>
      <c r="B524" s="385" t="s">
        <v>100</v>
      </c>
      <c r="C524" s="27" t="s">
        <v>30</v>
      </c>
      <c r="D524" s="27" t="s">
        <v>31</v>
      </c>
      <c r="E524" s="402" t="s">
        <v>1880</v>
      </c>
      <c r="F524" s="27" t="str">
        <f t="shared" si="62"/>
        <v>주말엔팅세이브
(팅안심옵션)</v>
      </c>
      <c r="G524" s="389" t="str">
        <f t="shared" si="57"/>
        <v/>
      </c>
      <c r="H524" s="17"/>
      <c r="I524" s="384" t="s">
        <v>32</v>
      </c>
      <c r="J524" s="21" t="s">
        <v>98</v>
      </c>
      <c r="K524" s="27" t="s">
        <v>86</v>
      </c>
      <c r="L524" s="27" t="s">
        <v>31</v>
      </c>
      <c r="M524" s="43">
        <v>26.138199676111093</v>
      </c>
      <c r="N524" s="43">
        <v>33.572467693061292</v>
      </c>
      <c r="O524" s="36">
        <f t="shared" si="64"/>
        <v>7.4342680169501989</v>
      </c>
      <c r="P524" s="47">
        <v>259</v>
      </c>
      <c r="Q524" s="33">
        <f t="shared" si="58"/>
        <v>5.6486003538917199E-4</v>
      </c>
      <c r="R524" s="35" t="str">
        <f t="shared" si="59"/>
        <v>04.6GB 초과</v>
      </c>
      <c r="S524" s="35" t="str">
        <f t="shared" si="63"/>
        <v>0라지</v>
      </c>
      <c r="T524" s="38">
        <f t="shared" si="61"/>
        <v>5.6486003538917199E-4</v>
      </c>
    </row>
    <row r="525" spans="1:20">
      <c r="A525" s="384" t="s">
        <v>45</v>
      </c>
      <c r="B525" s="385" t="s">
        <v>100</v>
      </c>
      <c r="C525" s="27" t="s">
        <v>30</v>
      </c>
      <c r="D525" s="27" t="s">
        <v>31</v>
      </c>
      <c r="E525" s="402" t="s">
        <v>1879</v>
      </c>
      <c r="F525" s="27" t="str">
        <f t="shared" si="62"/>
        <v>주말엔팅세이브
(팅안심옵션)</v>
      </c>
      <c r="G525" s="389" t="str">
        <f t="shared" si="57"/>
        <v/>
      </c>
      <c r="H525" s="17"/>
      <c r="I525" s="384" t="s">
        <v>32</v>
      </c>
      <c r="J525" s="21" t="s">
        <v>98</v>
      </c>
      <c r="K525" s="27" t="s">
        <v>86</v>
      </c>
      <c r="L525" s="27" t="s">
        <v>32</v>
      </c>
      <c r="M525" s="43">
        <v>32.228092096289807</v>
      </c>
      <c r="N525" s="43">
        <v>35.35367847097163</v>
      </c>
      <c r="O525" s="36">
        <f t="shared" si="64"/>
        <v>3.1255863746818235</v>
      </c>
      <c r="P525" s="47">
        <v>98</v>
      </c>
      <c r="Q525" s="33">
        <f t="shared" si="58"/>
        <v>2.1373082420130833E-4</v>
      </c>
      <c r="R525" s="35" t="str">
        <f t="shared" si="59"/>
        <v>04.6GB 초과</v>
      </c>
      <c r="S525" s="35" t="str">
        <f t="shared" si="63"/>
        <v>0라지</v>
      </c>
      <c r="T525" s="38">
        <f t="shared" si="61"/>
        <v>2.1373082420130833E-4</v>
      </c>
    </row>
    <row r="526" spans="1:20">
      <c r="A526" s="384" t="s">
        <v>45</v>
      </c>
      <c r="B526" s="385" t="s">
        <v>100</v>
      </c>
      <c r="C526" s="27" t="s">
        <v>30</v>
      </c>
      <c r="D526" s="27" t="s">
        <v>31</v>
      </c>
      <c r="E526" s="402" t="s">
        <v>1881</v>
      </c>
      <c r="F526" s="27" t="str">
        <f t="shared" si="62"/>
        <v>주말엔팅3.0</v>
      </c>
      <c r="G526" s="389" t="str">
        <f t="shared" si="57"/>
        <v/>
      </c>
      <c r="H526" s="17"/>
      <c r="I526" s="384" t="s">
        <v>32</v>
      </c>
      <c r="J526" s="21" t="s">
        <v>98</v>
      </c>
      <c r="K526" s="27" t="s">
        <v>86</v>
      </c>
      <c r="L526" s="27" t="s">
        <v>33</v>
      </c>
      <c r="M526" s="43">
        <v>27.521050063599933</v>
      </c>
      <c r="N526" s="43">
        <v>27.118299296206619</v>
      </c>
      <c r="O526" s="36">
        <f t="shared" si="64"/>
        <v>-0.40275076739331439</v>
      </c>
      <c r="P526" s="47">
        <v>156.66666666666666</v>
      </c>
      <c r="Q526" s="33">
        <f t="shared" si="58"/>
        <v>3.4167852848508473E-4</v>
      </c>
      <c r="R526" s="35" t="str">
        <f t="shared" si="59"/>
        <v>04.6GB 초과</v>
      </c>
      <c r="S526" s="35" t="str">
        <f t="shared" si="63"/>
        <v>0라지</v>
      </c>
      <c r="T526" s="38">
        <f t="shared" si="61"/>
        <v>3.4167852848508473E-4</v>
      </c>
    </row>
    <row r="527" spans="1:20">
      <c r="A527" s="384" t="s">
        <v>45</v>
      </c>
      <c r="B527" s="385" t="s">
        <v>100</v>
      </c>
      <c r="C527" s="27" t="s">
        <v>30</v>
      </c>
      <c r="D527" s="27" t="s">
        <v>31</v>
      </c>
      <c r="E527" s="402" t="s">
        <v>1882</v>
      </c>
      <c r="F527" s="27" t="str">
        <f t="shared" si="62"/>
        <v>주말엔팅5.0</v>
      </c>
      <c r="G527" s="389" t="str">
        <f t="shared" si="57"/>
        <v/>
      </c>
      <c r="H527" s="17"/>
      <c r="I527" s="403" t="s">
        <v>32</v>
      </c>
      <c r="J527" s="60" t="s">
        <v>156</v>
      </c>
      <c r="K527" s="60" t="s">
        <v>5</v>
      </c>
      <c r="L527" s="60" t="s">
        <v>28</v>
      </c>
      <c r="M527" s="43">
        <v>0.12736033654845921</v>
      </c>
      <c r="N527" s="43">
        <v>4.6902656696539005</v>
      </c>
      <c r="O527" s="36">
        <f t="shared" si="64"/>
        <v>4.5629053331054417</v>
      </c>
      <c r="P527" s="47">
        <v>150.66666666666666</v>
      </c>
      <c r="Q527" s="33">
        <f t="shared" si="58"/>
        <v>3.2859296781969852E-4</v>
      </c>
      <c r="R527" s="35" t="str">
        <f t="shared" si="59"/>
        <v>03.6GB 이하</v>
      </c>
      <c r="S527" s="35" t="str">
        <f>IFERROR(VLOOKUP(R527,$A$11:$G$17,7,0),0)</f>
        <v>주말엔팅3.0</v>
      </c>
      <c r="T527" s="38">
        <f t="shared" si="61"/>
        <v>3.2859296781969852E-4</v>
      </c>
    </row>
    <row r="528" spans="1:20">
      <c r="A528" s="384" t="s">
        <v>45</v>
      </c>
      <c r="B528" s="385" t="s">
        <v>100</v>
      </c>
      <c r="C528" s="27" t="s">
        <v>30</v>
      </c>
      <c r="D528" s="27" t="s">
        <v>32</v>
      </c>
      <c r="E528" s="402" t="s">
        <v>1880</v>
      </c>
      <c r="F528" s="27" t="str">
        <f t="shared" si="62"/>
        <v>주말엔팅세이브
(팅안심옵션)</v>
      </c>
      <c r="G528" s="389" t="str">
        <f t="shared" si="57"/>
        <v/>
      </c>
      <c r="H528" s="17"/>
      <c r="I528" s="403" t="s">
        <v>32</v>
      </c>
      <c r="J528" s="60" t="s">
        <v>156</v>
      </c>
      <c r="K528" s="61" t="s">
        <v>5</v>
      </c>
      <c r="L528" s="61" t="s">
        <v>31</v>
      </c>
      <c r="M528" s="43">
        <v>0.14093021291201233</v>
      </c>
      <c r="N528" s="43">
        <v>4.2433412571422391</v>
      </c>
      <c r="O528" s="36">
        <f t="shared" si="64"/>
        <v>4.1024110442302266</v>
      </c>
      <c r="P528" s="47">
        <v>81.333333333333329</v>
      </c>
      <c r="Q528" s="33">
        <f t="shared" si="58"/>
        <v>1.7738204457523547E-4</v>
      </c>
      <c r="R528" s="35" t="str">
        <f t="shared" si="59"/>
        <v>03.6GB 이하</v>
      </c>
      <c r="S528" s="35" t="str">
        <f t="shared" ref="S528:S550" si="65">IFERROR(VLOOKUP(R528,$A$11:$G$17,7,0),0)</f>
        <v>주말엔팅3.0</v>
      </c>
      <c r="T528" s="38">
        <f t="shared" si="61"/>
        <v>1.7738204457523547E-4</v>
      </c>
    </row>
    <row r="529" spans="1:20">
      <c r="A529" s="384" t="s">
        <v>45</v>
      </c>
      <c r="B529" s="385" t="s">
        <v>100</v>
      </c>
      <c r="C529" s="27" t="s">
        <v>30</v>
      </c>
      <c r="D529" s="27" t="s">
        <v>32</v>
      </c>
      <c r="E529" s="402" t="s">
        <v>1879</v>
      </c>
      <c r="F529" s="27" t="str">
        <f t="shared" si="62"/>
        <v>주말엔팅세이브
(팅안심옵션)</v>
      </c>
      <c r="G529" s="389" t="str">
        <f t="shared" si="57"/>
        <v/>
      </c>
      <c r="H529" s="17"/>
      <c r="I529" s="403" t="s">
        <v>32</v>
      </c>
      <c r="J529" s="60" t="s">
        <v>156</v>
      </c>
      <c r="K529" s="61" t="s">
        <v>5</v>
      </c>
      <c r="L529" s="61" t="s">
        <v>32</v>
      </c>
      <c r="M529" s="43">
        <v>0.11612470368832206</v>
      </c>
      <c r="N529" s="43">
        <v>1.7427269145486435</v>
      </c>
      <c r="O529" s="36">
        <f t="shared" si="64"/>
        <v>1.6266022108603213</v>
      </c>
      <c r="P529" s="47">
        <v>69</v>
      </c>
      <c r="Q529" s="33">
        <f t="shared" si="58"/>
        <v>1.5048394765194159E-4</v>
      </c>
      <c r="R529" s="35" t="str">
        <f t="shared" si="59"/>
        <v>01.2.5GB 이하</v>
      </c>
      <c r="S529" s="35" t="str">
        <f t="shared" si="65"/>
        <v>주말엔팅세이브
(팅안심옵션)</v>
      </c>
      <c r="T529" s="38">
        <f t="shared" si="61"/>
        <v>1.5048394765194159E-4</v>
      </c>
    </row>
    <row r="530" spans="1:20">
      <c r="A530" s="384" t="s">
        <v>45</v>
      </c>
      <c r="B530" s="385" t="s">
        <v>100</v>
      </c>
      <c r="C530" s="27" t="s">
        <v>30</v>
      </c>
      <c r="D530" s="27" t="s">
        <v>32</v>
      </c>
      <c r="E530" s="402" t="s">
        <v>1881</v>
      </c>
      <c r="F530" s="27" t="str">
        <f t="shared" si="62"/>
        <v>주말엔팅3.0</v>
      </c>
      <c r="G530" s="389" t="str">
        <f t="shared" si="57"/>
        <v/>
      </c>
      <c r="H530" s="17"/>
      <c r="I530" s="403" t="s">
        <v>32</v>
      </c>
      <c r="J530" s="60" t="s">
        <v>156</v>
      </c>
      <c r="K530" s="61" t="s">
        <v>5</v>
      </c>
      <c r="L530" s="61" t="s">
        <v>33</v>
      </c>
      <c r="M530" s="43">
        <v>6.9180137697914548E-2</v>
      </c>
      <c r="N530" s="43">
        <v>1.2232251408367494</v>
      </c>
      <c r="O530" s="36">
        <f t="shared" si="64"/>
        <v>1.1540450031388347</v>
      </c>
      <c r="P530" s="47">
        <v>359.66666666666669</v>
      </c>
      <c r="Q530" s="33">
        <f t="shared" si="58"/>
        <v>7.8440666433065209E-4</v>
      </c>
      <c r="R530" s="35" t="str">
        <f t="shared" si="59"/>
        <v>01.2.5GB 이하</v>
      </c>
      <c r="S530" s="35" t="str">
        <f t="shared" si="65"/>
        <v>주말엔팅세이브
(팅안심옵션)</v>
      </c>
      <c r="T530" s="38">
        <f t="shared" si="61"/>
        <v>7.8440666433065209E-4</v>
      </c>
    </row>
    <row r="531" spans="1:20">
      <c r="A531" s="384" t="s">
        <v>45</v>
      </c>
      <c r="B531" s="385" t="s">
        <v>100</v>
      </c>
      <c r="C531" s="27" t="s">
        <v>30</v>
      </c>
      <c r="D531" s="27" t="s">
        <v>32</v>
      </c>
      <c r="E531" s="402" t="s">
        <v>1882</v>
      </c>
      <c r="F531" s="27" t="str">
        <f t="shared" si="62"/>
        <v>주말엔팅5.0</v>
      </c>
      <c r="G531" s="389" t="str">
        <f t="shared" si="57"/>
        <v/>
      </c>
      <c r="H531" s="17"/>
      <c r="I531" s="403" t="s">
        <v>32</v>
      </c>
      <c r="J531" s="60" t="s">
        <v>156</v>
      </c>
      <c r="K531" s="60" t="s">
        <v>30</v>
      </c>
      <c r="L531" s="60" t="s">
        <v>28</v>
      </c>
      <c r="M531" s="43">
        <v>0.93801203464490801</v>
      </c>
      <c r="N531" s="43">
        <v>4.7437585832965983</v>
      </c>
      <c r="O531" s="36">
        <f t="shared" si="64"/>
        <v>3.8057465486516904</v>
      </c>
      <c r="P531" s="47">
        <v>663</v>
      </c>
      <c r="Q531" s="33">
        <f t="shared" si="58"/>
        <v>1.4459544535251779E-3</v>
      </c>
      <c r="R531" s="35" t="str">
        <f t="shared" si="59"/>
        <v>03.6GB 이하</v>
      </c>
      <c r="S531" s="35" t="str">
        <f t="shared" si="65"/>
        <v>주말엔팅3.0</v>
      </c>
      <c r="T531" s="38">
        <f t="shared" si="61"/>
        <v>1.4459544535251779E-3</v>
      </c>
    </row>
    <row r="532" spans="1:20">
      <c r="A532" s="384" t="s">
        <v>45</v>
      </c>
      <c r="B532" s="385" t="s">
        <v>100</v>
      </c>
      <c r="C532" s="27" t="s">
        <v>30</v>
      </c>
      <c r="D532" s="27" t="s">
        <v>33</v>
      </c>
      <c r="E532" s="402" t="s">
        <v>1880</v>
      </c>
      <c r="F532" s="27" t="str">
        <f t="shared" si="62"/>
        <v>주말엔팅세이브
(팅안심옵션)</v>
      </c>
      <c r="G532" s="389" t="str">
        <f t="shared" si="57"/>
        <v/>
      </c>
      <c r="H532" s="17"/>
      <c r="I532" s="403" t="s">
        <v>32</v>
      </c>
      <c r="J532" s="60" t="s">
        <v>156</v>
      </c>
      <c r="K532" s="61" t="s">
        <v>30</v>
      </c>
      <c r="L532" s="61" t="s">
        <v>31</v>
      </c>
      <c r="M532" s="43">
        <v>0.90995646783006867</v>
      </c>
      <c r="N532" s="43">
        <v>3.2029885119054375</v>
      </c>
      <c r="O532" s="36">
        <f t="shared" si="64"/>
        <v>2.2930320440753689</v>
      </c>
      <c r="P532" s="47">
        <v>328</v>
      </c>
      <c r="Q532" s="33">
        <f t="shared" si="58"/>
        <v>7.1534398304111358E-4</v>
      </c>
      <c r="R532" s="35" t="str">
        <f t="shared" si="59"/>
        <v>02.4GB 이하</v>
      </c>
      <c r="S532" s="35" t="str">
        <f t="shared" si="65"/>
        <v>주말엔팅세이브
(팅안심옵션)</v>
      </c>
      <c r="T532" s="38">
        <f t="shared" si="61"/>
        <v>7.1534398304111358E-4</v>
      </c>
    </row>
    <row r="533" spans="1:20">
      <c r="A533" s="384" t="s">
        <v>45</v>
      </c>
      <c r="B533" s="385" t="s">
        <v>100</v>
      </c>
      <c r="C533" s="27" t="s">
        <v>30</v>
      </c>
      <c r="D533" s="27" t="s">
        <v>33</v>
      </c>
      <c r="E533" s="402" t="s">
        <v>1879</v>
      </c>
      <c r="F533" s="27" t="str">
        <f t="shared" si="62"/>
        <v>주말엔팅세이브
(팅안심옵션)</v>
      </c>
      <c r="G533" s="389" t="str">
        <f t="shared" si="57"/>
        <v/>
      </c>
      <c r="H533" s="17"/>
      <c r="I533" s="403" t="s">
        <v>32</v>
      </c>
      <c r="J533" s="60" t="s">
        <v>156</v>
      </c>
      <c r="K533" s="61" t="s">
        <v>30</v>
      </c>
      <c r="L533" s="61" t="s">
        <v>32</v>
      </c>
      <c r="M533" s="43">
        <v>0.88941000439793927</v>
      </c>
      <c r="N533" s="43">
        <v>2.5171305814571996</v>
      </c>
      <c r="O533" s="36">
        <f t="shared" si="64"/>
        <v>1.6277205770592604</v>
      </c>
      <c r="P533" s="47">
        <v>197</v>
      </c>
      <c r="Q533" s="33">
        <f t="shared" si="58"/>
        <v>4.2964257518018104E-4</v>
      </c>
      <c r="R533" s="35" t="str">
        <f t="shared" si="59"/>
        <v>02.4GB 이하</v>
      </c>
      <c r="S533" s="35" t="str">
        <f t="shared" si="65"/>
        <v>주말엔팅세이브
(팅안심옵션)</v>
      </c>
      <c r="T533" s="38">
        <f t="shared" si="61"/>
        <v>4.2964257518018104E-4</v>
      </c>
    </row>
    <row r="534" spans="1:20">
      <c r="A534" s="384" t="s">
        <v>45</v>
      </c>
      <c r="B534" s="385" t="s">
        <v>100</v>
      </c>
      <c r="C534" s="27" t="s">
        <v>30</v>
      </c>
      <c r="D534" s="27" t="s">
        <v>33</v>
      </c>
      <c r="E534" s="402" t="s">
        <v>1881</v>
      </c>
      <c r="F534" s="27" t="str">
        <f t="shared" si="62"/>
        <v>주말엔팅3.0</v>
      </c>
      <c r="G534" s="389" t="str">
        <f t="shared" si="57"/>
        <v/>
      </c>
      <c r="H534" s="17"/>
      <c r="I534" s="403" t="s">
        <v>32</v>
      </c>
      <c r="J534" s="60" t="s">
        <v>156</v>
      </c>
      <c r="K534" s="61" t="s">
        <v>30</v>
      </c>
      <c r="L534" s="61" t="s">
        <v>33</v>
      </c>
      <c r="M534" s="43">
        <v>0.89879092341494671</v>
      </c>
      <c r="N534" s="43">
        <v>1.9181298182533837</v>
      </c>
      <c r="O534" s="36">
        <f t="shared" si="64"/>
        <v>1.019338894838437</v>
      </c>
      <c r="P534" s="47">
        <v>679</v>
      </c>
      <c r="Q534" s="33">
        <f t="shared" si="58"/>
        <v>1.4808492819662078E-3</v>
      </c>
      <c r="R534" s="35" t="str">
        <f t="shared" si="59"/>
        <v>01.2.5GB 이하</v>
      </c>
      <c r="S534" s="35" t="str">
        <f t="shared" si="65"/>
        <v>주말엔팅세이브
(팅안심옵션)</v>
      </c>
      <c r="T534" s="38">
        <f t="shared" si="61"/>
        <v>1.4808492819662078E-3</v>
      </c>
    </row>
    <row r="535" spans="1:20">
      <c r="A535" s="384" t="s">
        <v>45</v>
      </c>
      <c r="B535" s="385" t="s">
        <v>100</v>
      </c>
      <c r="C535" s="27" t="s">
        <v>30</v>
      </c>
      <c r="D535" s="27" t="s">
        <v>33</v>
      </c>
      <c r="E535" s="402" t="s">
        <v>1882</v>
      </c>
      <c r="F535" s="27" t="str">
        <f t="shared" si="62"/>
        <v>주말엔팅5.0</v>
      </c>
      <c r="G535" s="389" t="str">
        <f t="shared" si="57"/>
        <v/>
      </c>
      <c r="H535" s="17"/>
      <c r="I535" s="403" t="s">
        <v>32</v>
      </c>
      <c r="J535" s="60" t="s">
        <v>156</v>
      </c>
      <c r="K535" s="60" t="s">
        <v>10</v>
      </c>
      <c r="L535" s="60" t="s">
        <v>28</v>
      </c>
      <c r="M535" s="43">
        <v>1.4924791436821319</v>
      </c>
      <c r="N535" s="43">
        <v>4.7457176883548904</v>
      </c>
      <c r="O535" s="36">
        <f t="shared" si="64"/>
        <v>3.2532385446727585</v>
      </c>
      <c r="P535" s="47">
        <v>312.33333333333331</v>
      </c>
      <c r="Q535" s="33">
        <f t="shared" si="58"/>
        <v>6.8117613019260509E-4</v>
      </c>
      <c r="R535" s="35" t="str">
        <f t="shared" si="59"/>
        <v>03.6GB 이하</v>
      </c>
      <c r="S535" s="35" t="str">
        <f t="shared" si="65"/>
        <v>주말엔팅3.0</v>
      </c>
      <c r="T535" s="38">
        <f t="shared" si="61"/>
        <v>6.8117613019260509E-4</v>
      </c>
    </row>
    <row r="536" spans="1:20">
      <c r="A536" s="384" t="s">
        <v>45</v>
      </c>
      <c r="B536" s="385" t="s">
        <v>100</v>
      </c>
      <c r="C536" s="27" t="s">
        <v>10</v>
      </c>
      <c r="D536" s="27" t="s">
        <v>28</v>
      </c>
      <c r="E536" s="402" t="s">
        <v>1880</v>
      </c>
      <c r="F536" s="27" t="str">
        <f t="shared" si="62"/>
        <v>주말엔팅세이브
(팅안심옵션)</v>
      </c>
      <c r="G536" s="389" t="str">
        <f t="shared" ref="G536:G599" si="66">IF(F536="스몰","LTE안심옵션","")</f>
        <v/>
      </c>
      <c r="H536" s="17"/>
      <c r="I536" s="403" t="s">
        <v>32</v>
      </c>
      <c r="J536" s="60" t="s">
        <v>156</v>
      </c>
      <c r="K536" s="61" t="s">
        <v>10</v>
      </c>
      <c r="L536" s="61" t="s">
        <v>31</v>
      </c>
      <c r="M536" s="43">
        <v>1.4825991266142062</v>
      </c>
      <c r="N536" s="43">
        <v>3.7621346894964618</v>
      </c>
      <c r="O536" s="36">
        <f t="shared" si="64"/>
        <v>2.2795355628822556</v>
      </c>
      <c r="P536" s="47">
        <v>123</v>
      </c>
      <c r="Q536" s="33">
        <f t="shared" ref="Q536:Q598" si="67">P536/$N$21</f>
        <v>2.6825399364041759E-4</v>
      </c>
      <c r="R536" s="35" t="str">
        <f t="shared" ref="R536:R599" si="68">IF(SUM(M536+O536)&gt;6,"04.6GB 초과",IF(SUM(M536+O536)&gt;4,"03.6GB 이하",IF(SUM(M536+O536)&gt;2.5,"02.4GB 이하","01.2.5GB 이하")))</f>
        <v>02.4GB 이하</v>
      </c>
      <c r="S536" s="35" t="str">
        <f t="shared" si="65"/>
        <v>주말엔팅세이브
(팅안심옵션)</v>
      </c>
      <c r="T536" s="38">
        <f t="shared" ref="T536:T598" si="69">Q536</f>
        <v>2.6825399364041759E-4</v>
      </c>
    </row>
    <row r="537" spans="1:20">
      <c r="A537" s="384" t="s">
        <v>45</v>
      </c>
      <c r="B537" s="385" t="s">
        <v>100</v>
      </c>
      <c r="C537" s="27" t="s">
        <v>10</v>
      </c>
      <c r="D537" s="27" t="s">
        <v>28</v>
      </c>
      <c r="E537" s="402" t="s">
        <v>1879</v>
      </c>
      <c r="F537" s="27" t="str">
        <f t="shared" si="62"/>
        <v>주말엔팅세이브
(팅안심옵션)</v>
      </c>
      <c r="G537" s="389" t="str">
        <f t="shared" si="66"/>
        <v/>
      </c>
      <c r="H537" s="17"/>
      <c r="I537" s="403" t="s">
        <v>32</v>
      </c>
      <c r="J537" s="60" t="s">
        <v>156</v>
      </c>
      <c r="K537" s="61" t="s">
        <v>10</v>
      </c>
      <c r="L537" s="61" t="s">
        <v>32</v>
      </c>
      <c r="M537" s="43">
        <v>1.4971539665151525</v>
      </c>
      <c r="N537" s="43">
        <v>3.4363046893367062</v>
      </c>
      <c r="O537" s="36">
        <f t="shared" si="64"/>
        <v>1.9391507228215537</v>
      </c>
      <c r="P537" s="47">
        <v>72</v>
      </c>
      <c r="Q537" s="33">
        <f t="shared" si="67"/>
        <v>1.570267279846347E-4</v>
      </c>
      <c r="R537" s="35" t="str">
        <f t="shared" si="68"/>
        <v>02.4GB 이하</v>
      </c>
      <c r="S537" s="35" t="str">
        <f t="shared" si="65"/>
        <v>주말엔팅세이브
(팅안심옵션)</v>
      </c>
      <c r="T537" s="38">
        <f t="shared" si="69"/>
        <v>1.570267279846347E-4</v>
      </c>
    </row>
    <row r="538" spans="1:20">
      <c r="A538" s="384" t="s">
        <v>45</v>
      </c>
      <c r="B538" s="385" t="s">
        <v>100</v>
      </c>
      <c r="C538" s="27" t="s">
        <v>10</v>
      </c>
      <c r="D538" s="27" t="s">
        <v>28</v>
      </c>
      <c r="E538" s="402" t="s">
        <v>1881</v>
      </c>
      <c r="F538" s="27" t="str">
        <f t="shared" si="62"/>
        <v>주말엔팅3.0</v>
      </c>
      <c r="G538" s="389" t="str">
        <f t="shared" si="66"/>
        <v/>
      </c>
      <c r="H538" s="17"/>
      <c r="I538" s="403" t="s">
        <v>32</v>
      </c>
      <c r="J538" s="60" t="s">
        <v>156</v>
      </c>
      <c r="K538" s="61" t="s">
        <v>10</v>
      </c>
      <c r="L538" s="61" t="s">
        <v>33</v>
      </c>
      <c r="M538" s="43">
        <v>1.4608033396673541</v>
      </c>
      <c r="N538" s="43">
        <v>2.3582367087086888</v>
      </c>
      <c r="O538" s="36">
        <f t="shared" si="64"/>
        <v>0.89743336904133475</v>
      </c>
      <c r="P538" s="47">
        <v>235</v>
      </c>
      <c r="Q538" s="33">
        <f t="shared" si="67"/>
        <v>5.1251779272762713E-4</v>
      </c>
      <c r="R538" s="35" t="str">
        <f t="shared" si="68"/>
        <v>01.2.5GB 이하</v>
      </c>
      <c r="S538" s="35" t="str">
        <f t="shared" si="65"/>
        <v>주말엔팅세이브
(팅안심옵션)</v>
      </c>
      <c r="T538" s="38">
        <f t="shared" si="69"/>
        <v>5.1251779272762713E-4</v>
      </c>
    </row>
    <row r="539" spans="1:20">
      <c r="A539" s="384" t="s">
        <v>45</v>
      </c>
      <c r="B539" s="385" t="s">
        <v>100</v>
      </c>
      <c r="C539" s="27" t="s">
        <v>10</v>
      </c>
      <c r="D539" s="27" t="s">
        <v>28</v>
      </c>
      <c r="E539" s="402" t="s">
        <v>1882</v>
      </c>
      <c r="F539" s="27" t="str">
        <f t="shared" si="62"/>
        <v>주말엔팅5.0</v>
      </c>
      <c r="G539" s="389" t="str">
        <f t="shared" si="66"/>
        <v/>
      </c>
      <c r="H539" s="17"/>
      <c r="I539" s="403" t="s">
        <v>32</v>
      </c>
      <c r="J539" s="60" t="s">
        <v>156</v>
      </c>
      <c r="K539" s="60" t="s">
        <v>13</v>
      </c>
      <c r="L539" s="60" t="s">
        <v>28</v>
      </c>
      <c r="M539" s="43">
        <v>2.8911166217067454</v>
      </c>
      <c r="N539" s="43">
        <v>6.6119014324410132</v>
      </c>
      <c r="O539" s="36">
        <f t="shared" si="64"/>
        <v>3.7207848107342678</v>
      </c>
      <c r="P539" s="47">
        <v>673.33333333333337</v>
      </c>
      <c r="Q539" s="33">
        <f t="shared" si="67"/>
        <v>1.468490696893343E-3</v>
      </c>
      <c r="R539" s="35" t="str">
        <f t="shared" si="68"/>
        <v>04.6GB 초과</v>
      </c>
      <c r="S539" s="35" t="str">
        <f t="shared" si="65"/>
        <v>주말엔팅5.0</v>
      </c>
      <c r="T539" s="38">
        <f t="shared" si="69"/>
        <v>1.468490696893343E-3</v>
      </c>
    </row>
    <row r="540" spans="1:20">
      <c r="A540" s="384" t="s">
        <v>45</v>
      </c>
      <c r="B540" s="385" t="s">
        <v>100</v>
      </c>
      <c r="C540" s="27" t="s">
        <v>10</v>
      </c>
      <c r="D540" s="27" t="s">
        <v>31</v>
      </c>
      <c r="E540" s="402" t="s">
        <v>1880</v>
      </c>
      <c r="F540" s="27" t="str">
        <f t="shared" si="62"/>
        <v>주말엔팅세이브
(팅안심옵션)</v>
      </c>
      <c r="G540" s="389" t="str">
        <f t="shared" si="66"/>
        <v/>
      </c>
      <c r="H540" s="17"/>
      <c r="I540" s="403" t="s">
        <v>32</v>
      </c>
      <c r="J540" s="60" t="s">
        <v>156</v>
      </c>
      <c r="K540" s="61" t="s">
        <v>13</v>
      </c>
      <c r="L540" s="61" t="s">
        <v>31</v>
      </c>
      <c r="M540" s="43">
        <v>2.7923670344882541</v>
      </c>
      <c r="N540" s="43">
        <v>5.3246331542674206</v>
      </c>
      <c r="O540" s="36">
        <f t="shared" si="64"/>
        <v>2.5322661197791665</v>
      </c>
      <c r="P540" s="47">
        <v>177</v>
      </c>
      <c r="Q540" s="33">
        <f t="shared" si="67"/>
        <v>3.8602403962889365E-4</v>
      </c>
      <c r="R540" s="35" t="str">
        <f t="shared" si="68"/>
        <v>03.6GB 이하</v>
      </c>
      <c r="S540" s="35" t="str">
        <f t="shared" si="65"/>
        <v>주말엔팅3.0</v>
      </c>
      <c r="T540" s="38">
        <f t="shared" si="69"/>
        <v>3.8602403962889365E-4</v>
      </c>
    </row>
    <row r="541" spans="1:20">
      <c r="A541" s="384" t="s">
        <v>45</v>
      </c>
      <c r="B541" s="385" t="s">
        <v>100</v>
      </c>
      <c r="C541" s="27" t="s">
        <v>10</v>
      </c>
      <c r="D541" s="27" t="s">
        <v>31</v>
      </c>
      <c r="E541" s="402" t="s">
        <v>1879</v>
      </c>
      <c r="F541" s="27" t="str">
        <f t="shared" si="62"/>
        <v>주말엔팅세이브
(팅안심옵션)</v>
      </c>
      <c r="G541" s="389" t="str">
        <f t="shared" si="66"/>
        <v/>
      </c>
      <c r="H541" s="17"/>
      <c r="I541" s="403" t="s">
        <v>32</v>
      </c>
      <c r="J541" s="60" t="s">
        <v>156</v>
      </c>
      <c r="K541" s="61" t="s">
        <v>13</v>
      </c>
      <c r="L541" s="61" t="s">
        <v>32</v>
      </c>
      <c r="M541" s="43">
        <v>2.8958203892877572</v>
      </c>
      <c r="N541" s="43">
        <v>5.0316589881687106</v>
      </c>
      <c r="O541" s="36">
        <f t="shared" si="64"/>
        <v>2.1358385988809534</v>
      </c>
      <c r="P541" s="47">
        <v>103</v>
      </c>
      <c r="Q541" s="33">
        <f t="shared" si="67"/>
        <v>2.2463545808913018E-4</v>
      </c>
      <c r="R541" s="35" t="str">
        <f t="shared" si="68"/>
        <v>03.6GB 이하</v>
      </c>
      <c r="S541" s="35" t="str">
        <f t="shared" si="65"/>
        <v>주말엔팅3.0</v>
      </c>
      <c r="T541" s="38">
        <f t="shared" si="69"/>
        <v>2.2463545808913018E-4</v>
      </c>
    </row>
    <row r="542" spans="1:20">
      <c r="A542" s="384" t="s">
        <v>45</v>
      </c>
      <c r="B542" s="385" t="s">
        <v>100</v>
      </c>
      <c r="C542" s="27" t="s">
        <v>10</v>
      </c>
      <c r="D542" s="27" t="s">
        <v>31</v>
      </c>
      <c r="E542" s="402" t="s">
        <v>1881</v>
      </c>
      <c r="F542" s="27" t="str">
        <f t="shared" si="62"/>
        <v>주말엔팅3.0</v>
      </c>
      <c r="G542" s="389" t="str">
        <f t="shared" si="66"/>
        <v/>
      </c>
      <c r="H542" s="17"/>
      <c r="I542" s="403" t="s">
        <v>32</v>
      </c>
      <c r="J542" s="60" t="s">
        <v>156</v>
      </c>
      <c r="K542" s="61" t="s">
        <v>13</v>
      </c>
      <c r="L542" s="61" t="s">
        <v>33</v>
      </c>
      <c r="M542" s="43">
        <v>2.8751528217630873</v>
      </c>
      <c r="N542" s="43">
        <v>3.7059726611032322</v>
      </c>
      <c r="O542" s="36">
        <f t="shared" si="64"/>
        <v>0.83081983934014492</v>
      </c>
      <c r="P542" s="47">
        <v>314.66666666666669</v>
      </c>
      <c r="Q542" s="33">
        <f t="shared" si="67"/>
        <v>6.8626495934025536E-4</v>
      </c>
      <c r="R542" s="35" t="str">
        <f t="shared" si="68"/>
        <v>02.4GB 이하</v>
      </c>
      <c r="S542" s="35" t="str">
        <f t="shared" si="65"/>
        <v>주말엔팅세이브
(팅안심옵션)</v>
      </c>
      <c r="T542" s="38">
        <f t="shared" si="69"/>
        <v>6.8626495934025536E-4</v>
      </c>
    </row>
    <row r="543" spans="1:20">
      <c r="A543" s="384" t="s">
        <v>45</v>
      </c>
      <c r="B543" s="385" t="s">
        <v>100</v>
      </c>
      <c r="C543" s="27" t="s">
        <v>10</v>
      </c>
      <c r="D543" s="27" t="s">
        <v>31</v>
      </c>
      <c r="E543" s="402" t="s">
        <v>1882</v>
      </c>
      <c r="F543" s="27" t="str">
        <f t="shared" si="62"/>
        <v>주말엔팅5.0</v>
      </c>
      <c r="G543" s="389" t="str">
        <f t="shared" si="66"/>
        <v/>
      </c>
      <c r="H543" s="17"/>
      <c r="I543" s="403" t="s">
        <v>32</v>
      </c>
      <c r="J543" s="60" t="s">
        <v>156</v>
      </c>
      <c r="K543" s="60" t="s">
        <v>34</v>
      </c>
      <c r="L543" s="60" t="s">
        <v>28</v>
      </c>
      <c r="M543" s="43">
        <v>4.7991441419656331</v>
      </c>
      <c r="N543" s="43">
        <v>7.7218610382766171</v>
      </c>
      <c r="O543" s="36">
        <f t="shared" si="64"/>
        <v>2.922716896310984</v>
      </c>
      <c r="P543" s="47">
        <v>185.33333333333334</v>
      </c>
      <c r="Q543" s="33">
        <f t="shared" si="67"/>
        <v>4.0419842944193008E-4</v>
      </c>
      <c r="R543" s="35" t="str">
        <f t="shared" si="68"/>
        <v>04.6GB 초과</v>
      </c>
      <c r="S543" s="35" t="str">
        <f t="shared" si="65"/>
        <v>주말엔팅5.0</v>
      </c>
      <c r="T543" s="38">
        <f t="shared" si="69"/>
        <v>4.0419842944193008E-4</v>
      </c>
    </row>
    <row r="544" spans="1:20">
      <c r="A544" s="384" t="s">
        <v>45</v>
      </c>
      <c r="B544" s="385" t="s">
        <v>100</v>
      </c>
      <c r="C544" s="27" t="s">
        <v>10</v>
      </c>
      <c r="D544" s="27" t="s">
        <v>32</v>
      </c>
      <c r="E544" s="402" t="s">
        <v>1880</v>
      </c>
      <c r="F544" s="27" t="str">
        <f t="shared" si="62"/>
        <v>주말엔팅세이브
(팅안심옵션)</v>
      </c>
      <c r="G544" s="389" t="str">
        <f t="shared" si="66"/>
        <v/>
      </c>
      <c r="H544" s="17"/>
      <c r="I544" s="403" t="s">
        <v>32</v>
      </c>
      <c r="J544" s="60" t="s">
        <v>156</v>
      </c>
      <c r="K544" s="61" t="s">
        <v>34</v>
      </c>
      <c r="L544" s="61" t="s">
        <v>31</v>
      </c>
      <c r="M544" s="43">
        <v>4.7292651756137021</v>
      </c>
      <c r="N544" s="43">
        <v>7.9218934610778211</v>
      </c>
      <c r="O544" s="36">
        <f t="shared" si="64"/>
        <v>3.192628285464119</v>
      </c>
      <c r="P544" s="47">
        <v>34</v>
      </c>
      <c r="Q544" s="33">
        <f t="shared" si="67"/>
        <v>7.4151510437188612E-5</v>
      </c>
      <c r="R544" s="35" t="str">
        <f t="shared" si="68"/>
        <v>04.6GB 초과</v>
      </c>
      <c r="S544" s="35" t="str">
        <f t="shared" si="65"/>
        <v>주말엔팅5.0</v>
      </c>
      <c r="T544" s="38">
        <f t="shared" si="69"/>
        <v>7.4151510437188612E-5</v>
      </c>
    </row>
    <row r="545" spans="1:20">
      <c r="A545" s="384" t="s">
        <v>45</v>
      </c>
      <c r="B545" s="385" t="s">
        <v>100</v>
      </c>
      <c r="C545" s="27" t="s">
        <v>10</v>
      </c>
      <c r="D545" s="27" t="s">
        <v>32</v>
      </c>
      <c r="E545" s="402" t="s">
        <v>1879</v>
      </c>
      <c r="F545" s="27" t="str">
        <f t="shared" si="62"/>
        <v>주말엔팅세이브
(팅안심옵션)</v>
      </c>
      <c r="G545" s="389" t="str">
        <f t="shared" si="66"/>
        <v/>
      </c>
      <c r="H545" s="17"/>
      <c r="I545" s="403" t="s">
        <v>32</v>
      </c>
      <c r="J545" s="60" t="s">
        <v>156</v>
      </c>
      <c r="K545" s="61" t="s">
        <v>34</v>
      </c>
      <c r="L545" s="61" t="s">
        <v>32</v>
      </c>
      <c r="M545" s="43">
        <v>4.8502549155283781</v>
      </c>
      <c r="N545" s="43">
        <v>6.3640270313974154</v>
      </c>
      <c r="O545" s="36">
        <f t="shared" si="64"/>
        <v>1.5137721158690374</v>
      </c>
      <c r="P545" s="47">
        <v>19.666666666666668</v>
      </c>
      <c r="Q545" s="33">
        <f t="shared" si="67"/>
        <v>4.289155995876596E-5</v>
      </c>
      <c r="R545" s="35" t="str">
        <f t="shared" si="68"/>
        <v>04.6GB 초과</v>
      </c>
      <c r="S545" s="35" t="str">
        <f t="shared" si="65"/>
        <v>주말엔팅5.0</v>
      </c>
      <c r="T545" s="38">
        <f t="shared" si="69"/>
        <v>4.289155995876596E-5</v>
      </c>
    </row>
    <row r="546" spans="1:20">
      <c r="A546" s="384" t="s">
        <v>45</v>
      </c>
      <c r="B546" s="385" t="s">
        <v>100</v>
      </c>
      <c r="C546" s="27" t="s">
        <v>10</v>
      </c>
      <c r="D546" s="27" t="s">
        <v>32</v>
      </c>
      <c r="E546" s="402" t="s">
        <v>1881</v>
      </c>
      <c r="F546" s="27" t="str">
        <f t="shared" si="62"/>
        <v>주말엔팅3.0</v>
      </c>
      <c r="G546" s="389" t="str">
        <f t="shared" si="66"/>
        <v/>
      </c>
      <c r="H546" s="17"/>
      <c r="I546" s="403" t="s">
        <v>32</v>
      </c>
      <c r="J546" s="60" t="s">
        <v>156</v>
      </c>
      <c r="K546" s="61" t="s">
        <v>34</v>
      </c>
      <c r="L546" s="61" t="s">
        <v>33</v>
      </c>
      <c r="M546" s="43">
        <v>4.8204726456476488</v>
      </c>
      <c r="N546" s="43">
        <v>4.6784594338824492</v>
      </c>
      <c r="O546" s="36">
        <f t="shared" si="64"/>
        <v>-0.14201321176519954</v>
      </c>
      <c r="P546" s="47">
        <v>71</v>
      </c>
      <c r="Q546" s="33">
        <f t="shared" si="67"/>
        <v>1.5484580120707033E-4</v>
      </c>
      <c r="R546" s="35" t="str">
        <f t="shared" si="68"/>
        <v>03.6GB 이하</v>
      </c>
      <c r="S546" s="35" t="str">
        <f t="shared" si="65"/>
        <v>주말엔팅3.0</v>
      </c>
      <c r="T546" s="38">
        <f t="shared" si="69"/>
        <v>1.5484580120707033E-4</v>
      </c>
    </row>
    <row r="547" spans="1:20">
      <c r="A547" s="384" t="s">
        <v>45</v>
      </c>
      <c r="B547" s="385" t="s">
        <v>100</v>
      </c>
      <c r="C547" s="27" t="s">
        <v>10</v>
      </c>
      <c r="D547" s="27" t="s">
        <v>32</v>
      </c>
      <c r="E547" s="402" t="s">
        <v>1882</v>
      </c>
      <c r="F547" s="27" t="str">
        <f t="shared" si="62"/>
        <v>주말엔팅5.0</v>
      </c>
      <c r="G547" s="389" t="str">
        <f t="shared" si="66"/>
        <v/>
      </c>
      <c r="H547" s="17"/>
      <c r="I547" s="403" t="s">
        <v>32</v>
      </c>
      <c r="J547" s="60" t="s">
        <v>156</v>
      </c>
      <c r="K547" s="60" t="s">
        <v>86</v>
      </c>
      <c r="L547" s="60" t="s">
        <v>28</v>
      </c>
      <c r="M547" s="43">
        <v>20.189151195657665</v>
      </c>
      <c r="N547" s="43">
        <v>22.165976053796967</v>
      </c>
      <c r="O547" s="36">
        <f t="shared" si="64"/>
        <v>1.9768248581393024</v>
      </c>
      <c r="P547" s="47">
        <v>241.66666666666666</v>
      </c>
      <c r="Q547" s="33">
        <f t="shared" si="67"/>
        <v>5.2705730457805629E-4</v>
      </c>
      <c r="R547" s="35" t="str">
        <f t="shared" si="68"/>
        <v>04.6GB 초과</v>
      </c>
      <c r="S547" s="35" t="str">
        <f t="shared" si="65"/>
        <v>주말엔팅5.0</v>
      </c>
      <c r="T547" s="38">
        <f t="shared" si="69"/>
        <v>5.2705730457805629E-4</v>
      </c>
    </row>
    <row r="548" spans="1:20">
      <c r="A548" s="384" t="s">
        <v>45</v>
      </c>
      <c r="B548" s="385" t="s">
        <v>100</v>
      </c>
      <c r="C548" s="27" t="s">
        <v>10</v>
      </c>
      <c r="D548" s="27" t="s">
        <v>33</v>
      </c>
      <c r="E548" s="402" t="s">
        <v>1880</v>
      </c>
      <c r="F548" s="27" t="str">
        <f t="shared" si="62"/>
        <v>주말엔팅세이브
(팅안심옵션)</v>
      </c>
      <c r="G548" s="389" t="str">
        <f t="shared" si="66"/>
        <v/>
      </c>
      <c r="H548" s="17"/>
      <c r="I548" s="403" t="s">
        <v>32</v>
      </c>
      <c r="J548" s="60" t="s">
        <v>156</v>
      </c>
      <c r="K548" s="61" t="s">
        <v>86</v>
      </c>
      <c r="L548" s="61" t="s">
        <v>31</v>
      </c>
      <c r="M548" s="43">
        <v>20.49933029752259</v>
      </c>
      <c r="N548" s="43">
        <v>22.205348207316266</v>
      </c>
      <c r="O548" s="36">
        <f t="shared" si="64"/>
        <v>1.7060179097936761</v>
      </c>
      <c r="P548" s="47">
        <v>36.333333333333336</v>
      </c>
      <c r="Q548" s="33">
        <f t="shared" si="67"/>
        <v>7.9240339584838812E-5</v>
      </c>
      <c r="R548" s="35" t="str">
        <f t="shared" si="68"/>
        <v>04.6GB 초과</v>
      </c>
      <c r="S548" s="35" t="str">
        <f t="shared" si="65"/>
        <v>주말엔팅5.0</v>
      </c>
      <c r="T548" s="38">
        <f t="shared" si="69"/>
        <v>7.9240339584838812E-5</v>
      </c>
    </row>
    <row r="549" spans="1:20">
      <c r="A549" s="384" t="s">
        <v>45</v>
      </c>
      <c r="B549" s="385" t="s">
        <v>100</v>
      </c>
      <c r="C549" s="27" t="s">
        <v>10</v>
      </c>
      <c r="D549" s="27" t="s">
        <v>33</v>
      </c>
      <c r="E549" s="402" t="s">
        <v>1879</v>
      </c>
      <c r="F549" s="27" t="str">
        <f t="shared" si="62"/>
        <v>주말엔팅세이브
(팅안심옵션)</v>
      </c>
      <c r="G549" s="389" t="str">
        <f t="shared" si="66"/>
        <v/>
      </c>
      <c r="H549" s="17"/>
      <c r="I549" s="403" t="s">
        <v>32</v>
      </c>
      <c r="J549" s="60" t="s">
        <v>156</v>
      </c>
      <c r="K549" s="61" t="s">
        <v>86</v>
      </c>
      <c r="L549" s="61" t="s">
        <v>32</v>
      </c>
      <c r="M549" s="43">
        <v>16.484011775917477</v>
      </c>
      <c r="N549" s="43">
        <v>18.68045864502589</v>
      </c>
      <c r="O549" s="36">
        <f t="shared" si="64"/>
        <v>2.1964468691084136</v>
      </c>
      <c r="P549" s="47">
        <v>24</v>
      </c>
      <c r="Q549" s="33">
        <f t="shared" si="67"/>
        <v>5.2342242661544899E-5</v>
      </c>
      <c r="R549" s="35" t="str">
        <f t="shared" si="68"/>
        <v>04.6GB 초과</v>
      </c>
      <c r="S549" s="35" t="str">
        <f t="shared" si="65"/>
        <v>주말엔팅5.0</v>
      </c>
      <c r="T549" s="38">
        <f t="shared" si="69"/>
        <v>5.2342242661544899E-5</v>
      </c>
    </row>
    <row r="550" spans="1:20">
      <c r="A550" s="384" t="s">
        <v>45</v>
      </c>
      <c r="B550" s="385" t="s">
        <v>100</v>
      </c>
      <c r="C550" s="27" t="s">
        <v>10</v>
      </c>
      <c r="D550" s="27" t="s">
        <v>33</v>
      </c>
      <c r="E550" s="402" t="s">
        <v>1881</v>
      </c>
      <c r="F550" s="27" t="str">
        <f t="shared" si="62"/>
        <v>주말엔팅3.0</v>
      </c>
      <c r="G550" s="389" t="str">
        <f t="shared" si="66"/>
        <v/>
      </c>
      <c r="H550" s="17"/>
      <c r="I550" s="403" t="s">
        <v>32</v>
      </c>
      <c r="J550" s="60" t="s">
        <v>156</v>
      </c>
      <c r="K550" s="61" t="s">
        <v>86</v>
      </c>
      <c r="L550" s="61" t="s">
        <v>33</v>
      </c>
      <c r="M550" s="43">
        <v>14.850635093511995</v>
      </c>
      <c r="N550" s="43">
        <v>11.769314245833563</v>
      </c>
      <c r="O550" s="36">
        <f t="shared" si="64"/>
        <v>-3.0813208476784322</v>
      </c>
      <c r="P550" s="47">
        <v>64.666666666666671</v>
      </c>
      <c r="Q550" s="33">
        <f t="shared" si="67"/>
        <v>1.4103326494916264E-4</v>
      </c>
      <c r="R550" s="35" t="str">
        <f t="shared" si="68"/>
        <v>04.6GB 초과</v>
      </c>
      <c r="S550" s="35" t="str">
        <f t="shared" si="65"/>
        <v>주말엔팅5.0</v>
      </c>
      <c r="T550" s="38">
        <f t="shared" si="69"/>
        <v>1.4103326494916264E-4</v>
      </c>
    </row>
    <row r="551" spans="1:20">
      <c r="A551" s="384" t="s">
        <v>45</v>
      </c>
      <c r="B551" s="385" t="s">
        <v>100</v>
      </c>
      <c r="C551" s="27" t="s">
        <v>10</v>
      </c>
      <c r="D551" s="27" t="s">
        <v>33</v>
      </c>
      <c r="E551" s="402" t="s">
        <v>1882</v>
      </c>
      <c r="F551" s="27" t="str">
        <f t="shared" si="62"/>
        <v>주말엔팅5.0</v>
      </c>
      <c r="G551" s="389" t="str">
        <f t="shared" si="66"/>
        <v/>
      </c>
      <c r="H551" s="17"/>
      <c r="I551" s="403" t="s">
        <v>32</v>
      </c>
      <c r="J551" s="60" t="s">
        <v>157</v>
      </c>
      <c r="K551" s="60" t="s">
        <v>5</v>
      </c>
      <c r="L551" s="60" t="s">
        <v>28</v>
      </c>
      <c r="M551" s="43">
        <v>0.16712957620620728</v>
      </c>
      <c r="N551" s="43">
        <v>1.7398130024472873</v>
      </c>
      <c r="O551" s="36">
        <f t="shared" si="64"/>
        <v>1.57268342624108</v>
      </c>
      <c r="P551" s="47">
        <v>32</v>
      </c>
      <c r="Q551" s="62">
        <f t="shared" si="67"/>
        <v>6.978965688205986E-5</v>
      </c>
      <c r="R551" s="35" t="str">
        <f t="shared" si="68"/>
        <v>01.2.5GB 이하</v>
      </c>
      <c r="S551" s="63" t="s">
        <v>54</v>
      </c>
      <c r="T551" s="38">
        <f t="shared" si="69"/>
        <v>6.978965688205986E-5</v>
      </c>
    </row>
    <row r="552" spans="1:20">
      <c r="A552" s="384" t="s">
        <v>45</v>
      </c>
      <c r="B552" s="385" t="s">
        <v>100</v>
      </c>
      <c r="C552" s="27" t="s">
        <v>13</v>
      </c>
      <c r="D552" s="27" t="s">
        <v>28</v>
      </c>
      <c r="E552" s="402" t="s">
        <v>1880</v>
      </c>
      <c r="F552" s="27" t="str">
        <f t="shared" si="62"/>
        <v>주말엔팅세이브
(팅안심옵션)</v>
      </c>
      <c r="G552" s="389" t="str">
        <f t="shared" si="66"/>
        <v/>
      </c>
      <c r="H552" s="17"/>
      <c r="I552" s="403" t="s">
        <v>32</v>
      </c>
      <c r="J552" s="60" t="s">
        <v>157</v>
      </c>
      <c r="K552" s="61" t="s">
        <v>5</v>
      </c>
      <c r="L552" s="61" t="s">
        <v>31</v>
      </c>
      <c r="M552" s="43">
        <v>0.14072942733764648</v>
      </c>
      <c r="N552" s="43">
        <v>5.0990720931440592</v>
      </c>
      <c r="O552" s="36">
        <f t="shared" si="64"/>
        <v>4.9583426658064127</v>
      </c>
      <c r="P552" s="47">
        <v>42.666666666666664</v>
      </c>
      <c r="Q552" s="62">
        <f t="shared" si="67"/>
        <v>9.3052875842746476E-5</v>
      </c>
      <c r="R552" s="35" t="str">
        <f t="shared" si="68"/>
        <v>03.6GB 이하</v>
      </c>
      <c r="S552" s="63" t="s">
        <v>54</v>
      </c>
      <c r="T552" s="38">
        <f t="shared" si="69"/>
        <v>9.3052875842746476E-5</v>
      </c>
    </row>
    <row r="553" spans="1:20">
      <c r="A553" s="384" t="s">
        <v>45</v>
      </c>
      <c r="B553" s="385" t="s">
        <v>100</v>
      </c>
      <c r="C553" s="27" t="s">
        <v>13</v>
      </c>
      <c r="D553" s="27" t="s">
        <v>28</v>
      </c>
      <c r="E553" s="402" t="s">
        <v>1879</v>
      </c>
      <c r="F553" s="27" t="str">
        <f t="shared" si="62"/>
        <v>주말엔팅세이브
(팅안심옵션)</v>
      </c>
      <c r="G553" s="389" t="str">
        <f t="shared" si="66"/>
        <v/>
      </c>
      <c r="H553" s="17"/>
      <c r="I553" s="403" t="s">
        <v>32</v>
      </c>
      <c r="J553" s="60" t="s">
        <v>157</v>
      </c>
      <c r="K553" s="61" t="s">
        <v>5</v>
      </c>
      <c r="L553" s="61" t="s">
        <v>32</v>
      </c>
      <c r="M553" s="43">
        <v>0.10065176468769102</v>
      </c>
      <c r="N553" s="43">
        <v>0.9230887316565477</v>
      </c>
      <c r="O553" s="36">
        <f t="shared" si="64"/>
        <v>0.82243696696885671</v>
      </c>
      <c r="P553" s="47">
        <v>87.333333333333329</v>
      </c>
      <c r="Q553" s="62">
        <f t="shared" si="67"/>
        <v>1.9046760524062172E-4</v>
      </c>
      <c r="R553" s="35" t="str">
        <f t="shared" si="68"/>
        <v>01.2.5GB 이하</v>
      </c>
      <c r="S553" s="63" t="s">
        <v>54</v>
      </c>
      <c r="T553" s="38">
        <f t="shared" si="69"/>
        <v>1.9046760524062172E-4</v>
      </c>
    </row>
    <row r="554" spans="1:20">
      <c r="A554" s="384" t="s">
        <v>45</v>
      </c>
      <c r="B554" s="385" t="s">
        <v>100</v>
      </c>
      <c r="C554" s="27" t="s">
        <v>13</v>
      </c>
      <c r="D554" s="27" t="s">
        <v>28</v>
      </c>
      <c r="E554" s="402" t="s">
        <v>1881</v>
      </c>
      <c r="F554" s="27" t="str">
        <f t="shared" si="62"/>
        <v>주말엔팅3.0</v>
      </c>
      <c r="G554" s="389" t="str">
        <f t="shared" si="66"/>
        <v/>
      </c>
      <c r="H554" s="17"/>
      <c r="I554" s="403" t="s">
        <v>32</v>
      </c>
      <c r="J554" s="60" t="s">
        <v>157</v>
      </c>
      <c r="K554" s="61" t="s">
        <v>5</v>
      </c>
      <c r="L554" s="61" t="s">
        <v>33</v>
      </c>
      <c r="M554" s="43">
        <v>5.8453041908040411E-2</v>
      </c>
      <c r="N554" s="43">
        <v>0.45725453760926926</v>
      </c>
      <c r="O554" s="36">
        <f t="shared" si="64"/>
        <v>0.39880149570122886</v>
      </c>
      <c r="P554" s="47">
        <v>579.66666666666663</v>
      </c>
      <c r="Q554" s="62">
        <f t="shared" si="67"/>
        <v>1.2642105553948135E-3</v>
      </c>
      <c r="R554" s="35" t="str">
        <f t="shared" si="68"/>
        <v>01.2.5GB 이하</v>
      </c>
      <c r="S554" s="63" t="s">
        <v>54</v>
      </c>
      <c r="T554" s="38">
        <f t="shared" si="69"/>
        <v>1.2642105553948135E-3</v>
      </c>
    </row>
    <row r="555" spans="1:20">
      <c r="A555" s="384" t="s">
        <v>45</v>
      </c>
      <c r="B555" s="385" t="s">
        <v>100</v>
      </c>
      <c r="C555" s="27" t="s">
        <v>13</v>
      </c>
      <c r="D555" s="27" t="s">
        <v>28</v>
      </c>
      <c r="E555" s="402" t="s">
        <v>1882</v>
      </c>
      <c r="F555" s="27" t="str">
        <f t="shared" si="62"/>
        <v>주말엔팅5.0</v>
      </c>
      <c r="G555" s="389" t="str">
        <f t="shared" si="66"/>
        <v/>
      </c>
      <c r="H555" s="17"/>
      <c r="I555" s="403" t="s">
        <v>32</v>
      </c>
      <c r="J555" s="60" t="s">
        <v>157</v>
      </c>
      <c r="K555" s="60" t="s">
        <v>30</v>
      </c>
      <c r="L555" s="60" t="s">
        <v>28</v>
      </c>
      <c r="M555" s="43">
        <v>0.81907696445492928</v>
      </c>
      <c r="N555" s="43">
        <v>2.8209205535206481</v>
      </c>
      <c r="O555" s="36">
        <f t="shared" si="64"/>
        <v>2.0018435890657189</v>
      </c>
      <c r="P555" s="47">
        <v>91.333333333333329</v>
      </c>
      <c r="Q555" s="62">
        <f t="shared" si="67"/>
        <v>1.9919131235087919E-4</v>
      </c>
      <c r="R555" s="35" t="str">
        <f t="shared" si="68"/>
        <v>02.4GB 이하</v>
      </c>
      <c r="S555" s="63" t="s">
        <v>54</v>
      </c>
      <c r="T555" s="38">
        <f t="shared" si="69"/>
        <v>1.9919131235087919E-4</v>
      </c>
    </row>
    <row r="556" spans="1:20">
      <c r="A556" s="384" t="s">
        <v>45</v>
      </c>
      <c r="B556" s="385" t="s">
        <v>100</v>
      </c>
      <c r="C556" s="27" t="s">
        <v>13</v>
      </c>
      <c r="D556" s="27" t="s">
        <v>31</v>
      </c>
      <c r="E556" s="402" t="s">
        <v>1880</v>
      </c>
      <c r="F556" s="27" t="str">
        <f t="shared" si="62"/>
        <v>주말엔팅세이브
(팅안심옵션)</v>
      </c>
      <c r="G556" s="389" t="str">
        <f t="shared" si="66"/>
        <v/>
      </c>
      <c r="H556" s="17"/>
      <c r="I556" s="403" t="s">
        <v>32</v>
      </c>
      <c r="J556" s="60" t="s">
        <v>157</v>
      </c>
      <c r="K556" s="61" t="s">
        <v>30</v>
      </c>
      <c r="L556" s="61" t="s">
        <v>31</v>
      </c>
      <c r="M556" s="43">
        <v>0.82696177479558097</v>
      </c>
      <c r="N556" s="43">
        <v>3.0063143736257341</v>
      </c>
      <c r="O556" s="36">
        <f t="shared" si="64"/>
        <v>2.1793525988301532</v>
      </c>
      <c r="P556" s="47">
        <v>104.33333333333333</v>
      </c>
      <c r="Q556" s="62">
        <f t="shared" si="67"/>
        <v>2.27543360459216E-4</v>
      </c>
      <c r="R556" s="35" t="str">
        <f t="shared" si="68"/>
        <v>02.4GB 이하</v>
      </c>
      <c r="S556" s="63" t="s">
        <v>54</v>
      </c>
      <c r="T556" s="38">
        <f t="shared" si="69"/>
        <v>2.27543360459216E-4</v>
      </c>
    </row>
    <row r="557" spans="1:20">
      <c r="A557" s="384" t="s">
        <v>45</v>
      </c>
      <c r="B557" s="385" t="s">
        <v>100</v>
      </c>
      <c r="C557" s="27" t="s">
        <v>13</v>
      </c>
      <c r="D557" s="27" t="s">
        <v>31</v>
      </c>
      <c r="E557" s="402" t="s">
        <v>1879</v>
      </c>
      <c r="F557" s="27" t="str">
        <f t="shared" si="62"/>
        <v>주말엔팅세이브
(팅안심옵션)</v>
      </c>
      <c r="G557" s="389" t="str">
        <f t="shared" si="66"/>
        <v/>
      </c>
      <c r="H557" s="17"/>
      <c r="I557" s="403" t="s">
        <v>32</v>
      </c>
      <c r="J557" s="60" t="s">
        <v>157</v>
      </c>
      <c r="K557" s="61" t="s">
        <v>30</v>
      </c>
      <c r="L557" s="61" t="s">
        <v>32</v>
      </c>
      <c r="M557" s="43">
        <v>0.79136670872850234</v>
      </c>
      <c r="N557" s="43">
        <v>1.4297461357881438</v>
      </c>
      <c r="O557" s="36">
        <f t="shared" si="64"/>
        <v>0.63837942705964146</v>
      </c>
      <c r="P557" s="47">
        <v>141.33333333333334</v>
      </c>
      <c r="Q557" s="62">
        <f t="shared" si="67"/>
        <v>3.0823765122909777E-4</v>
      </c>
      <c r="R557" s="35" t="str">
        <f t="shared" si="68"/>
        <v>01.2.5GB 이하</v>
      </c>
      <c r="S557" s="63" t="s">
        <v>54</v>
      </c>
      <c r="T557" s="38">
        <f t="shared" si="69"/>
        <v>3.0823765122909777E-4</v>
      </c>
    </row>
    <row r="558" spans="1:20">
      <c r="A558" s="384" t="s">
        <v>45</v>
      </c>
      <c r="B558" s="385" t="s">
        <v>100</v>
      </c>
      <c r="C558" s="27" t="s">
        <v>13</v>
      </c>
      <c r="D558" s="27" t="s">
        <v>31</v>
      </c>
      <c r="E558" s="402" t="s">
        <v>1881</v>
      </c>
      <c r="F558" s="27" t="str">
        <f t="shared" si="62"/>
        <v>주말엔팅3.0</v>
      </c>
      <c r="G558" s="389" t="str">
        <f t="shared" si="66"/>
        <v/>
      </c>
      <c r="H558" s="17"/>
      <c r="I558" s="403" t="s">
        <v>32</v>
      </c>
      <c r="J558" s="60" t="s">
        <v>157</v>
      </c>
      <c r="K558" s="61" t="s">
        <v>30</v>
      </c>
      <c r="L558" s="61" t="s">
        <v>33</v>
      </c>
      <c r="M558" s="43">
        <v>0.7924737176366411</v>
      </c>
      <c r="N558" s="43">
        <v>0.93998369331803733</v>
      </c>
      <c r="O558" s="36">
        <f t="shared" si="64"/>
        <v>0.14750997568139623</v>
      </c>
      <c r="P558" s="47">
        <v>487</v>
      </c>
      <c r="Q558" s="62">
        <f t="shared" si="67"/>
        <v>1.0621113406738486E-3</v>
      </c>
      <c r="R558" s="35" t="str">
        <f t="shared" si="68"/>
        <v>01.2.5GB 이하</v>
      </c>
      <c r="S558" s="63" t="s">
        <v>54</v>
      </c>
      <c r="T558" s="38">
        <f t="shared" si="69"/>
        <v>1.0621113406738486E-3</v>
      </c>
    </row>
    <row r="559" spans="1:20">
      <c r="A559" s="384" t="s">
        <v>45</v>
      </c>
      <c r="B559" s="385" t="s">
        <v>100</v>
      </c>
      <c r="C559" s="27" t="s">
        <v>13</v>
      </c>
      <c r="D559" s="27" t="s">
        <v>31</v>
      </c>
      <c r="E559" s="402" t="s">
        <v>1882</v>
      </c>
      <c r="F559" s="27" t="str">
        <f t="shared" si="62"/>
        <v>주말엔팅5.0</v>
      </c>
      <c r="G559" s="389" t="str">
        <f t="shared" si="66"/>
        <v/>
      </c>
      <c r="H559" s="17"/>
      <c r="I559" s="403" t="s">
        <v>32</v>
      </c>
      <c r="J559" s="60" t="s">
        <v>157</v>
      </c>
      <c r="K559" s="60" t="s">
        <v>10</v>
      </c>
      <c r="L559" s="60" t="s">
        <v>28</v>
      </c>
      <c r="M559" s="43">
        <v>1.5389641377984025</v>
      </c>
      <c r="N559" s="43">
        <v>3.2011387726155722</v>
      </c>
      <c r="O559" s="36">
        <f t="shared" si="64"/>
        <v>1.6621746348171698</v>
      </c>
      <c r="P559" s="47">
        <v>27.333333333333332</v>
      </c>
      <c r="Q559" s="62">
        <f t="shared" si="67"/>
        <v>5.9611998586759468E-5</v>
      </c>
      <c r="R559" s="35" t="str">
        <f t="shared" si="68"/>
        <v>02.4GB 이하</v>
      </c>
      <c r="S559" s="63" t="s">
        <v>54</v>
      </c>
      <c r="T559" s="38">
        <f t="shared" si="69"/>
        <v>5.9611998586759468E-5</v>
      </c>
    </row>
    <row r="560" spans="1:20">
      <c r="A560" s="384" t="s">
        <v>45</v>
      </c>
      <c r="B560" s="385" t="s">
        <v>100</v>
      </c>
      <c r="C560" s="27" t="s">
        <v>13</v>
      </c>
      <c r="D560" s="27" t="s">
        <v>32</v>
      </c>
      <c r="E560" s="402" t="s">
        <v>1880</v>
      </c>
      <c r="F560" s="27" t="str">
        <f t="shared" si="62"/>
        <v>주말엔팅세이브
(팅안심옵션)</v>
      </c>
      <c r="G560" s="389" t="str">
        <f t="shared" si="66"/>
        <v/>
      </c>
      <c r="H560" s="17"/>
      <c r="I560" s="403" t="s">
        <v>32</v>
      </c>
      <c r="J560" s="60" t="s">
        <v>157</v>
      </c>
      <c r="K560" s="61" t="s">
        <v>10</v>
      </c>
      <c r="L560" s="61" t="s">
        <v>31</v>
      </c>
      <c r="M560" s="43">
        <v>1.5269190754209245</v>
      </c>
      <c r="N560" s="43">
        <v>2.9493768577064787</v>
      </c>
      <c r="O560" s="36">
        <f t="shared" si="64"/>
        <v>1.4224577822855542</v>
      </c>
      <c r="P560" s="47">
        <v>18.666666666666668</v>
      </c>
      <c r="Q560" s="62">
        <f t="shared" si="67"/>
        <v>4.0710633181201591E-5</v>
      </c>
      <c r="R560" s="35" t="str">
        <f t="shared" si="68"/>
        <v>02.4GB 이하</v>
      </c>
      <c r="S560" s="63" t="s">
        <v>54</v>
      </c>
      <c r="T560" s="38">
        <f t="shared" si="69"/>
        <v>4.0710633181201591E-5</v>
      </c>
    </row>
    <row r="561" spans="1:20">
      <c r="A561" s="384" t="s">
        <v>45</v>
      </c>
      <c r="B561" s="385" t="s">
        <v>100</v>
      </c>
      <c r="C561" s="27" t="s">
        <v>13</v>
      </c>
      <c r="D561" s="27" t="s">
        <v>32</v>
      </c>
      <c r="E561" s="402" t="s">
        <v>1879</v>
      </c>
      <c r="F561" s="27" t="str">
        <f t="shared" si="62"/>
        <v>주말엔팅세이브
(팅안심옵션)</v>
      </c>
      <c r="G561" s="389" t="str">
        <f t="shared" si="66"/>
        <v/>
      </c>
      <c r="H561" s="17"/>
      <c r="I561" s="403" t="s">
        <v>32</v>
      </c>
      <c r="J561" s="60" t="s">
        <v>157</v>
      </c>
      <c r="K561" s="61" t="s">
        <v>10</v>
      </c>
      <c r="L561" s="61" t="s">
        <v>32</v>
      </c>
      <c r="M561" s="43">
        <v>1.4962686122148887</v>
      </c>
      <c r="N561" s="43">
        <v>2.5718039150895744</v>
      </c>
      <c r="O561" s="36">
        <f t="shared" si="64"/>
        <v>1.0755353028746857</v>
      </c>
      <c r="P561" s="47">
        <v>29</v>
      </c>
      <c r="Q561" s="62">
        <f t="shared" si="67"/>
        <v>6.3246876549366752E-5</v>
      </c>
      <c r="R561" s="35" t="str">
        <f t="shared" si="68"/>
        <v>02.4GB 이하</v>
      </c>
      <c r="S561" s="63" t="s">
        <v>54</v>
      </c>
      <c r="T561" s="38">
        <f t="shared" si="69"/>
        <v>6.3246876549366752E-5</v>
      </c>
    </row>
    <row r="562" spans="1:20">
      <c r="A562" s="384" t="s">
        <v>45</v>
      </c>
      <c r="B562" s="385" t="s">
        <v>100</v>
      </c>
      <c r="C562" s="27" t="s">
        <v>13</v>
      </c>
      <c r="D562" s="27" t="s">
        <v>32</v>
      </c>
      <c r="E562" s="402" t="s">
        <v>1881</v>
      </c>
      <c r="F562" s="27" t="str">
        <f t="shared" si="62"/>
        <v>주말엔팅3.0</v>
      </c>
      <c r="G562" s="389" t="str">
        <f t="shared" si="66"/>
        <v/>
      </c>
      <c r="H562" s="17"/>
      <c r="I562" s="403" t="s">
        <v>32</v>
      </c>
      <c r="J562" s="60" t="s">
        <v>157</v>
      </c>
      <c r="K562" s="61" t="s">
        <v>10</v>
      </c>
      <c r="L562" s="61" t="s">
        <v>33</v>
      </c>
      <c r="M562" s="43">
        <v>1.4866918170398662</v>
      </c>
      <c r="N562" s="43">
        <v>1.6401850974078671</v>
      </c>
      <c r="O562" s="36">
        <f t="shared" si="64"/>
        <v>0.15349328036800092</v>
      </c>
      <c r="P562" s="47">
        <v>74.333333333333329</v>
      </c>
      <c r="Q562" s="62">
        <f t="shared" si="67"/>
        <v>1.6211555713228489E-4</v>
      </c>
      <c r="R562" s="35" t="str">
        <f t="shared" si="68"/>
        <v>01.2.5GB 이하</v>
      </c>
      <c r="S562" s="63" t="s">
        <v>54</v>
      </c>
      <c r="T562" s="38">
        <f t="shared" si="69"/>
        <v>1.6211555713228489E-4</v>
      </c>
    </row>
    <row r="563" spans="1:20">
      <c r="A563" s="384" t="s">
        <v>45</v>
      </c>
      <c r="B563" s="385" t="s">
        <v>100</v>
      </c>
      <c r="C563" s="27" t="s">
        <v>13</v>
      </c>
      <c r="D563" s="27" t="s">
        <v>32</v>
      </c>
      <c r="E563" s="402" t="s">
        <v>1882</v>
      </c>
      <c r="F563" s="27" t="str">
        <f t="shared" si="62"/>
        <v>주말엔팅5.0</v>
      </c>
      <c r="G563" s="389" t="str">
        <f t="shared" si="66"/>
        <v/>
      </c>
      <c r="H563" s="17"/>
      <c r="I563" s="403" t="s">
        <v>32</v>
      </c>
      <c r="J563" s="60" t="s">
        <v>157</v>
      </c>
      <c r="K563" s="60" t="s">
        <v>13</v>
      </c>
      <c r="L563" s="60" t="s">
        <v>28</v>
      </c>
      <c r="M563" s="43">
        <v>2.8136105175259747</v>
      </c>
      <c r="N563" s="43">
        <v>5.8769379627855516</v>
      </c>
      <c r="O563" s="36">
        <f t="shared" si="64"/>
        <v>3.0633274452595769</v>
      </c>
      <c r="P563" s="47">
        <v>26.333333333333332</v>
      </c>
      <c r="Q563" s="62">
        <f t="shared" si="67"/>
        <v>5.7431071809195098E-5</v>
      </c>
      <c r="R563" s="35" t="str">
        <f t="shared" si="68"/>
        <v>03.6GB 이하</v>
      </c>
      <c r="S563" s="63" t="s">
        <v>54</v>
      </c>
      <c r="T563" s="38">
        <f t="shared" si="69"/>
        <v>5.7431071809195098E-5</v>
      </c>
    </row>
    <row r="564" spans="1:20">
      <c r="A564" s="384" t="s">
        <v>45</v>
      </c>
      <c r="B564" s="385" t="s">
        <v>100</v>
      </c>
      <c r="C564" s="27" t="s">
        <v>13</v>
      </c>
      <c r="D564" s="27" t="s">
        <v>33</v>
      </c>
      <c r="E564" s="402" t="s">
        <v>1880</v>
      </c>
      <c r="F564" s="27" t="str">
        <f t="shared" si="62"/>
        <v>주말엔팅세이브
(팅안심옵션)</v>
      </c>
      <c r="G564" s="389" t="str">
        <f t="shared" si="66"/>
        <v/>
      </c>
      <c r="H564" s="17"/>
      <c r="I564" s="403" t="s">
        <v>32</v>
      </c>
      <c r="J564" s="60" t="s">
        <v>157</v>
      </c>
      <c r="K564" s="61" t="s">
        <v>13</v>
      </c>
      <c r="L564" s="61" t="s">
        <v>31</v>
      </c>
      <c r="M564" s="43">
        <v>2.8311501966940389</v>
      </c>
      <c r="N564" s="43">
        <v>8.1935363009169286</v>
      </c>
      <c r="O564" s="36">
        <f t="shared" si="64"/>
        <v>5.3623861042228897</v>
      </c>
      <c r="P564" s="47">
        <v>24.666666666666668</v>
      </c>
      <c r="Q564" s="62">
        <f t="shared" si="67"/>
        <v>5.3796193846587814E-5</v>
      </c>
      <c r="R564" s="35" t="str">
        <f t="shared" si="68"/>
        <v>04.6GB 초과</v>
      </c>
      <c r="S564" s="63" t="s">
        <v>54</v>
      </c>
      <c r="T564" s="38">
        <f t="shared" si="69"/>
        <v>5.3796193846587814E-5</v>
      </c>
    </row>
    <row r="565" spans="1:20">
      <c r="A565" s="384" t="s">
        <v>45</v>
      </c>
      <c r="B565" s="385" t="s">
        <v>100</v>
      </c>
      <c r="C565" s="27" t="s">
        <v>13</v>
      </c>
      <c r="D565" s="27" t="s">
        <v>33</v>
      </c>
      <c r="E565" s="402" t="s">
        <v>1879</v>
      </c>
      <c r="F565" s="27" t="str">
        <f t="shared" si="62"/>
        <v>주말엔팅세이브
(팅안심옵션)</v>
      </c>
      <c r="G565" s="389" t="str">
        <f t="shared" si="66"/>
        <v/>
      </c>
      <c r="H565" s="17"/>
      <c r="I565" s="403" t="s">
        <v>32</v>
      </c>
      <c r="J565" s="60" t="s">
        <v>157</v>
      </c>
      <c r="K565" s="61" t="s">
        <v>13</v>
      </c>
      <c r="L565" s="61" t="s">
        <v>32</v>
      </c>
      <c r="M565" s="43">
        <v>2.8943871704928847</v>
      </c>
      <c r="N565" s="43">
        <v>3.5991329543561821</v>
      </c>
      <c r="O565" s="36">
        <f t="shared" si="64"/>
        <v>0.70474578386329734</v>
      </c>
      <c r="P565" s="47">
        <v>27.666666666666668</v>
      </c>
      <c r="Q565" s="62">
        <f t="shared" si="67"/>
        <v>6.0338974179280929E-5</v>
      </c>
      <c r="R565" s="35" t="str">
        <f t="shared" si="68"/>
        <v>02.4GB 이하</v>
      </c>
      <c r="S565" s="63" t="s">
        <v>54</v>
      </c>
      <c r="T565" s="38">
        <f t="shared" si="69"/>
        <v>6.0338974179280929E-5</v>
      </c>
    </row>
    <row r="566" spans="1:20">
      <c r="A566" s="384" t="s">
        <v>45</v>
      </c>
      <c r="B566" s="385" t="s">
        <v>100</v>
      </c>
      <c r="C566" s="27" t="s">
        <v>13</v>
      </c>
      <c r="D566" s="27" t="s">
        <v>33</v>
      </c>
      <c r="E566" s="402" t="s">
        <v>1881</v>
      </c>
      <c r="F566" s="27" t="str">
        <f t="shared" si="62"/>
        <v>주말엔팅3.0</v>
      </c>
      <c r="G566" s="389" t="str">
        <f t="shared" si="66"/>
        <v/>
      </c>
      <c r="H566" s="17"/>
      <c r="I566" s="403" t="s">
        <v>32</v>
      </c>
      <c r="J566" s="60" t="s">
        <v>157</v>
      </c>
      <c r="K566" s="61" t="s">
        <v>13</v>
      </c>
      <c r="L566" s="61" t="s">
        <v>33</v>
      </c>
      <c r="M566" s="43">
        <v>2.7020148022534096</v>
      </c>
      <c r="N566" s="43">
        <v>3.0004463522401577</v>
      </c>
      <c r="O566" s="36">
        <f t="shared" si="64"/>
        <v>0.29843154998674803</v>
      </c>
      <c r="P566" s="47">
        <v>48.666666666666664</v>
      </c>
      <c r="Q566" s="62">
        <f t="shared" si="67"/>
        <v>1.0613843650813271E-4</v>
      </c>
      <c r="R566" s="35" t="str">
        <f t="shared" si="68"/>
        <v>02.4GB 이하</v>
      </c>
      <c r="S566" s="63" t="s">
        <v>54</v>
      </c>
      <c r="T566" s="38">
        <f t="shared" si="69"/>
        <v>1.0613843650813271E-4</v>
      </c>
    </row>
    <row r="567" spans="1:20">
      <c r="A567" s="384" t="s">
        <v>45</v>
      </c>
      <c r="B567" s="385" t="s">
        <v>100</v>
      </c>
      <c r="C567" s="27" t="s">
        <v>13</v>
      </c>
      <c r="D567" s="27" t="s">
        <v>33</v>
      </c>
      <c r="E567" s="402" t="s">
        <v>1882</v>
      </c>
      <c r="F567" s="27" t="str">
        <f t="shared" si="62"/>
        <v>주말엔팅5.0</v>
      </c>
      <c r="G567" s="389" t="str">
        <f t="shared" si="66"/>
        <v/>
      </c>
      <c r="H567" s="17"/>
      <c r="I567" s="403" t="s">
        <v>32</v>
      </c>
      <c r="J567" s="60" t="s">
        <v>157</v>
      </c>
      <c r="K567" s="60" t="s">
        <v>34</v>
      </c>
      <c r="L567" s="60" t="s">
        <v>28</v>
      </c>
      <c r="M567" s="43">
        <v>4.9591868365252463</v>
      </c>
      <c r="N567" s="43">
        <v>10.424584618321171</v>
      </c>
      <c r="O567" s="36">
        <f t="shared" si="64"/>
        <v>5.4653977817959252</v>
      </c>
      <c r="P567" s="47">
        <v>9</v>
      </c>
      <c r="Q567" s="62">
        <f t="shared" si="67"/>
        <v>1.9628340998079338E-5</v>
      </c>
      <c r="R567" s="35" t="str">
        <f t="shared" si="68"/>
        <v>04.6GB 초과</v>
      </c>
      <c r="S567" s="63" t="s">
        <v>54</v>
      </c>
      <c r="T567" s="38">
        <f t="shared" si="69"/>
        <v>1.9628340998079338E-5</v>
      </c>
    </row>
    <row r="568" spans="1:20">
      <c r="A568" s="384" t="s">
        <v>45</v>
      </c>
      <c r="B568" s="385" t="s">
        <v>100</v>
      </c>
      <c r="C568" s="27" t="s">
        <v>34</v>
      </c>
      <c r="D568" s="27" t="s">
        <v>28</v>
      </c>
      <c r="E568" s="402" t="s">
        <v>1880</v>
      </c>
      <c r="F568" s="27" t="str">
        <f t="shared" ref="F568:F599" si="70">IFERROR(VLOOKUP(E568,$A$11:$G$17,7,0),0)</f>
        <v>주말엔팅세이브
(팅안심옵션)</v>
      </c>
      <c r="G568" s="389" t="str">
        <f t="shared" si="66"/>
        <v/>
      </c>
      <c r="H568" s="17"/>
      <c r="I568" s="403" t="s">
        <v>32</v>
      </c>
      <c r="J568" s="60" t="s">
        <v>157</v>
      </c>
      <c r="K568" s="61" t="s">
        <v>34</v>
      </c>
      <c r="L568" s="61" t="s">
        <v>31</v>
      </c>
      <c r="M568" s="43">
        <v>4.7918564677238464</v>
      </c>
      <c r="N568" s="43">
        <v>4.242161750793457</v>
      </c>
      <c r="O568" s="36">
        <f t="shared" si="64"/>
        <v>-0.5496947169303894</v>
      </c>
      <c r="P568" s="47">
        <v>8</v>
      </c>
      <c r="Q568" s="62">
        <f t="shared" si="67"/>
        <v>1.7447414220514965E-5</v>
      </c>
      <c r="R568" s="35" t="str">
        <f t="shared" si="68"/>
        <v>03.6GB 이하</v>
      </c>
      <c r="S568" s="63" t="s">
        <v>54</v>
      </c>
      <c r="T568" s="38">
        <f t="shared" si="69"/>
        <v>1.7447414220514965E-5</v>
      </c>
    </row>
    <row r="569" spans="1:20">
      <c r="A569" s="384" t="s">
        <v>45</v>
      </c>
      <c r="B569" s="385" t="s">
        <v>100</v>
      </c>
      <c r="C569" s="27" t="s">
        <v>34</v>
      </c>
      <c r="D569" s="27" t="s">
        <v>28</v>
      </c>
      <c r="E569" s="402" t="s">
        <v>1879</v>
      </c>
      <c r="F569" s="27" t="str">
        <f t="shared" si="70"/>
        <v>주말엔팅세이브
(팅안심옵션)</v>
      </c>
      <c r="G569" s="389" t="str">
        <f t="shared" si="66"/>
        <v/>
      </c>
      <c r="H569" s="17"/>
      <c r="I569" s="403" t="s">
        <v>32</v>
      </c>
      <c r="J569" s="60" t="s">
        <v>157</v>
      </c>
      <c r="K569" s="61" t="s">
        <v>34</v>
      </c>
      <c r="L569" s="61" t="s">
        <v>32</v>
      </c>
      <c r="M569" s="43">
        <v>4.8627282640208369</v>
      </c>
      <c r="N569" s="43">
        <v>3.9370750758958901</v>
      </c>
      <c r="O569" s="36">
        <f t="shared" si="64"/>
        <v>-0.92565318812494679</v>
      </c>
      <c r="P569" s="47">
        <v>7.666666666666667</v>
      </c>
      <c r="Q569" s="62">
        <f t="shared" si="67"/>
        <v>1.6720438627993511E-5</v>
      </c>
      <c r="R569" s="35" t="str">
        <f t="shared" si="68"/>
        <v>02.4GB 이하</v>
      </c>
      <c r="S569" s="63" t="s">
        <v>54</v>
      </c>
      <c r="T569" s="38">
        <f t="shared" si="69"/>
        <v>1.6720438627993511E-5</v>
      </c>
    </row>
    <row r="570" spans="1:20">
      <c r="A570" s="384" t="s">
        <v>45</v>
      </c>
      <c r="B570" s="385" t="s">
        <v>100</v>
      </c>
      <c r="C570" s="27" t="s">
        <v>34</v>
      </c>
      <c r="D570" s="27" t="s">
        <v>28</v>
      </c>
      <c r="E570" s="402" t="s">
        <v>1881</v>
      </c>
      <c r="F570" s="27" t="str">
        <f t="shared" si="70"/>
        <v>주말엔팅3.0</v>
      </c>
      <c r="G570" s="389" t="str">
        <f t="shared" si="66"/>
        <v/>
      </c>
      <c r="H570" s="17"/>
      <c r="I570" s="403" t="s">
        <v>32</v>
      </c>
      <c r="J570" s="60" t="s">
        <v>157</v>
      </c>
      <c r="K570" s="61" t="s">
        <v>34</v>
      </c>
      <c r="L570" s="61" t="s">
        <v>33</v>
      </c>
      <c r="M570" s="43">
        <v>4.7604963945788006</v>
      </c>
      <c r="N570" s="43">
        <v>3.8093577207520952</v>
      </c>
      <c r="O570" s="36">
        <f t="shared" si="64"/>
        <v>-0.95113867382670536</v>
      </c>
      <c r="P570" s="47">
        <v>14.333333333333334</v>
      </c>
      <c r="Q570" s="62">
        <f t="shared" si="67"/>
        <v>3.1259950478422652E-5</v>
      </c>
      <c r="R570" s="35" t="str">
        <f t="shared" si="68"/>
        <v>02.4GB 이하</v>
      </c>
      <c r="S570" s="63" t="s">
        <v>54</v>
      </c>
      <c r="T570" s="38">
        <f t="shared" si="69"/>
        <v>3.1259950478422652E-5</v>
      </c>
    </row>
    <row r="571" spans="1:20">
      <c r="A571" s="384" t="s">
        <v>45</v>
      </c>
      <c r="B571" s="385" t="s">
        <v>100</v>
      </c>
      <c r="C571" s="27" t="s">
        <v>34</v>
      </c>
      <c r="D571" s="27" t="s">
        <v>28</v>
      </c>
      <c r="E571" s="402" t="s">
        <v>1882</v>
      </c>
      <c r="F571" s="27" t="str">
        <f t="shared" si="70"/>
        <v>주말엔팅5.0</v>
      </c>
      <c r="G571" s="389" t="str">
        <f t="shared" si="66"/>
        <v/>
      </c>
      <c r="H571" s="17"/>
      <c r="I571" s="403" t="s">
        <v>32</v>
      </c>
      <c r="J571" s="60" t="s">
        <v>157</v>
      </c>
      <c r="K571" s="60" t="s">
        <v>86</v>
      </c>
      <c r="L571" s="60" t="s">
        <v>28</v>
      </c>
      <c r="M571" s="43">
        <v>21.8093677442901</v>
      </c>
      <c r="N571" s="43">
        <v>30.788001610308278</v>
      </c>
      <c r="O571" s="36">
        <f t="shared" si="64"/>
        <v>8.9786338660181784</v>
      </c>
      <c r="P571" s="47">
        <v>16.333333333333332</v>
      </c>
      <c r="Q571" s="62">
        <f t="shared" si="67"/>
        <v>3.5621804033551384E-5</v>
      </c>
      <c r="R571" s="35" t="str">
        <f t="shared" si="68"/>
        <v>04.6GB 초과</v>
      </c>
      <c r="S571" s="63" t="s">
        <v>54</v>
      </c>
      <c r="T571" s="38">
        <f t="shared" si="69"/>
        <v>3.5621804033551384E-5</v>
      </c>
    </row>
    <row r="572" spans="1:20">
      <c r="A572" s="384" t="s">
        <v>45</v>
      </c>
      <c r="B572" s="385" t="s">
        <v>100</v>
      </c>
      <c r="C572" s="27" t="s">
        <v>34</v>
      </c>
      <c r="D572" s="27" t="s">
        <v>31</v>
      </c>
      <c r="E572" s="402" t="s">
        <v>1880</v>
      </c>
      <c r="F572" s="27" t="str">
        <f t="shared" si="70"/>
        <v>주말엔팅세이브
(팅안심옵션)</v>
      </c>
      <c r="G572" s="389" t="str">
        <f t="shared" si="66"/>
        <v/>
      </c>
      <c r="H572" s="17"/>
      <c r="I572" s="403" t="s">
        <v>32</v>
      </c>
      <c r="J572" s="60" t="s">
        <v>157</v>
      </c>
      <c r="K572" s="61" t="s">
        <v>86</v>
      </c>
      <c r="L572" s="61" t="s">
        <v>31</v>
      </c>
      <c r="M572" s="43">
        <v>19.88160834993635</v>
      </c>
      <c r="N572" s="43">
        <v>18.449256467819215</v>
      </c>
      <c r="O572" s="36">
        <f t="shared" si="64"/>
        <v>-1.4323518821171355</v>
      </c>
      <c r="P572" s="47">
        <v>11.666666666666666</v>
      </c>
      <c r="Q572" s="62">
        <f t="shared" si="67"/>
        <v>2.5444145738250992E-5</v>
      </c>
      <c r="R572" s="35" t="str">
        <f t="shared" si="68"/>
        <v>04.6GB 초과</v>
      </c>
      <c r="S572" s="63" t="s">
        <v>54</v>
      </c>
      <c r="T572" s="38">
        <f t="shared" si="69"/>
        <v>2.5444145738250992E-5</v>
      </c>
    </row>
    <row r="573" spans="1:20">
      <c r="A573" s="384" t="s">
        <v>45</v>
      </c>
      <c r="B573" s="385" t="s">
        <v>100</v>
      </c>
      <c r="C573" s="27" t="s">
        <v>34</v>
      </c>
      <c r="D573" s="27" t="s">
        <v>31</v>
      </c>
      <c r="E573" s="402" t="s">
        <v>1879</v>
      </c>
      <c r="F573" s="27" t="str">
        <f t="shared" si="70"/>
        <v>주말엔팅세이브
(팅안심옵션)</v>
      </c>
      <c r="G573" s="389" t="str">
        <f t="shared" si="66"/>
        <v/>
      </c>
      <c r="H573" s="17"/>
      <c r="I573" s="403" t="s">
        <v>32</v>
      </c>
      <c r="J573" s="60" t="s">
        <v>157</v>
      </c>
      <c r="K573" s="61" t="s">
        <v>86</v>
      </c>
      <c r="L573" s="61" t="s">
        <v>32</v>
      </c>
      <c r="M573" s="43">
        <v>17.140558604536384</v>
      </c>
      <c r="N573" s="43">
        <v>14.75337970667872</v>
      </c>
      <c r="O573" s="36">
        <f t="shared" si="64"/>
        <v>-2.3871788978576642</v>
      </c>
      <c r="P573" s="47">
        <v>9.6666666666666661</v>
      </c>
      <c r="Q573" s="62">
        <f t="shared" si="67"/>
        <v>2.108229218312225E-5</v>
      </c>
      <c r="R573" s="35" t="str">
        <f t="shared" si="68"/>
        <v>04.6GB 초과</v>
      </c>
      <c r="S573" s="63" t="s">
        <v>54</v>
      </c>
      <c r="T573" s="38">
        <f t="shared" si="69"/>
        <v>2.108229218312225E-5</v>
      </c>
    </row>
    <row r="574" spans="1:20">
      <c r="A574" s="384" t="s">
        <v>45</v>
      </c>
      <c r="B574" s="385" t="s">
        <v>100</v>
      </c>
      <c r="C574" s="27" t="s">
        <v>34</v>
      </c>
      <c r="D574" s="27" t="s">
        <v>31</v>
      </c>
      <c r="E574" s="402" t="s">
        <v>1881</v>
      </c>
      <c r="F574" s="27" t="str">
        <f t="shared" si="70"/>
        <v>주말엔팅3.0</v>
      </c>
      <c r="G574" s="389" t="str">
        <f t="shared" si="66"/>
        <v/>
      </c>
      <c r="H574" s="17"/>
      <c r="I574" s="403" t="s">
        <v>32</v>
      </c>
      <c r="J574" s="60" t="s">
        <v>157</v>
      </c>
      <c r="K574" s="61" t="s">
        <v>86</v>
      </c>
      <c r="L574" s="61" t="s">
        <v>33</v>
      </c>
      <c r="M574" s="43">
        <v>21.160143486091069</v>
      </c>
      <c r="N574" s="43">
        <v>14.019788497260638</v>
      </c>
      <c r="O574" s="36">
        <f t="shared" si="64"/>
        <v>-7.1403549888304312</v>
      </c>
      <c r="P574" s="47">
        <v>18.666666666666668</v>
      </c>
      <c r="Q574" s="62">
        <f t="shared" si="67"/>
        <v>4.0710633181201591E-5</v>
      </c>
      <c r="R574" s="35" t="str">
        <f t="shared" si="68"/>
        <v>04.6GB 초과</v>
      </c>
      <c r="S574" s="63" t="s">
        <v>54</v>
      </c>
      <c r="T574" s="38">
        <f t="shared" si="69"/>
        <v>4.0710633181201591E-5</v>
      </c>
    </row>
    <row r="575" spans="1:20">
      <c r="A575" s="384" t="s">
        <v>45</v>
      </c>
      <c r="B575" s="385" t="s">
        <v>100</v>
      </c>
      <c r="C575" s="27" t="s">
        <v>34</v>
      </c>
      <c r="D575" s="27" t="s">
        <v>31</v>
      </c>
      <c r="E575" s="402" t="s">
        <v>1882</v>
      </c>
      <c r="F575" s="27" t="str">
        <f t="shared" si="70"/>
        <v>주말엔팅5.0</v>
      </c>
      <c r="G575" s="389" t="str">
        <f t="shared" si="66"/>
        <v/>
      </c>
      <c r="H575" s="17"/>
      <c r="I575" s="384" t="s">
        <v>32</v>
      </c>
      <c r="J575" s="21" t="s">
        <v>102</v>
      </c>
      <c r="K575" s="21" t="s">
        <v>5</v>
      </c>
      <c r="L575" s="21" t="s">
        <v>28</v>
      </c>
      <c r="M575" s="43">
        <v>0.17516001735123668</v>
      </c>
      <c r="N575" s="43">
        <v>1.718068283294147</v>
      </c>
      <c r="O575" s="36">
        <f t="shared" si="64"/>
        <v>1.5429082659429103</v>
      </c>
      <c r="P575" s="47">
        <v>273</v>
      </c>
      <c r="Q575" s="33">
        <f t="shared" si="67"/>
        <v>5.9539301027507327E-4</v>
      </c>
      <c r="R575" s="35" t="str">
        <f t="shared" si="68"/>
        <v>01.2.5GB 이하</v>
      </c>
      <c r="S575" s="35" t="str">
        <f>IFERROR(VLOOKUP(R575,$A$11:$H$17,8,0),0)</f>
        <v>T끼리어르신
(LTE안심옵션)</v>
      </c>
      <c r="T575" s="38">
        <f t="shared" si="69"/>
        <v>5.9539301027507327E-4</v>
      </c>
    </row>
    <row r="576" spans="1:20">
      <c r="A576" s="384" t="s">
        <v>45</v>
      </c>
      <c r="B576" s="385" t="s">
        <v>100</v>
      </c>
      <c r="C576" s="27" t="s">
        <v>34</v>
      </c>
      <c r="D576" s="27" t="s">
        <v>32</v>
      </c>
      <c r="E576" s="402" t="s">
        <v>1880</v>
      </c>
      <c r="F576" s="27" t="str">
        <f t="shared" si="70"/>
        <v>주말엔팅세이브
(팅안심옵션)</v>
      </c>
      <c r="G576" s="389" t="str">
        <f t="shared" si="66"/>
        <v/>
      </c>
      <c r="H576" s="17"/>
      <c r="I576" s="384" t="s">
        <v>32</v>
      </c>
      <c r="J576" s="21" t="s">
        <v>102</v>
      </c>
      <c r="K576" s="27" t="s">
        <v>5</v>
      </c>
      <c r="L576" s="27" t="s">
        <v>31</v>
      </c>
      <c r="M576" s="43">
        <v>0.1650975387957361</v>
      </c>
      <c r="N576" s="43">
        <v>1.4567549753934146</v>
      </c>
      <c r="O576" s="36">
        <f t="shared" si="64"/>
        <v>1.2916574365976785</v>
      </c>
      <c r="P576" s="47">
        <v>384</v>
      </c>
      <c r="Q576" s="33">
        <f t="shared" si="67"/>
        <v>8.3747588258471838E-4</v>
      </c>
      <c r="R576" s="35" t="str">
        <f t="shared" si="68"/>
        <v>01.2.5GB 이하</v>
      </c>
      <c r="S576" s="35" t="str">
        <f t="shared" ref="S576:S598" si="71">IFERROR(VLOOKUP(R576,$A$11:$H$17,8,0),0)</f>
        <v>T끼리어르신
(LTE안심옵션)</v>
      </c>
      <c r="T576" s="38">
        <f t="shared" si="69"/>
        <v>8.3747588258471838E-4</v>
      </c>
    </row>
    <row r="577" spans="1:20">
      <c r="A577" s="384" t="s">
        <v>45</v>
      </c>
      <c r="B577" s="385" t="s">
        <v>100</v>
      </c>
      <c r="C577" s="27" t="s">
        <v>34</v>
      </c>
      <c r="D577" s="27" t="s">
        <v>32</v>
      </c>
      <c r="E577" s="402" t="s">
        <v>1879</v>
      </c>
      <c r="F577" s="27" t="str">
        <f t="shared" si="70"/>
        <v>주말엔팅세이브
(팅안심옵션)</v>
      </c>
      <c r="G577" s="389" t="str">
        <f t="shared" si="66"/>
        <v/>
      </c>
      <c r="H577" s="17"/>
      <c r="I577" s="384" t="s">
        <v>32</v>
      </c>
      <c r="J577" s="21" t="s">
        <v>102</v>
      </c>
      <c r="K577" s="27" t="s">
        <v>5</v>
      </c>
      <c r="L577" s="27" t="s">
        <v>32</v>
      </c>
      <c r="M577" s="43">
        <v>0.11825663731856779</v>
      </c>
      <c r="N577" s="43">
        <v>0.58538273408670316</v>
      </c>
      <c r="O577" s="36">
        <f t="shared" si="64"/>
        <v>0.46712609676813538</v>
      </c>
      <c r="P577" s="47">
        <v>469.33333333333331</v>
      </c>
      <c r="Q577" s="33">
        <f t="shared" si="67"/>
        <v>1.0235816342702114E-3</v>
      </c>
      <c r="R577" s="35" t="str">
        <f t="shared" si="68"/>
        <v>01.2.5GB 이하</v>
      </c>
      <c r="S577" s="35" t="str">
        <f t="shared" si="71"/>
        <v>T끼리어르신
(LTE안심옵션)</v>
      </c>
      <c r="T577" s="38">
        <f t="shared" si="69"/>
        <v>1.0235816342702114E-3</v>
      </c>
    </row>
    <row r="578" spans="1:20">
      <c r="A578" s="384" t="s">
        <v>45</v>
      </c>
      <c r="B578" s="385" t="s">
        <v>100</v>
      </c>
      <c r="C578" s="27" t="s">
        <v>34</v>
      </c>
      <c r="D578" s="27" t="s">
        <v>32</v>
      </c>
      <c r="E578" s="402" t="s">
        <v>1881</v>
      </c>
      <c r="F578" s="27" t="str">
        <f t="shared" si="70"/>
        <v>주말엔팅3.0</v>
      </c>
      <c r="G578" s="389" t="str">
        <f t="shared" si="66"/>
        <v/>
      </c>
      <c r="H578" s="17"/>
      <c r="I578" s="384" t="s">
        <v>32</v>
      </c>
      <c r="J578" s="21" t="s">
        <v>102</v>
      </c>
      <c r="K578" s="27" t="s">
        <v>5</v>
      </c>
      <c r="L578" s="27" t="s">
        <v>33</v>
      </c>
      <c r="M578" s="43">
        <v>3.7052352790866168E-2</v>
      </c>
      <c r="N578" s="43">
        <v>0.22433997386275092</v>
      </c>
      <c r="O578" s="36">
        <f t="shared" si="64"/>
        <v>0.18728762107188476</v>
      </c>
      <c r="P578" s="47">
        <v>5668.333333333333</v>
      </c>
      <c r="Q578" s="33">
        <f t="shared" si="67"/>
        <v>1.2362219950827374E-2</v>
      </c>
      <c r="R578" s="35" t="str">
        <f t="shared" si="68"/>
        <v>01.2.5GB 이하</v>
      </c>
      <c r="S578" s="35" t="str">
        <f t="shared" si="71"/>
        <v>T끼리어르신
(LTE안심옵션)</v>
      </c>
      <c r="T578" s="38">
        <f t="shared" si="69"/>
        <v>1.2362219950827374E-2</v>
      </c>
    </row>
    <row r="579" spans="1:20">
      <c r="A579" s="384" t="s">
        <v>45</v>
      </c>
      <c r="B579" s="385" t="s">
        <v>100</v>
      </c>
      <c r="C579" s="27" t="s">
        <v>34</v>
      </c>
      <c r="D579" s="27" t="s">
        <v>32</v>
      </c>
      <c r="E579" s="402" t="s">
        <v>1882</v>
      </c>
      <c r="F579" s="27" t="str">
        <f t="shared" si="70"/>
        <v>주말엔팅5.0</v>
      </c>
      <c r="G579" s="389" t="str">
        <f t="shared" si="66"/>
        <v/>
      </c>
      <c r="H579" s="17"/>
      <c r="I579" s="384" t="s">
        <v>32</v>
      </c>
      <c r="J579" s="21" t="s">
        <v>102</v>
      </c>
      <c r="K579" s="21" t="s">
        <v>30</v>
      </c>
      <c r="L579" s="21" t="s">
        <v>28</v>
      </c>
      <c r="M579" s="43">
        <v>0.79838794218992182</v>
      </c>
      <c r="N579" s="43">
        <v>2.1497348899592859</v>
      </c>
      <c r="O579" s="36">
        <f t="shared" si="64"/>
        <v>1.351346947769364</v>
      </c>
      <c r="P579" s="47">
        <v>166.33333333333334</v>
      </c>
      <c r="Q579" s="33">
        <f t="shared" si="67"/>
        <v>3.6276082066820701E-4</v>
      </c>
      <c r="R579" s="35" t="str">
        <f t="shared" si="68"/>
        <v>01.2.5GB 이하</v>
      </c>
      <c r="S579" s="35" t="str">
        <f t="shared" si="71"/>
        <v>T끼리어르신
(LTE안심옵션)</v>
      </c>
      <c r="T579" s="38">
        <f t="shared" si="69"/>
        <v>3.6276082066820701E-4</v>
      </c>
    </row>
    <row r="580" spans="1:20">
      <c r="A580" s="384" t="s">
        <v>45</v>
      </c>
      <c r="B580" s="385" t="s">
        <v>100</v>
      </c>
      <c r="C580" s="27" t="s">
        <v>34</v>
      </c>
      <c r="D580" s="27" t="s">
        <v>33</v>
      </c>
      <c r="E580" s="402" t="s">
        <v>1880</v>
      </c>
      <c r="F580" s="27" t="str">
        <f t="shared" si="70"/>
        <v>주말엔팅세이브
(팅안심옵션)</v>
      </c>
      <c r="G580" s="389" t="str">
        <f t="shared" si="66"/>
        <v/>
      </c>
      <c r="H580" s="17"/>
      <c r="I580" s="384" t="s">
        <v>32</v>
      </c>
      <c r="J580" s="21" t="s">
        <v>102</v>
      </c>
      <c r="K580" s="27" t="s">
        <v>30</v>
      </c>
      <c r="L580" s="27" t="s">
        <v>31</v>
      </c>
      <c r="M580" s="43">
        <v>0.82414046633640292</v>
      </c>
      <c r="N580" s="43">
        <v>1.7673619718445841</v>
      </c>
      <c r="O580" s="36">
        <f t="shared" si="64"/>
        <v>0.94322150550818118</v>
      </c>
      <c r="P580" s="47">
        <v>210.33333333333334</v>
      </c>
      <c r="Q580" s="33">
        <f t="shared" si="67"/>
        <v>4.5872159888103937E-4</v>
      </c>
      <c r="R580" s="35" t="str">
        <f t="shared" si="68"/>
        <v>01.2.5GB 이하</v>
      </c>
      <c r="S580" s="35" t="str">
        <f t="shared" si="71"/>
        <v>T끼리어르신
(LTE안심옵션)</v>
      </c>
      <c r="T580" s="38">
        <f t="shared" si="69"/>
        <v>4.5872159888103937E-4</v>
      </c>
    </row>
    <row r="581" spans="1:20">
      <c r="A581" s="384" t="s">
        <v>45</v>
      </c>
      <c r="B581" s="385" t="s">
        <v>100</v>
      </c>
      <c r="C581" s="27" t="s">
        <v>34</v>
      </c>
      <c r="D581" s="27" t="s">
        <v>33</v>
      </c>
      <c r="E581" s="402" t="s">
        <v>1879</v>
      </c>
      <c r="F581" s="27" t="str">
        <f t="shared" si="70"/>
        <v>주말엔팅세이브
(팅안심옵션)</v>
      </c>
      <c r="G581" s="389" t="str">
        <f t="shared" si="66"/>
        <v/>
      </c>
      <c r="H581" s="17"/>
      <c r="I581" s="384" t="s">
        <v>32</v>
      </c>
      <c r="J581" s="21" t="s">
        <v>102</v>
      </c>
      <c r="K581" s="27" t="s">
        <v>30</v>
      </c>
      <c r="L581" s="27" t="s">
        <v>32</v>
      </c>
      <c r="M581" s="43">
        <v>0.80700686545159872</v>
      </c>
      <c r="N581" s="43">
        <v>1.1000860246053288</v>
      </c>
      <c r="O581" s="36">
        <f t="shared" si="64"/>
        <v>0.29307915915373006</v>
      </c>
      <c r="P581" s="47">
        <v>172.33333333333334</v>
      </c>
      <c r="Q581" s="33">
        <f t="shared" si="67"/>
        <v>3.7584638133359328E-4</v>
      </c>
      <c r="R581" s="35" t="str">
        <f t="shared" si="68"/>
        <v>01.2.5GB 이하</v>
      </c>
      <c r="S581" s="35" t="str">
        <f t="shared" si="71"/>
        <v>T끼리어르신
(LTE안심옵션)</v>
      </c>
      <c r="T581" s="38">
        <f t="shared" si="69"/>
        <v>3.7584638133359328E-4</v>
      </c>
    </row>
    <row r="582" spans="1:20">
      <c r="A582" s="384" t="s">
        <v>45</v>
      </c>
      <c r="B582" s="385" t="s">
        <v>100</v>
      </c>
      <c r="C582" s="27" t="s">
        <v>34</v>
      </c>
      <c r="D582" s="27" t="s">
        <v>33</v>
      </c>
      <c r="E582" s="402" t="s">
        <v>1881</v>
      </c>
      <c r="F582" s="27" t="str">
        <f t="shared" si="70"/>
        <v>주말엔팅3.0</v>
      </c>
      <c r="G582" s="389" t="str">
        <f t="shared" si="66"/>
        <v/>
      </c>
      <c r="H582" s="17"/>
      <c r="I582" s="384" t="s">
        <v>32</v>
      </c>
      <c r="J582" s="21" t="s">
        <v>102</v>
      </c>
      <c r="K582" s="27" t="s">
        <v>30</v>
      </c>
      <c r="L582" s="27" t="s">
        <v>33</v>
      </c>
      <c r="M582" s="43">
        <v>0.78545968672808475</v>
      </c>
      <c r="N582" s="43">
        <v>1.0017933236405174</v>
      </c>
      <c r="O582" s="36">
        <f t="shared" si="64"/>
        <v>0.21633363691243268</v>
      </c>
      <c r="P582" s="47">
        <v>498.66666666666669</v>
      </c>
      <c r="Q582" s="33">
        <f t="shared" si="67"/>
        <v>1.0875554864120996E-3</v>
      </c>
      <c r="R582" s="35" t="str">
        <f t="shared" si="68"/>
        <v>01.2.5GB 이하</v>
      </c>
      <c r="S582" s="35" t="str">
        <f t="shared" si="71"/>
        <v>T끼리어르신
(LTE안심옵션)</v>
      </c>
      <c r="T582" s="38">
        <f t="shared" si="69"/>
        <v>1.0875554864120996E-3</v>
      </c>
    </row>
    <row r="583" spans="1:20">
      <c r="A583" s="384" t="s">
        <v>45</v>
      </c>
      <c r="B583" s="385" t="s">
        <v>100</v>
      </c>
      <c r="C583" s="27" t="s">
        <v>34</v>
      </c>
      <c r="D583" s="27" t="s">
        <v>33</v>
      </c>
      <c r="E583" s="402" t="s">
        <v>1882</v>
      </c>
      <c r="F583" s="27" t="str">
        <f t="shared" si="70"/>
        <v>주말엔팅5.0</v>
      </c>
      <c r="G583" s="389" t="str">
        <f t="shared" si="66"/>
        <v/>
      </c>
      <c r="H583" s="17"/>
      <c r="I583" s="384" t="s">
        <v>32</v>
      </c>
      <c r="J583" s="21" t="s">
        <v>102</v>
      </c>
      <c r="K583" s="21" t="s">
        <v>10</v>
      </c>
      <c r="L583" s="21" t="s">
        <v>28</v>
      </c>
      <c r="M583" s="43">
        <v>1.5420867791816371</v>
      </c>
      <c r="N583" s="43">
        <v>2.5651621661969086</v>
      </c>
      <c r="O583" s="36">
        <f t="shared" si="64"/>
        <v>1.0230753870152716</v>
      </c>
      <c r="P583" s="47">
        <v>111.66666666666667</v>
      </c>
      <c r="Q583" s="33">
        <f t="shared" si="67"/>
        <v>2.4353682349468808E-4</v>
      </c>
      <c r="R583" s="35" t="str">
        <f t="shared" si="68"/>
        <v>02.4GB 이하</v>
      </c>
      <c r="S583" s="35" t="str">
        <f t="shared" si="71"/>
        <v>어르신 안심 2.8G</v>
      </c>
      <c r="T583" s="38">
        <f t="shared" si="69"/>
        <v>2.4353682349468808E-4</v>
      </c>
    </row>
    <row r="584" spans="1:20">
      <c r="A584" s="384" t="s">
        <v>45</v>
      </c>
      <c r="B584" s="385" t="s">
        <v>100</v>
      </c>
      <c r="C584" s="27" t="s">
        <v>86</v>
      </c>
      <c r="D584" s="27" t="s">
        <v>28</v>
      </c>
      <c r="E584" s="402" t="s">
        <v>1880</v>
      </c>
      <c r="F584" s="27" t="str">
        <f t="shared" si="70"/>
        <v>주말엔팅세이브
(팅안심옵션)</v>
      </c>
      <c r="G584" s="389" t="str">
        <f t="shared" si="66"/>
        <v/>
      </c>
      <c r="H584" s="17"/>
      <c r="I584" s="384" t="s">
        <v>32</v>
      </c>
      <c r="J584" s="21" t="s">
        <v>102</v>
      </c>
      <c r="K584" s="27" t="s">
        <v>10</v>
      </c>
      <c r="L584" s="27" t="s">
        <v>31</v>
      </c>
      <c r="M584" s="43">
        <v>1.5386780273018545</v>
      </c>
      <c r="N584" s="43">
        <v>2.9040518429237983</v>
      </c>
      <c r="O584" s="36">
        <f t="shared" si="64"/>
        <v>1.3653738156219437</v>
      </c>
      <c r="P584" s="47">
        <v>115.33333333333333</v>
      </c>
      <c r="Q584" s="33">
        <f t="shared" si="67"/>
        <v>2.5153355501242411E-4</v>
      </c>
      <c r="R584" s="35" t="str">
        <f t="shared" si="68"/>
        <v>02.4GB 이하</v>
      </c>
      <c r="S584" s="35" t="str">
        <f t="shared" si="71"/>
        <v>어르신 안심 2.8G</v>
      </c>
      <c r="T584" s="38">
        <f t="shared" si="69"/>
        <v>2.5153355501242411E-4</v>
      </c>
    </row>
    <row r="585" spans="1:20">
      <c r="A585" s="384" t="s">
        <v>45</v>
      </c>
      <c r="B585" s="385" t="s">
        <v>100</v>
      </c>
      <c r="C585" s="27" t="s">
        <v>86</v>
      </c>
      <c r="D585" s="27" t="s">
        <v>28</v>
      </c>
      <c r="E585" s="402" t="s">
        <v>1879</v>
      </c>
      <c r="F585" s="27" t="str">
        <f t="shared" si="70"/>
        <v>주말엔팅세이브
(팅안심옵션)</v>
      </c>
      <c r="G585" s="389" t="str">
        <f t="shared" si="66"/>
        <v/>
      </c>
      <c r="H585" s="17"/>
      <c r="I585" s="384" t="s">
        <v>32</v>
      </c>
      <c r="J585" s="21" t="s">
        <v>102</v>
      </c>
      <c r="K585" s="27" t="s">
        <v>10</v>
      </c>
      <c r="L585" s="27" t="s">
        <v>32</v>
      </c>
      <c r="M585" s="43">
        <v>1.5378520057862064</v>
      </c>
      <c r="N585" s="43">
        <v>1.4715624530631375</v>
      </c>
      <c r="O585" s="36">
        <f t="shared" si="64"/>
        <v>-6.6289552723068912E-2</v>
      </c>
      <c r="P585" s="47">
        <v>83</v>
      </c>
      <c r="Q585" s="33">
        <f t="shared" si="67"/>
        <v>1.8101692253784277E-4</v>
      </c>
      <c r="R585" s="35" t="str">
        <f t="shared" si="68"/>
        <v>01.2.5GB 이하</v>
      </c>
      <c r="S585" s="35" t="str">
        <f t="shared" si="71"/>
        <v>T끼리어르신
(LTE안심옵션)</v>
      </c>
      <c r="T585" s="38">
        <f t="shared" si="69"/>
        <v>1.8101692253784277E-4</v>
      </c>
    </row>
    <row r="586" spans="1:20">
      <c r="A586" s="384" t="s">
        <v>45</v>
      </c>
      <c r="B586" s="385" t="s">
        <v>100</v>
      </c>
      <c r="C586" s="27" t="s">
        <v>86</v>
      </c>
      <c r="D586" s="27" t="s">
        <v>28</v>
      </c>
      <c r="E586" s="402" t="s">
        <v>1881</v>
      </c>
      <c r="F586" s="27" t="str">
        <f t="shared" si="70"/>
        <v>주말엔팅3.0</v>
      </c>
      <c r="G586" s="389" t="str">
        <f t="shared" si="66"/>
        <v/>
      </c>
      <c r="H586" s="17"/>
      <c r="I586" s="384" t="s">
        <v>32</v>
      </c>
      <c r="J586" s="21" t="s">
        <v>102</v>
      </c>
      <c r="K586" s="27" t="s">
        <v>10</v>
      </c>
      <c r="L586" s="27" t="s">
        <v>33</v>
      </c>
      <c r="M586" s="43">
        <v>1.5400484860953638</v>
      </c>
      <c r="N586" s="43">
        <v>1.6208555455261706</v>
      </c>
      <c r="O586" s="36">
        <f t="shared" si="64"/>
        <v>8.0807059430806794E-2</v>
      </c>
      <c r="P586" s="47">
        <v>236</v>
      </c>
      <c r="Q586" s="33">
        <f t="shared" si="67"/>
        <v>5.1469871950519149E-4</v>
      </c>
      <c r="R586" s="35" t="str">
        <f t="shared" si="68"/>
        <v>01.2.5GB 이하</v>
      </c>
      <c r="S586" s="35" t="str">
        <f t="shared" si="71"/>
        <v>T끼리어르신
(LTE안심옵션)</v>
      </c>
      <c r="T586" s="38">
        <f t="shared" si="69"/>
        <v>5.1469871950519149E-4</v>
      </c>
    </row>
    <row r="587" spans="1:20">
      <c r="A587" s="384" t="s">
        <v>45</v>
      </c>
      <c r="B587" s="385" t="s">
        <v>100</v>
      </c>
      <c r="C587" s="27" t="s">
        <v>86</v>
      </c>
      <c r="D587" s="27" t="s">
        <v>28</v>
      </c>
      <c r="E587" s="402" t="s">
        <v>1882</v>
      </c>
      <c r="F587" s="27" t="str">
        <f t="shared" si="70"/>
        <v>주말엔팅5.0</v>
      </c>
      <c r="G587" s="389" t="str">
        <f t="shared" si="66"/>
        <v/>
      </c>
      <c r="H587" s="17"/>
      <c r="I587" s="384" t="s">
        <v>32</v>
      </c>
      <c r="J587" s="21" t="s">
        <v>102</v>
      </c>
      <c r="K587" s="21" t="s">
        <v>13</v>
      </c>
      <c r="L587" s="21" t="s">
        <v>28</v>
      </c>
      <c r="M587" s="43">
        <v>2.8913351971693713</v>
      </c>
      <c r="N587" s="43">
        <v>5.3545646925165187</v>
      </c>
      <c r="O587" s="36">
        <f t="shared" si="64"/>
        <v>2.4632294953471474</v>
      </c>
      <c r="P587" s="47">
        <v>132</v>
      </c>
      <c r="Q587" s="33">
        <f t="shared" si="67"/>
        <v>2.8788233463849692E-4</v>
      </c>
      <c r="R587" s="35" t="str">
        <f t="shared" si="68"/>
        <v>03.6GB 이하</v>
      </c>
      <c r="S587" s="35" t="str">
        <f t="shared" si="71"/>
        <v>어르신 안심 4.5G</v>
      </c>
      <c r="T587" s="38">
        <f t="shared" si="69"/>
        <v>2.8788233463849692E-4</v>
      </c>
    </row>
    <row r="588" spans="1:20">
      <c r="A588" s="384" t="s">
        <v>45</v>
      </c>
      <c r="B588" s="385" t="s">
        <v>100</v>
      </c>
      <c r="C588" s="27" t="s">
        <v>86</v>
      </c>
      <c r="D588" s="27" t="s">
        <v>31</v>
      </c>
      <c r="E588" s="402" t="s">
        <v>1880</v>
      </c>
      <c r="F588" s="27" t="str">
        <f t="shared" si="70"/>
        <v>주말엔팅세이브
(팅안심옵션)</v>
      </c>
      <c r="G588" s="389" t="str">
        <f t="shared" si="66"/>
        <v/>
      </c>
      <c r="H588" s="17"/>
      <c r="I588" s="384" t="s">
        <v>32</v>
      </c>
      <c r="J588" s="21" t="s">
        <v>102</v>
      </c>
      <c r="K588" s="27" t="s">
        <v>13</v>
      </c>
      <c r="L588" s="27" t="s">
        <v>31</v>
      </c>
      <c r="M588" s="43">
        <v>2.7973571467253326</v>
      </c>
      <c r="N588" s="43">
        <v>3.6814937604716951</v>
      </c>
      <c r="O588" s="36">
        <f t="shared" si="64"/>
        <v>0.88413661374636243</v>
      </c>
      <c r="P588" s="47">
        <v>108.66666666666667</v>
      </c>
      <c r="Q588" s="33">
        <f t="shared" si="67"/>
        <v>2.3699404316199498E-4</v>
      </c>
      <c r="R588" s="35" t="str">
        <f t="shared" si="68"/>
        <v>02.4GB 이하</v>
      </c>
      <c r="S588" s="35" t="str">
        <f t="shared" si="71"/>
        <v>어르신 안심 2.8G</v>
      </c>
      <c r="T588" s="38">
        <f t="shared" si="69"/>
        <v>2.3699404316199498E-4</v>
      </c>
    </row>
    <row r="589" spans="1:20">
      <c r="A589" s="384" t="s">
        <v>45</v>
      </c>
      <c r="B589" s="385" t="s">
        <v>100</v>
      </c>
      <c r="C589" s="27" t="s">
        <v>86</v>
      </c>
      <c r="D589" s="27" t="s">
        <v>31</v>
      </c>
      <c r="E589" s="402" t="s">
        <v>1879</v>
      </c>
      <c r="F589" s="27" t="str">
        <f t="shared" si="70"/>
        <v>주말엔팅세이브
(팅안심옵션)</v>
      </c>
      <c r="G589" s="389" t="str">
        <f t="shared" si="66"/>
        <v/>
      </c>
      <c r="H589" s="17"/>
      <c r="I589" s="384" t="s">
        <v>32</v>
      </c>
      <c r="J589" s="21" t="s">
        <v>102</v>
      </c>
      <c r="K589" s="27" t="s">
        <v>13</v>
      </c>
      <c r="L589" s="27" t="s">
        <v>32</v>
      </c>
      <c r="M589" s="43">
        <v>2.7315815085231669</v>
      </c>
      <c r="N589" s="43">
        <v>3.4495482840160334</v>
      </c>
      <c r="O589" s="36">
        <f t="shared" si="64"/>
        <v>0.71796677549286647</v>
      </c>
      <c r="P589" s="47">
        <v>67.333333333333329</v>
      </c>
      <c r="Q589" s="33">
        <f t="shared" si="67"/>
        <v>1.468490696893343E-4</v>
      </c>
      <c r="R589" s="35" t="str">
        <f t="shared" si="68"/>
        <v>02.4GB 이하</v>
      </c>
      <c r="S589" s="35" t="str">
        <f t="shared" si="71"/>
        <v>어르신 안심 2.8G</v>
      </c>
      <c r="T589" s="38">
        <f t="shared" si="69"/>
        <v>1.468490696893343E-4</v>
      </c>
    </row>
    <row r="590" spans="1:20">
      <c r="A590" s="384" t="s">
        <v>45</v>
      </c>
      <c r="B590" s="385" t="s">
        <v>100</v>
      </c>
      <c r="C590" s="27" t="s">
        <v>86</v>
      </c>
      <c r="D590" s="27" t="s">
        <v>31</v>
      </c>
      <c r="E590" s="402" t="s">
        <v>1881</v>
      </c>
      <c r="F590" s="27" t="str">
        <f t="shared" si="70"/>
        <v>주말엔팅3.0</v>
      </c>
      <c r="G590" s="389" t="str">
        <f t="shared" si="66"/>
        <v/>
      </c>
      <c r="H590" s="17"/>
      <c r="I590" s="384" t="s">
        <v>32</v>
      </c>
      <c r="J590" s="21" t="s">
        <v>102</v>
      </c>
      <c r="K590" s="27" t="s">
        <v>13</v>
      </c>
      <c r="L590" s="27" t="s">
        <v>33</v>
      </c>
      <c r="M590" s="43">
        <v>2.787226788834114</v>
      </c>
      <c r="N590" s="43">
        <v>2.7777766593096489</v>
      </c>
      <c r="O590" s="36">
        <f t="shared" si="64"/>
        <v>-9.4501295244651118E-3</v>
      </c>
      <c r="P590" s="47">
        <v>184.66666666666666</v>
      </c>
      <c r="Q590" s="33">
        <f t="shared" si="67"/>
        <v>4.0274447825688713E-4</v>
      </c>
      <c r="R590" s="35" t="str">
        <f t="shared" si="68"/>
        <v>02.4GB 이하</v>
      </c>
      <c r="S590" s="35" t="str">
        <f t="shared" si="71"/>
        <v>어르신 안심 2.8G</v>
      </c>
      <c r="T590" s="38">
        <f t="shared" si="69"/>
        <v>4.0274447825688713E-4</v>
      </c>
    </row>
    <row r="591" spans="1:20">
      <c r="A591" s="384" t="s">
        <v>45</v>
      </c>
      <c r="B591" s="385" t="s">
        <v>100</v>
      </c>
      <c r="C591" s="27" t="s">
        <v>86</v>
      </c>
      <c r="D591" s="27" t="s">
        <v>31</v>
      </c>
      <c r="E591" s="402" t="s">
        <v>1882</v>
      </c>
      <c r="F591" s="27" t="str">
        <f t="shared" si="70"/>
        <v>주말엔팅5.0</v>
      </c>
      <c r="G591" s="389" t="str">
        <f t="shared" si="66"/>
        <v/>
      </c>
      <c r="H591" s="17"/>
      <c r="I591" s="384" t="s">
        <v>32</v>
      </c>
      <c r="J591" s="21" t="s">
        <v>102</v>
      </c>
      <c r="K591" s="21" t="s">
        <v>34</v>
      </c>
      <c r="L591" s="21" t="s">
        <v>28</v>
      </c>
      <c r="M591" s="43">
        <v>4.9997416245772541</v>
      </c>
      <c r="N591" s="43">
        <v>8.1193996354731546</v>
      </c>
      <c r="O591" s="36">
        <f t="shared" si="64"/>
        <v>3.1196580108959004</v>
      </c>
      <c r="P591" s="47">
        <v>72.333333333333329</v>
      </c>
      <c r="Q591" s="33">
        <f t="shared" si="67"/>
        <v>1.5775370357715615E-4</v>
      </c>
      <c r="R591" s="35" t="str">
        <f t="shared" si="68"/>
        <v>04.6GB 초과</v>
      </c>
      <c r="S591" s="35" t="str">
        <f t="shared" si="71"/>
        <v>어르신 에센스(어르신 스페셜)</v>
      </c>
      <c r="T591" s="38">
        <f t="shared" si="69"/>
        <v>1.5775370357715615E-4</v>
      </c>
    </row>
    <row r="592" spans="1:20">
      <c r="A592" s="384" t="s">
        <v>45</v>
      </c>
      <c r="B592" s="385" t="s">
        <v>100</v>
      </c>
      <c r="C592" s="27" t="s">
        <v>86</v>
      </c>
      <c r="D592" s="27" t="s">
        <v>32</v>
      </c>
      <c r="E592" s="402" t="s">
        <v>1880</v>
      </c>
      <c r="F592" s="27" t="str">
        <f t="shared" si="70"/>
        <v>주말엔팅세이브
(팅안심옵션)</v>
      </c>
      <c r="G592" s="389" t="str">
        <f t="shared" si="66"/>
        <v/>
      </c>
      <c r="H592" s="17"/>
      <c r="I592" s="384" t="s">
        <v>32</v>
      </c>
      <c r="J592" s="21" t="s">
        <v>102</v>
      </c>
      <c r="K592" s="27" t="s">
        <v>34</v>
      </c>
      <c r="L592" s="27" t="s">
        <v>31</v>
      </c>
      <c r="M592" s="43">
        <v>4.8972537208149447</v>
      </c>
      <c r="N592" s="43">
        <v>5.9809607958975635</v>
      </c>
      <c r="O592" s="36">
        <f t="shared" si="64"/>
        <v>1.0837070750826188</v>
      </c>
      <c r="P592" s="47">
        <v>43.666666666666664</v>
      </c>
      <c r="Q592" s="33">
        <f t="shared" si="67"/>
        <v>9.5233802620310859E-5</v>
      </c>
      <c r="R592" s="35" t="str">
        <f t="shared" si="68"/>
        <v>03.6GB 이하</v>
      </c>
      <c r="S592" s="35" t="str">
        <f t="shared" si="71"/>
        <v>어르신 안심 4.5G</v>
      </c>
      <c r="T592" s="38">
        <f t="shared" si="69"/>
        <v>9.5233802620310859E-5</v>
      </c>
    </row>
    <row r="593" spans="1:20">
      <c r="A593" s="384" t="s">
        <v>45</v>
      </c>
      <c r="B593" s="385" t="s">
        <v>100</v>
      </c>
      <c r="C593" s="27" t="s">
        <v>86</v>
      </c>
      <c r="D593" s="27" t="s">
        <v>32</v>
      </c>
      <c r="E593" s="402" t="s">
        <v>1879</v>
      </c>
      <c r="F593" s="27" t="str">
        <f t="shared" si="70"/>
        <v>주말엔팅세이브
(팅안심옵션)</v>
      </c>
      <c r="G593" s="389" t="str">
        <f t="shared" si="66"/>
        <v/>
      </c>
      <c r="H593" s="17"/>
      <c r="I593" s="384" t="s">
        <v>32</v>
      </c>
      <c r="J593" s="21" t="s">
        <v>102</v>
      </c>
      <c r="K593" s="27" t="s">
        <v>34</v>
      </c>
      <c r="L593" s="27" t="s">
        <v>32</v>
      </c>
      <c r="M593" s="43">
        <v>4.89243440518434</v>
      </c>
      <c r="N593" s="43">
        <v>6.0664373321094729</v>
      </c>
      <c r="O593" s="36">
        <f t="shared" si="64"/>
        <v>1.1740029269251329</v>
      </c>
      <c r="P593" s="47">
        <v>29</v>
      </c>
      <c r="Q593" s="33">
        <f t="shared" si="67"/>
        <v>6.3246876549366752E-5</v>
      </c>
      <c r="R593" s="35" t="str">
        <f t="shared" si="68"/>
        <v>04.6GB 초과</v>
      </c>
      <c r="S593" s="35" t="str">
        <f t="shared" si="71"/>
        <v>어르신 에센스(어르신 스페셜)</v>
      </c>
      <c r="T593" s="38">
        <f t="shared" si="69"/>
        <v>6.3246876549366752E-5</v>
      </c>
    </row>
    <row r="594" spans="1:20">
      <c r="A594" s="384" t="s">
        <v>45</v>
      </c>
      <c r="B594" s="385" t="s">
        <v>100</v>
      </c>
      <c r="C594" s="27" t="s">
        <v>86</v>
      </c>
      <c r="D594" s="27" t="s">
        <v>32</v>
      </c>
      <c r="E594" s="402" t="s">
        <v>1881</v>
      </c>
      <c r="F594" s="27" t="str">
        <f t="shared" si="70"/>
        <v>주말엔팅3.0</v>
      </c>
      <c r="G594" s="389" t="str">
        <f t="shared" si="66"/>
        <v/>
      </c>
      <c r="H594" s="17"/>
      <c r="I594" s="384" t="s">
        <v>32</v>
      </c>
      <c r="J594" s="21" t="s">
        <v>102</v>
      </c>
      <c r="K594" s="27" t="s">
        <v>34</v>
      </c>
      <c r="L594" s="27" t="s">
        <v>33</v>
      </c>
      <c r="M594" s="43">
        <v>4.8475171367773848</v>
      </c>
      <c r="N594" s="43">
        <v>4.8014987498186947</v>
      </c>
      <c r="O594" s="36">
        <f t="shared" si="64"/>
        <v>-4.6018386958690094E-2</v>
      </c>
      <c r="P594" s="47">
        <v>59.333333333333336</v>
      </c>
      <c r="Q594" s="33">
        <f t="shared" si="67"/>
        <v>1.2940165546881935E-4</v>
      </c>
      <c r="R594" s="35" t="str">
        <f t="shared" si="68"/>
        <v>03.6GB 이하</v>
      </c>
      <c r="S594" s="35" t="str">
        <f t="shared" si="71"/>
        <v>어르신 안심 4.5G</v>
      </c>
      <c r="T594" s="38">
        <f t="shared" si="69"/>
        <v>1.2940165546881935E-4</v>
      </c>
    </row>
    <row r="595" spans="1:20">
      <c r="A595" s="384" t="s">
        <v>45</v>
      </c>
      <c r="B595" s="385" t="s">
        <v>100</v>
      </c>
      <c r="C595" s="27" t="s">
        <v>86</v>
      </c>
      <c r="D595" s="27" t="s">
        <v>32</v>
      </c>
      <c r="E595" s="402" t="s">
        <v>1882</v>
      </c>
      <c r="F595" s="27" t="str">
        <f t="shared" si="70"/>
        <v>주말엔팅5.0</v>
      </c>
      <c r="G595" s="389" t="str">
        <f t="shared" si="66"/>
        <v/>
      </c>
      <c r="H595" s="17"/>
      <c r="I595" s="384" t="s">
        <v>32</v>
      </c>
      <c r="J595" s="21" t="s">
        <v>102</v>
      </c>
      <c r="K595" s="21" t="s">
        <v>86</v>
      </c>
      <c r="L595" s="21" t="s">
        <v>28</v>
      </c>
      <c r="M595" s="43">
        <v>21.948975234011613</v>
      </c>
      <c r="N595" s="43">
        <v>26.546944528809775</v>
      </c>
      <c r="O595" s="36">
        <f t="shared" si="64"/>
        <v>4.5979692947981619</v>
      </c>
      <c r="P595" s="47">
        <v>237.66666666666666</v>
      </c>
      <c r="Q595" s="33">
        <f t="shared" si="67"/>
        <v>5.1833359746779881E-4</v>
      </c>
      <c r="R595" s="35" t="str">
        <f t="shared" si="68"/>
        <v>04.6GB 초과</v>
      </c>
      <c r="S595" s="35" t="str">
        <f t="shared" si="71"/>
        <v>어르신 에센스(어르신 스페셜)</v>
      </c>
      <c r="T595" s="38">
        <f t="shared" si="69"/>
        <v>5.1833359746779881E-4</v>
      </c>
    </row>
    <row r="596" spans="1:20">
      <c r="A596" s="384" t="s">
        <v>45</v>
      </c>
      <c r="B596" s="385" t="s">
        <v>100</v>
      </c>
      <c r="C596" s="27" t="s">
        <v>86</v>
      </c>
      <c r="D596" s="27" t="s">
        <v>33</v>
      </c>
      <c r="E596" s="402" t="s">
        <v>1880</v>
      </c>
      <c r="F596" s="27" t="str">
        <f t="shared" si="70"/>
        <v>주말엔팅세이브
(팅안심옵션)</v>
      </c>
      <c r="G596" s="389" t="str">
        <f t="shared" si="66"/>
        <v/>
      </c>
      <c r="H596" s="17"/>
      <c r="I596" s="384" t="s">
        <v>32</v>
      </c>
      <c r="J596" s="21" t="s">
        <v>102</v>
      </c>
      <c r="K596" s="27" t="s">
        <v>86</v>
      </c>
      <c r="L596" s="27" t="s">
        <v>31</v>
      </c>
      <c r="M596" s="43">
        <v>21.469378998485237</v>
      </c>
      <c r="N596" s="43">
        <v>24.077647509285438</v>
      </c>
      <c r="O596" s="36">
        <f t="shared" si="64"/>
        <v>2.6082685108002011</v>
      </c>
      <c r="P596" s="47">
        <v>104.33333333333333</v>
      </c>
      <c r="Q596" s="33">
        <f t="shared" si="67"/>
        <v>2.27543360459216E-4</v>
      </c>
      <c r="R596" s="35" t="str">
        <f t="shared" si="68"/>
        <v>04.6GB 초과</v>
      </c>
      <c r="S596" s="35" t="str">
        <f t="shared" si="71"/>
        <v>어르신 에센스(어르신 스페셜)</v>
      </c>
      <c r="T596" s="38">
        <f t="shared" si="69"/>
        <v>2.27543360459216E-4</v>
      </c>
    </row>
    <row r="597" spans="1:20">
      <c r="A597" s="384" t="s">
        <v>45</v>
      </c>
      <c r="B597" s="385" t="s">
        <v>100</v>
      </c>
      <c r="C597" s="27" t="s">
        <v>86</v>
      </c>
      <c r="D597" s="27" t="s">
        <v>33</v>
      </c>
      <c r="E597" s="402" t="s">
        <v>1879</v>
      </c>
      <c r="F597" s="27" t="str">
        <f t="shared" si="70"/>
        <v>주말엔팅세이브
(팅안심옵션)</v>
      </c>
      <c r="G597" s="389" t="str">
        <f t="shared" si="66"/>
        <v/>
      </c>
      <c r="H597" s="17"/>
      <c r="I597" s="384" t="s">
        <v>32</v>
      </c>
      <c r="J597" s="21" t="s">
        <v>102</v>
      </c>
      <c r="K597" s="27" t="s">
        <v>86</v>
      </c>
      <c r="L597" s="27" t="s">
        <v>32</v>
      </c>
      <c r="M597" s="43">
        <v>17.377347821774691</v>
      </c>
      <c r="N597" s="43">
        <v>17.650558797172877</v>
      </c>
      <c r="O597" s="36">
        <f t="shared" si="64"/>
        <v>0.27321097539818595</v>
      </c>
      <c r="P597" s="47">
        <v>53.666666666666664</v>
      </c>
      <c r="Q597" s="33">
        <f t="shared" si="67"/>
        <v>1.1704307039595457E-4</v>
      </c>
      <c r="R597" s="35" t="str">
        <f t="shared" si="68"/>
        <v>04.6GB 초과</v>
      </c>
      <c r="S597" s="35" t="str">
        <f t="shared" si="71"/>
        <v>어르신 에센스(어르신 스페셜)</v>
      </c>
      <c r="T597" s="38">
        <f t="shared" si="69"/>
        <v>1.1704307039595457E-4</v>
      </c>
    </row>
    <row r="598" spans="1:20" ht="18" thickBot="1">
      <c r="A598" s="384" t="s">
        <v>45</v>
      </c>
      <c r="B598" s="385" t="s">
        <v>100</v>
      </c>
      <c r="C598" s="27" t="s">
        <v>86</v>
      </c>
      <c r="D598" s="27" t="s">
        <v>33</v>
      </c>
      <c r="E598" s="402" t="s">
        <v>1881</v>
      </c>
      <c r="F598" s="27" t="str">
        <f t="shared" si="70"/>
        <v>주말엔팅3.0</v>
      </c>
      <c r="G598" s="389" t="str">
        <f t="shared" si="66"/>
        <v/>
      </c>
      <c r="H598" s="17"/>
      <c r="I598" s="404" t="s">
        <v>32</v>
      </c>
      <c r="J598" s="22" t="s">
        <v>102</v>
      </c>
      <c r="K598" s="44" t="s">
        <v>86</v>
      </c>
      <c r="L598" s="44" t="s">
        <v>33</v>
      </c>
      <c r="M598" s="45">
        <v>16.019015728041182</v>
      </c>
      <c r="N598" s="45">
        <v>13.63729818763659</v>
      </c>
      <c r="O598" s="37">
        <f t="shared" si="64"/>
        <v>-2.3817175404045923</v>
      </c>
      <c r="P598" s="48">
        <v>86</v>
      </c>
      <c r="Q598" s="33">
        <f t="shared" si="67"/>
        <v>1.875597028705359E-4</v>
      </c>
      <c r="R598" s="35" t="str">
        <f t="shared" si="68"/>
        <v>04.6GB 초과</v>
      </c>
      <c r="S598" s="35" t="str">
        <f t="shared" si="71"/>
        <v>어르신 에센스(어르신 스페셜)</v>
      </c>
      <c r="T598" s="38">
        <f t="shared" si="69"/>
        <v>1.875597028705359E-4</v>
      </c>
    </row>
    <row r="599" spans="1:20">
      <c r="A599" s="384" t="s">
        <v>45</v>
      </c>
      <c r="B599" s="385" t="s">
        <v>100</v>
      </c>
      <c r="C599" s="27" t="s">
        <v>86</v>
      </c>
      <c r="D599" s="27" t="s">
        <v>33</v>
      </c>
      <c r="E599" s="402" t="s">
        <v>1882</v>
      </c>
      <c r="F599" s="27" t="str">
        <f t="shared" si="70"/>
        <v>주말엔팅5.0</v>
      </c>
      <c r="G599" s="389" t="str">
        <f t="shared" si="66"/>
        <v/>
      </c>
      <c r="H599" s="17"/>
      <c r="I599" s="399" t="s">
        <v>50</v>
      </c>
      <c r="J599" s="20" t="s">
        <v>90</v>
      </c>
      <c r="K599" s="20" t="s">
        <v>5</v>
      </c>
      <c r="L599" s="20" t="s">
        <v>28</v>
      </c>
      <c r="M599" s="41">
        <v>0.14162709884643554</v>
      </c>
      <c r="N599" s="41">
        <v>14.135314986839294</v>
      </c>
      <c r="O599" s="42">
        <f t="shared" si="64"/>
        <v>13.993687887992859</v>
      </c>
      <c r="P599" s="46">
        <v>208.33333333333334</v>
      </c>
      <c r="Q599" s="33">
        <f>P599/$N$21</f>
        <v>4.5435974532591063E-4</v>
      </c>
      <c r="R599" s="35" t="str">
        <f t="shared" si="68"/>
        <v>04.6GB 초과</v>
      </c>
      <c r="S599" s="35" t="str">
        <f>IFERROR(VLOOKUP(R599,$A$11:$B$17,2,0),0)</f>
        <v>에센스(스페셜)</v>
      </c>
      <c r="T599" s="38">
        <f>Q599</f>
        <v>4.5435974532591063E-4</v>
      </c>
    </row>
    <row r="600" spans="1:20">
      <c r="A600" s="384" t="s">
        <v>45</v>
      </c>
      <c r="B600" s="385" t="s">
        <v>102</v>
      </c>
      <c r="C600" s="27" t="s">
        <v>5</v>
      </c>
      <c r="D600" s="27" t="s">
        <v>28</v>
      </c>
      <c r="E600" s="402" t="s">
        <v>1880</v>
      </c>
      <c r="F600" s="27" t="str">
        <f t="shared" ref="F600:F663" si="72">IFERROR(VLOOKUP(E600,$A$11:$H$17,8,0),0)</f>
        <v>T끼리어르신
(LTE안심옵션)</v>
      </c>
      <c r="G600" s="389" t="str">
        <f t="shared" ref="G600:G663" si="73">IF(F600="스몰","LTE안심옵션","")</f>
        <v/>
      </c>
      <c r="H600" s="17"/>
      <c r="I600" s="384" t="s">
        <v>50</v>
      </c>
      <c r="J600" s="27" t="s">
        <v>90</v>
      </c>
      <c r="K600" s="27" t="s">
        <v>5</v>
      </c>
      <c r="L600" s="27" t="s">
        <v>31</v>
      </c>
      <c r="M600" s="43">
        <v>0.18755604382667931</v>
      </c>
      <c r="N600" s="43">
        <v>8.2580903768539429</v>
      </c>
      <c r="O600" s="36">
        <f t="shared" si="64"/>
        <v>8.070534333027263</v>
      </c>
      <c r="P600" s="47">
        <v>97.666666666666671</v>
      </c>
      <c r="Q600" s="33">
        <f t="shared" ref="Q600:Q663" si="74">P600/$N$21</f>
        <v>2.1300384860878689E-4</v>
      </c>
      <c r="R600" s="35" t="str">
        <f t="shared" ref="R600:R663" si="75">IF(SUM(M600+O600)&gt;6,"04.6GB 초과",IF(SUM(M600+O600)&gt;4,"03.6GB 이하",IF(SUM(M600+O600)&gt;2.5,"02.4GB 이하","01.2.5GB 이하")))</f>
        <v>04.6GB 초과</v>
      </c>
      <c r="S600" s="35" t="str">
        <f t="shared" ref="S600:S663" si="76">IFERROR(VLOOKUP(R600,$A$11:$B$17,2,0),0)</f>
        <v>에센스(스페셜)</v>
      </c>
      <c r="T600" s="38">
        <f t="shared" ref="T600:T663" si="77">Q600</f>
        <v>2.1300384860878689E-4</v>
      </c>
    </row>
    <row r="601" spans="1:20">
      <c r="A601" s="384" t="s">
        <v>45</v>
      </c>
      <c r="B601" s="385" t="s">
        <v>102</v>
      </c>
      <c r="C601" s="27" t="s">
        <v>5</v>
      </c>
      <c r="D601" s="27" t="s">
        <v>28</v>
      </c>
      <c r="E601" s="402" t="s">
        <v>1879</v>
      </c>
      <c r="F601" s="27" t="str">
        <f t="shared" si="72"/>
        <v>어르신 안심 2.8G</v>
      </c>
      <c r="G601" s="389" t="str">
        <f t="shared" si="73"/>
        <v/>
      </c>
      <c r="H601" s="17"/>
      <c r="I601" s="384" t="s">
        <v>33</v>
      </c>
      <c r="J601" s="27" t="s">
        <v>90</v>
      </c>
      <c r="K601" s="27" t="s">
        <v>5</v>
      </c>
      <c r="L601" s="27" t="s">
        <v>32</v>
      </c>
      <c r="M601" s="43">
        <v>0.16514409235281538</v>
      </c>
      <c r="N601" s="43">
        <v>3.1140124474384989</v>
      </c>
      <c r="O601" s="36">
        <f t="shared" si="64"/>
        <v>2.9488683550856836</v>
      </c>
      <c r="P601" s="47">
        <v>43</v>
      </c>
      <c r="Q601" s="33">
        <f t="shared" si="74"/>
        <v>9.377985143526795E-5</v>
      </c>
      <c r="R601" s="35" t="str">
        <f t="shared" si="75"/>
        <v>02.4GB 이하</v>
      </c>
      <c r="S601" s="35" t="str">
        <f t="shared" si="76"/>
        <v>안심4G</v>
      </c>
      <c r="T601" s="38">
        <f t="shared" si="77"/>
        <v>9.377985143526795E-5</v>
      </c>
    </row>
    <row r="602" spans="1:20">
      <c r="A602" s="384" t="s">
        <v>45</v>
      </c>
      <c r="B602" s="385" t="s">
        <v>102</v>
      </c>
      <c r="C602" s="27" t="s">
        <v>5</v>
      </c>
      <c r="D602" s="27" t="s">
        <v>28</v>
      </c>
      <c r="E602" s="402" t="s">
        <v>1881</v>
      </c>
      <c r="F602" s="27" t="str">
        <f t="shared" si="72"/>
        <v>어르신 안심 4.5G</v>
      </c>
      <c r="G602" s="389" t="str">
        <f t="shared" si="73"/>
        <v/>
      </c>
      <c r="H602" s="17"/>
      <c r="I602" s="384" t="s">
        <v>33</v>
      </c>
      <c r="J602" s="27" t="s">
        <v>90</v>
      </c>
      <c r="K602" s="27" t="s">
        <v>5</v>
      </c>
      <c r="L602" s="27" t="s">
        <v>33</v>
      </c>
      <c r="M602" s="43">
        <v>0.13977693705743782</v>
      </c>
      <c r="N602" s="43">
        <v>2.244406271935703</v>
      </c>
      <c r="O602" s="36">
        <f t="shared" si="64"/>
        <v>2.1046293348782652</v>
      </c>
      <c r="P602" s="47">
        <v>266.33333333333331</v>
      </c>
      <c r="Q602" s="33">
        <f t="shared" si="74"/>
        <v>5.80853498424644E-4</v>
      </c>
      <c r="R602" s="35" t="str">
        <f t="shared" si="75"/>
        <v>01.2.5GB 이하</v>
      </c>
      <c r="S602" s="35" t="str">
        <f t="shared" si="76"/>
        <v>안심2.5G</v>
      </c>
      <c r="T602" s="38">
        <f t="shared" si="77"/>
        <v>5.80853498424644E-4</v>
      </c>
    </row>
    <row r="603" spans="1:20">
      <c r="A603" s="384" t="s">
        <v>45</v>
      </c>
      <c r="B603" s="385" t="s">
        <v>102</v>
      </c>
      <c r="C603" s="27" t="s">
        <v>5</v>
      </c>
      <c r="D603" s="27" t="s">
        <v>28</v>
      </c>
      <c r="E603" s="402" t="s">
        <v>1882</v>
      </c>
      <c r="F603" s="27" t="str">
        <f t="shared" si="72"/>
        <v>어르신 에센스(어르신 스페셜)</v>
      </c>
      <c r="G603" s="389" t="str">
        <f t="shared" si="73"/>
        <v/>
      </c>
      <c r="H603" s="17"/>
      <c r="I603" s="384" t="s">
        <v>33</v>
      </c>
      <c r="J603" s="21" t="s">
        <v>90</v>
      </c>
      <c r="K603" s="21" t="s">
        <v>30</v>
      </c>
      <c r="L603" s="21" t="s">
        <v>28</v>
      </c>
      <c r="M603" s="43">
        <v>0.88768293248846175</v>
      </c>
      <c r="N603" s="43">
        <v>8.9834760115924457</v>
      </c>
      <c r="O603" s="36">
        <f t="shared" si="64"/>
        <v>8.0957930791039843</v>
      </c>
      <c r="P603" s="47">
        <v>188</v>
      </c>
      <c r="Q603" s="33">
        <f t="shared" si="74"/>
        <v>4.1001423418210171E-4</v>
      </c>
      <c r="R603" s="35" t="str">
        <f t="shared" si="75"/>
        <v>04.6GB 초과</v>
      </c>
      <c r="S603" s="35" t="str">
        <f t="shared" si="76"/>
        <v>에센스(스페셜)</v>
      </c>
      <c r="T603" s="38">
        <f t="shared" si="77"/>
        <v>4.1001423418210171E-4</v>
      </c>
    </row>
    <row r="604" spans="1:20">
      <c r="A604" s="384" t="s">
        <v>45</v>
      </c>
      <c r="B604" s="385" t="s">
        <v>102</v>
      </c>
      <c r="C604" s="27" t="s">
        <v>5</v>
      </c>
      <c r="D604" s="27" t="s">
        <v>31</v>
      </c>
      <c r="E604" s="402" t="s">
        <v>1880</v>
      </c>
      <c r="F604" s="27" t="str">
        <f t="shared" si="72"/>
        <v>T끼리어르신
(LTE안심옵션)</v>
      </c>
      <c r="G604" s="389" t="str">
        <f t="shared" si="73"/>
        <v/>
      </c>
      <c r="H604" s="17"/>
      <c r="I604" s="384" t="s">
        <v>33</v>
      </c>
      <c r="J604" s="27" t="s">
        <v>90</v>
      </c>
      <c r="K604" s="27" t="s">
        <v>30</v>
      </c>
      <c r="L604" s="27" t="s">
        <v>31</v>
      </c>
      <c r="M604" s="43">
        <v>0.83418341234427729</v>
      </c>
      <c r="N604" s="43">
        <v>6.0895267917996359</v>
      </c>
      <c r="O604" s="36">
        <f t="shared" si="64"/>
        <v>5.2553433794553586</v>
      </c>
      <c r="P604" s="47">
        <v>98</v>
      </c>
      <c r="Q604" s="33">
        <f t="shared" si="74"/>
        <v>2.1373082420130833E-4</v>
      </c>
      <c r="R604" s="35" t="str">
        <f t="shared" si="75"/>
        <v>04.6GB 초과</v>
      </c>
      <c r="S604" s="35" t="str">
        <f t="shared" si="76"/>
        <v>에센스(스페셜)</v>
      </c>
      <c r="T604" s="38">
        <f t="shared" si="77"/>
        <v>2.1373082420130833E-4</v>
      </c>
    </row>
    <row r="605" spans="1:20">
      <c r="A605" s="384" t="s">
        <v>45</v>
      </c>
      <c r="B605" s="385" t="s">
        <v>102</v>
      </c>
      <c r="C605" s="27" t="s">
        <v>5</v>
      </c>
      <c r="D605" s="27" t="s">
        <v>31</v>
      </c>
      <c r="E605" s="402" t="s">
        <v>1879</v>
      </c>
      <c r="F605" s="27" t="str">
        <f t="shared" si="72"/>
        <v>어르신 안심 2.8G</v>
      </c>
      <c r="G605" s="389" t="str">
        <f t="shared" si="73"/>
        <v/>
      </c>
      <c r="H605" s="17"/>
      <c r="I605" s="384" t="s">
        <v>33</v>
      </c>
      <c r="J605" s="27" t="s">
        <v>90</v>
      </c>
      <c r="K605" s="27" t="s">
        <v>30</v>
      </c>
      <c r="L605" s="27" t="s">
        <v>32</v>
      </c>
      <c r="M605" s="43">
        <v>0.87866294768548781</v>
      </c>
      <c r="N605" s="43">
        <v>1.9325309953381937</v>
      </c>
      <c r="O605" s="36">
        <f t="shared" si="64"/>
        <v>1.0538680476527058</v>
      </c>
      <c r="P605" s="47">
        <v>41.333333333333336</v>
      </c>
      <c r="Q605" s="33">
        <f t="shared" si="74"/>
        <v>9.0144973472660659E-5</v>
      </c>
      <c r="R605" s="35" t="str">
        <f t="shared" si="75"/>
        <v>01.2.5GB 이하</v>
      </c>
      <c r="S605" s="35" t="str">
        <f t="shared" si="76"/>
        <v>안심2.5G</v>
      </c>
      <c r="T605" s="38">
        <f t="shared" si="77"/>
        <v>9.0144973472660659E-5</v>
      </c>
    </row>
    <row r="606" spans="1:20">
      <c r="A606" s="384" t="s">
        <v>45</v>
      </c>
      <c r="B606" s="385" t="s">
        <v>102</v>
      </c>
      <c r="C606" s="27" t="s">
        <v>5</v>
      </c>
      <c r="D606" s="27" t="s">
        <v>31</v>
      </c>
      <c r="E606" s="402" t="s">
        <v>1881</v>
      </c>
      <c r="F606" s="27" t="str">
        <f t="shared" si="72"/>
        <v>어르신 안심 4.5G</v>
      </c>
      <c r="G606" s="389" t="str">
        <f t="shared" si="73"/>
        <v/>
      </c>
      <c r="H606" s="17"/>
      <c r="I606" s="384" t="s">
        <v>33</v>
      </c>
      <c r="J606" s="27" t="s">
        <v>90</v>
      </c>
      <c r="K606" s="27" t="s">
        <v>30</v>
      </c>
      <c r="L606" s="27" t="s">
        <v>33</v>
      </c>
      <c r="M606" s="43">
        <v>0.82068418842288871</v>
      </c>
      <c r="N606" s="43">
        <v>2.4655060575494163</v>
      </c>
      <c r="O606" s="36">
        <f t="shared" si="64"/>
        <v>1.6448218691265275</v>
      </c>
      <c r="P606" s="47">
        <v>142.33333333333334</v>
      </c>
      <c r="Q606" s="33">
        <f t="shared" si="74"/>
        <v>3.1041857800666214E-4</v>
      </c>
      <c r="R606" s="35" t="str">
        <f t="shared" si="75"/>
        <v>01.2.5GB 이하</v>
      </c>
      <c r="S606" s="35" t="str">
        <f t="shared" si="76"/>
        <v>안심2.5G</v>
      </c>
      <c r="T606" s="38">
        <f t="shared" si="77"/>
        <v>3.1041857800666214E-4</v>
      </c>
    </row>
    <row r="607" spans="1:20">
      <c r="A607" s="384" t="s">
        <v>45</v>
      </c>
      <c r="B607" s="385" t="s">
        <v>102</v>
      </c>
      <c r="C607" s="27" t="s">
        <v>5</v>
      </c>
      <c r="D607" s="27" t="s">
        <v>31</v>
      </c>
      <c r="E607" s="402" t="s">
        <v>1882</v>
      </c>
      <c r="F607" s="27" t="str">
        <f t="shared" si="72"/>
        <v>어르신 에센스(어르신 스페셜)</v>
      </c>
      <c r="G607" s="389" t="str">
        <f t="shared" si="73"/>
        <v/>
      </c>
      <c r="H607" s="17"/>
      <c r="I607" s="384" t="s">
        <v>33</v>
      </c>
      <c r="J607" s="21" t="s">
        <v>90</v>
      </c>
      <c r="K607" s="21" t="s">
        <v>10</v>
      </c>
      <c r="L607" s="21" t="s">
        <v>28</v>
      </c>
      <c r="M607" s="43">
        <v>1.5606212430667383</v>
      </c>
      <c r="N607" s="43">
        <v>9.5632066442249979</v>
      </c>
      <c r="O607" s="36">
        <f t="shared" si="64"/>
        <v>8.0025854011582602</v>
      </c>
      <c r="P607" s="47">
        <v>257.33333333333331</v>
      </c>
      <c r="Q607" s="33">
        <f t="shared" si="74"/>
        <v>5.6122515742656467E-4</v>
      </c>
      <c r="R607" s="35" t="str">
        <f t="shared" si="75"/>
        <v>04.6GB 초과</v>
      </c>
      <c r="S607" s="35" t="str">
        <f t="shared" si="76"/>
        <v>에센스(스페셜)</v>
      </c>
      <c r="T607" s="38">
        <f t="shared" si="77"/>
        <v>5.6122515742656467E-4</v>
      </c>
    </row>
    <row r="608" spans="1:20">
      <c r="A608" s="384" t="s">
        <v>45</v>
      </c>
      <c r="B608" s="385" t="s">
        <v>102</v>
      </c>
      <c r="C608" s="27" t="s">
        <v>5</v>
      </c>
      <c r="D608" s="27" t="s">
        <v>32</v>
      </c>
      <c r="E608" s="402" t="s">
        <v>1880</v>
      </c>
      <c r="F608" s="27" t="str">
        <f t="shared" si="72"/>
        <v>T끼리어르신
(LTE안심옵션)</v>
      </c>
      <c r="G608" s="389" t="str">
        <f t="shared" si="73"/>
        <v/>
      </c>
      <c r="H608" s="17"/>
      <c r="I608" s="384" t="s">
        <v>33</v>
      </c>
      <c r="J608" s="27" t="s">
        <v>90</v>
      </c>
      <c r="K608" s="27" t="s">
        <v>10</v>
      </c>
      <c r="L608" s="27" t="s">
        <v>31</v>
      </c>
      <c r="M608" s="43">
        <v>1.5466627684016685</v>
      </c>
      <c r="N608" s="43">
        <v>10.066363541487247</v>
      </c>
      <c r="O608" s="36">
        <f t="shared" ref="O608:O671" si="78">N608-M608</f>
        <v>8.519700773085578</v>
      </c>
      <c r="P608" s="47">
        <v>118</v>
      </c>
      <c r="Q608" s="33">
        <f t="shared" si="74"/>
        <v>2.5734935975259575E-4</v>
      </c>
      <c r="R608" s="35" t="str">
        <f t="shared" si="75"/>
        <v>04.6GB 초과</v>
      </c>
      <c r="S608" s="35" t="str">
        <f t="shared" si="76"/>
        <v>에센스(스페셜)</v>
      </c>
      <c r="T608" s="38">
        <f t="shared" si="77"/>
        <v>2.5734935975259575E-4</v>
      </c>
    </row>
    <row r="609" spans="1:20">
      <c r="A609" s="384" t="s">
        <v>45</v>
      </c>
      <c r="B609" s="385" t="s">
        <v>102</v>
      </c>
      <c r="C609" s="27" t="s">
        <v>5</v>
      </c>
      <c r="D609" s="27" t="s">
        <v>32</v>
      </c>
      <c r="E609" s="402" t="s">
        <v>1879</v>
      </c>
      <c r="F609" s="27" t="str">
        <f t="shared" si="72"/>
        <v>어르신 안심 2.8G</v>
      </c>
      <c r="G609" s="389" t="str">
        <f t="shared" si="73"/>
        <v/>
      </c>
      <c r="H609" s="17"/>
      <c r="I609" s="384" t="s">
        <v>33</v>
      </c>
      <c r="J609" s="27" t="s">
        <v>90</v>
      </c>
      <c r="K609" s="27" t="s">
        <v>10</v>
      </c>
      <c r="L609" s="27" t="s">
        <v>32</v>
      </c>
      <c r="M609" s="43">
        <v>1.5107040367727205</v>
      </c>
      <c r="N609" s="43">
        <v>3.9376183532354401</v>
      </c>
      <c r="O609" s="36">
        <f t="shared" si="78"/>
        <v>2.4269143164627196</v>
      </c>
      <c r="P609" s="47">
        <v>42.333333333333336</v>
      </c>
      <c r="Q609" s="33">
        <f t="shared" si="74"/>
        <v>9.2325900250225042E-5</v>
      </c>
      <c r="R609" s="35" t="str">
        <f t="shared" si="75"/>
        <v>02.4GB 이하</v>
      </c>
      <c r="S609" s="35" t="str">
        <f t="shared" si="76"/>
        <v>안심4G</v>
      </c>
      <c r="T609" s="38">
        <f t="shared" si="77"/>
        <v>9.2325900250225042E-5</v>
      </c>
    </row>
    <row r="610" spans="1:20">
      <c r="A610" s="384" t="s">
        <v>45</v>
      </c>
      <c r="B610" s="385" t="s">
        <v>102</v>
      </c>
      <c r="C610" s="27" t="s">
        <v>5</v>
      </c>
      <c r="D610" s="27" t="s">
        <v>32</v>
      </c>
      <c r="E610" s="402" t="s">
        <v>1881</v>
      </c>
      <c r="F610" s="27" t="str">
        <f t="shared" si="72"/>
        <v>어르신 안심 4.5G</v>
      </c>
      <c r="G610" s="389" t="str">
        <f t="shared" si="73"/>
        <v/>
      </c>
      <c r="H610" s="17"/>
      <c r="I610" s="384" t="s">
        <v>33</v>
      </c>
      <c r="J610" s="27" t="s">
        <v>90</v>
      </c>
      <c r="K610" s="27" t="s">
        <v>10</v>
      </c>
      <c r="L610" s="27" t="s">
        <v>33</v>
      </c>
      <c r="M610" s="43">
        <v>1.5588788799211091</v>
      </c>
      <c r="N610" s="43">
        <v>3.3767507246562412</v>
      </c>
      <c r="O610" s="36">
        <f t="shared" si="78"/>
        <v>1.8178718447351321</v>
      </c>
      <c r="P610" s="47">
        <v>119</v>
      </c>
      <c r="Q610" s="33">
        <f t="shared" si="74"/>
        <v>2.5953028653016012E-4</v>
      </c>
      <c r="R610" s="35" t="str">
        <f t="shared" si="75"/>
        <v>02.4GB 이하</v>
      </c>
      <c r="S610" s="35" t="str">
        <f t="shared" si="76"/>
        <v>안심4G</v>
      </c>
      <c r="T610" s="38">
        <f t="shared" si="77"/>
        <v>2.5953028653016012E-4</v>
      </c>
    </row>
    <row r="611" spans="1:20">
      <c r="A611" s="384" t="s">
        <v>45</v>
      </c>
      <c r="B611" s="385" t="s">
        <v>102</v>
      </c>
      <c r="C611" s="27" t="s">
        <v>5</v>
      </c>
      <c r="D611" s="27" t="s">
        <v>32</v>
      </c>
      <c r="E611" s="402" t="s">
        <v>1882</v>
      </c>
      <c r="F611" s="27" t="str">
        <f t="shared" si="72"/>
        <v>어르신 에센스(어르신 스페셜)</v>
      </c>
      <c r="G611" s="389" t="str">
        <f t="shared" si="73"/>
        <v/>
      </c>
      <c r="H611" s="17"/>
      <c r="I611" s="384" t="s">
        <v>33</v>
      </c>
      <c r="J611" s="21" t="s">
        <v>90</v>
      </c>
      <c r="K611" s="21" t="s">
        <v>13</v>
      </c>
      <c r="L611" s="21" t="s">
        <v>28</v>
      </c>
      <c r="M611" s="43">
        <v>2.9538291120786231</v>
      </c>
      <c r="N611" s="43">
        <v>13.045902647130251</v>
      </c>
      <c r="O611" s="36">
        <f t="shared" si="78"/>
        <v>10.092073535051629</v>
      </c>
      <c r="P611" s="47">
        <v>494.66666666666669</v>
      </c>
      <c r="Q611" s="33">
        <f t="shared" si="74"/>
        <v>1.0788317793018422E-3</v>
      </c>
      <c r="R611" s="35" t="str">
        <f t="shared" si="75"/>
        <v>04.6GB 초과</v>
      </c>
      <c r="S611" s="35" t="str">
        <f t="shared" si="76"/>
        <v>에센스(스페셜)</v>
      </c>
      <c r="T611" s="38">
        <f t="shared" si="77"/>
        <v>1.0788317793018422E-3</v>
      </c>
    </row>
    <row r="612" spans="1:20">
      <c r="A612" s="384" t="s">
        <v>45</v>
      </c>
      <c r="B612" s="385" t="s">
        <v>102</v>
      </c>
      <c r="C612" s="27" t="s">
        <v>5</v>
      </c>
      <c r="D612" s="27" t="s">
        <v>33</v>
      </c>
      <c r="E612" s="402" t="s">
        <v>1880</v>
      </c>
      <c r="F612" s="27" t="str">
        <f t="shared" si="72"/>
        <v>T끼리어르신
(LTE안심옵션)</v>
      </c>
      <c r="G612" s="389" t="str">
        <f t="shared" si="73"/>
        <v/>
      </c>
      <c r="H612" s="17"/>
      <c r="I612" s="384" t="s">
        <v>33</v>
      </c>
      <c r="J612" s="27" t="s">
        <v>90</v>
      </c>
      <c r="K612" s="27" t="s">
        <v>13</v>
      </c>
      <c r="L612" s="27" t="s">
        <v>31</v>
      </c>
      <c r="M612" s="43">
        <v>2.8537568223528464</v>
      </c>
      <c r="N612" s="43">
        <v>12.06660968148552</v>
      </c>
      <c r="O612" s="36">
        <f t="shared" si="78"/>
        <v>9.2128528591326742</v>
      </c>
      <c r="P612" s="47">
        <v>152.66666666666666</v>
      </c>
      <c r="Q612" s="33">
        <f t="shared" si="74"/>
        <v>3.3295482137482725E-4</v>
      </c>
      <c r="R612" s="35" t="str">
        <f t="shared" si="75"/>
        <v>04.6GB 초과</v>
      </c>
      <c r="S612" s="35" t="str">
        <f t="shared" si="76"/>
        <v>에센스(스페셜)</v>
      </c>
      <c r="T612" s="38">
        <f t="shared" si="77"/>
        <v>3.3295482137482725E-4</v>
      </c>
    </row>
    <row r="613" spans="1:20">
      <c r="A613" s="384" t="s">
        <v>45</v>
      </c>
      <c r="B613" s="385" t="s">
        <v>102</v>
      </c>
      <c r="C613" s="27" t="s">
        <v>5</v>
      </c>
      <c r="D613" s="27" t="s">
        <v>33</v>
      </c>
      <c r="E613" s="402" t="s">
        <v>1879</v>
      </c>
      <c r="F613" s="27" t="str">
        <f t="shared" si="72"/>
        <v>어르신 안심 2.8G</v>
      </c>
      <c r="G613" s="389" t="str">
        <f t="shared" si="73"/>
        <v/>
      </c>
      <c r="H613" s="17"/>
      <c r="I613" s="384" t="s">
        <v>33</v>
      </c>
      <c r="J613" s="27" t="s">
        <v>90</v>
      </c>
      <c r="K613" s="27" t="s">
        <v>13</v>
      </c>
      <c r="L613" s="27" t="s">
        <v>32</v>
      </c>
      <c r="M613" s="43">
        <v>2.8432975191058536</v>
      </c>
      <c r="N613" s="43">
        <v>6.4976318671486597</v>
      </c>
      <c r="O613" s="36">
        <f t="shared" si="78"/>
        <v>3.6543343480428061</v>
      </c>
      <c r="P613" s="47">
        <v>55</v>
      </c>
      <c r="Q613" s="33">
        <f t="shared" si="74"/>
        <v>1.199509727660404E-4</v>
      </c>
      <c r="R613" s="35" t="str">
        <f t="shared" si="75"/>
        <v>04.6GB 초과</v>
      </c>
      <c r="S613" s="35" t="str">
        <f t="shared" si="76"/>
        <v>에센스(스페셜)</v>
      </c>
      <c r="T613" s="38">
        <f t="shared" si="77"/>
        <v>1.199509727660404E-4</v>
      </c>
    </row>
    <row r="614" spans="1:20">
      <c r="A614" s="384" t="s">
        <v>45</v>
      </c>
      <c r="B614" s="385" t="s">
        <v>102</v>
      </c>
      <c r="C614" s="27" t="s">
        <v>5</v>
      </c>
      <c r="D614" s="27" t="s">
        <v>33</v>
      </c>
      <c r="E614" s="402" t="s">
        <v>1881</v>
      </c>
      <c r="F614" s="27" t="str">
        <f t="shared" si="72"/>
        <v>어르신 안심 4.5G</v>
      </c>
      <c r="G614" s="389" t="str">
        <f t="shared" si="73"/>
        <v/>
      </c>
      <c r="H614" s="17"/>
      <c r="I614" s="384" t="s">
        <v>33</v>
      </c>
      <c r="J614" s="27" t="s">
        <v>90</v>
      </c>
      <c r="K614" s="27" t="s">
        <v>13</v>
      </c>
      <c r="L614" s="27" t="s">
        <v>33</v>
      </c>
      <c r="M614" s="43">
        <v>2.8427260200576026</v>
      </c>
      <c r="N614" s="43">
        <v>5.1671431206712626</v>
      </c>
      <c r="O614" s="36">
        <f t="shared" si="78"/>
        <v>2.32441710061366</v>
      </c>
      <c r="P614" s="47">
        <v>168.33333333333334</v>
      </c>
      <c r="Q614" s="33">
        <f t="shared" si="74"/>
        <v>3.6712267422333574E-4</v>
      </c>
      <c r="R614" s="35" t="str">
        <f t="shared" si="75"/>
        <v>03.6GB 이하</v>
      </c>
      <c r="S614" s="35" t="str">
        <f t="shared" si="76"/>
        <v>에센스(스페셜)</v>
      </c>
      <c r="T614" s="38">
        <f t="shared" si="77"/>
        <v>3.6712267422333574E-4</v>
      </c>
    </row>
    <row r="615" spans="1:20">
      <c r="A615" s="384" t="s">
        <v>45</v>
      </c>
      <c r="B615" s="385" t="s">
        <v>102</v>
      </c>
      <c r="C615" s="27" t="s">
        <v>5</v>
      </c>
      <c r="D615" s="27" t="s">
        <v>33</v>
      </c>
      <c r="E615" s="402" t="s">
        <v>1882</v>
      </c>
      <c r="F615" s="27" t="str">
        <f t="shared" si="72"/>
        <v>어르신 에센스(어르신 스페셜)</v>
      </c>
      <c r="G615" s="389" t="str">
        <f t="shared" si="73"/>
        <v/>
      </c>
      <c r="H615" s="17"/>
      <c r="I615" s="384" t="s">
        <v>33</v>
      </c>
      <c r="J615" s="21" t="s">
        <v>90</v>
      </c>
      <c r="K615" s="21" t="s">
        <v>34</v>
      </c>
      <c r="L615" s="21" t="s">
        <v>28</v>
      </c>
      <c r="M615" s="43">
        <v>5.0391181044596962</v>
      </c>
      <c r="N615" s="43">
        <v>15.886403496615216</v>
      </c>
      <c r="O615" s="36">
        <f t="shared" si="78"/>
        <v>10.84728539215552</v>
      </c>
      <c r="P615" s="47">
        <v>345.33333333333331</v>
      </c>
      <c r="Q615" s="33">
        <f t="shared" si="74"/>
        <v>7.5314671385222939E-4</v>
      </c>
      <c r="R615" s="35" t="str">
        <f t="shared" si="75"/>
        <v>04.6GB 초과</v>
      </c>
      <c r="S615" s="35" t="str">
        <f t="shared" si="76"/>
        <v>에센스(스페셜)</v>
      </c>
      <c r="T615" s="38">
        <f t="shared" si="77"/>
        <v>7.5314671385222939E-4</v>
      </c>
    </row>
    <row r="616" spans="1:20">
      <c r="A616" s="384" t="s">
        <v>45</v>
      </c>
      <c r="B616" s="385" t="s">
        <v>102</v>
      </c>
      <c r="C616" s="27" t="s">
        <v>30</v>
      </c>
      <c r="D616" s="27" t="s">
        <v>28</v>
      </c>
      <c r="E616" s="402" t="s">
        <v>1880</v>
      </c>
      <c r="F616" s="27" t="str">
        <f t="shared" si="72"/>
        <v>T끼리어르신
(LTE안심옵션)</v>
      </c>
      <c r="G616" s="389" t="str">
        <f t="shared" si="73"/>
        <v/>
      </c>
      <c r="H616" s="17"/>
      <c r="I616" s="384" t="s">
        <v>33</v>
      </c>
      <c r="J616" s="27" t="s">
        <v>90</v>
      </c>
      <c r="K616" s="27" t="s">
        <v>34</v>
      </c>
      <c r="L616" s="27" t="s">
        <v>31</v>
      </c>
      <c r="M616" s="43">
        <v>4.9773984106760176</v>
      </c>
      <c r="N616" s="43">
        <v>16.088363358236492</v>
      </c>
      <c r="O616" s="36">
        <f t="shared" si="78"/>
        <v>11.110964947560475</v>
      </c>
      <c r="P616" s="47">
        <v>84</v>
      </c>
      <c r="Q616" s="33">
        <f t="shared" si="74"/>
        <v>1.8319784931540713E-4</v>
      </c>
      <c r="R616" s="35" t="str">
        <f t="shared" si="75"/>
        <v>04.6GB 초과</v>
      </c>
      <c r="S616" s="35" t="str">
        <f t="shared" si="76"/>
        <v>에센스(스페셜)</v>
      </c>
      <c r="T616" s="38">
        <f t="shared" si="77"/>
        <v>1.8319784931540713E-4</v>
      </c>
    </row>
    <row r="617" spans="1:20">
      <c r="A617" s="384" t="s">
        <v>45</v>
      </c>
      <c r="B617" s="385" t="s">
        <v>102</v>
      </c>
      <c r="C617" s="27" t="s">
        <v>30</v>
      </c>
      <c r="D617" s="27" t="s">
        <v>28</v>
      </c>
      <c r="E617" s="402" t="s">
        <v>1879</v>
      </c>
      <c r="F617" s="27" t="str">
        <f t="shared" si="72"/>
        <v>어르신 안심 2.8G</v>
      </c>
      <c r="G617" s="389" t="str">
        <f t="shared" si="73"/>
        <v/>
      </c>
      <c r="H617" s="17"/>
      <c r="I617" s="384" t="s">
        <v>33</v>
      </c>
      <c r="J617" s="27" t="s">
        <v>90</v>
      </c>
      <c r="K617" s="27" t="s">
        <v>34</v>
      </c>
      <c r="L617" s="27" t="s">
        <v>32</v>
      </c>
      <c r="M617" s="43">
        <v>4.9822461358432113</v>
      </c>
      <c r="N617" s="43">
        <v>10.137138585934693</v>
      </c>
      <c r="O617" s="36">
        <f t="shared" si="78"/>
        <v>5.1548924500914817</v>
      </c>
      <c r="P617" s="47">
        <v>29</v>
      </c>
      <c r="Q617" s="33">
        <f t="shared" si="74"/>
        <v>6.3246876549366752E-5</v>
      </c>
      <c r="R617" s="35" t="str">
        <f t="shared" si="75"/>
        <v>04.6GB 초과</v>
      </c>
      <c r="S617" s="35" t="str">
        <f t="shared" si="76"/>
        <v>에센스(스페셜)</v>
      </c>
      <c r="T617" s="38">
        <f t="shared" si="77"/>
        <v>6.3246876549366752E-5</v>
      </c>
    </row>
    <row r="618" spans="1:20">
      <c r="A618" s="384" t="s">
        <v>45</v>
      </c>
      <c r="B618" s="385" t="s">
        <v>102</v>
      </c>
      <c r="C618" s="27" t="s">
        <v>30</v>
      </c>
      <c r="D618" s="27" t="s">
        <v>28</v>
      </c>
      <c r="E618" s="402" t="s">
        <v>1881</v>
      </c>
      <c r="F618" s="27" t="str">
        <f t="shared" si="72"/>
        <v>어르신 안심 4.5G</v>
      </c>
      <c r="G618" s="389" t="str">
        <f t="shared" si="73"/>
        <v/>
      </c>
      <c r="H618" s="17"/>
      <c r="I618" s="384" t="s">
        <v>33</v>
      </c>
      <c r="J618" s="27" t="s">
        <v>90</v>
      </c>
      <c r="K618" s="27" t="s">
        <v>34</v>
      </c>
      <c r="L618" s="27" t="s">
        <v>33</v>
      </c>
      <c r="M618" s="43">
        <v>4.9970799848768443</v>
      </c>
      <c r="N618" s="43">
        <v>9.8544520860248142</v>
      </c>
      <c r="O618" s="36">
        <f t="shared" si="78"/>
        <v>4.8573721011479698</v>
      </c>
      <c r="P618" s="47">
        <v>75</v>
      </c>
      <c r="Q618" s="33">
        <f t="shared" si="74"/>
        <v>1.6356950831732781E-4</v>
      </c>
      <c r="R618" s="35" t="str">
        <f t="shared" si="75"/>
        <v>04.6GB 초과</v>
      </c>
      <c r="S618" s="35" t="str">
        <f t="shared" si="76"/>
        <v>에센스(스페셜)</v>
      </c>
      <c r="T618" s="38">
        <f t="shared" si="77"/>
        <v>1.6356950831732781E-4</v>
      </c>
    </row>
    <row r="619" spans="1:20">
      <c r="A619" s="384" t="s">
        <v>45</v>
      </c>
      <c r="B619" s="385" t="s">
        <v>102</v>
      </c>
      <c r="C619" s="27" t="s">
        <v>30</v>
      </c>
      <c r="D619" s="27" t="s">
        <v>28</v>
      </c>
      <c r="E619" s="402" t="s">
        <v>1882</v>
      </c>
      <c r="F619" s="27" t="str">
        <f t="shared" si="72"/>
        <v>어르신 에센스(어르신 스페셜)</v>
      </c>
      <c r="G619" s="389" t="str">
        <f t="shared" si="73"/>
        <v/>
      </c>
      <c r="H619" s="17"/>
      <c r="I619" s="384" t="s">
        <v>33</v>
      </c>
      <c r="J619" s="21" t="s">
        <v>90</v>
      </c>
      <c r="K619" s="21" t="s">
        <v>86</v>
      </c>
      <c r="L619" s="21" t="s">
        <v>28</v>
      </c>
      <c r="M619" s="43">
        <v>26.974404191042371</v>
      </c>
      <c r="N619" s="43">
        <v>34.925112729757132</v>
      </c>
      <c r="O619" s="36">
        <f t="shared" si="78"/>
        <v>7.9507085387147605</v>
      </c>
      <c r="P619" s="47">
        <v>2294</v>
      </c>
      <c r="Q619" s="33">
        <f t="shared" si="74"/>
        <v>5.0030460277326666E-3</v>
      </c>
      <c r="R619" s="35" t="str">
        <f t="shared" si="75"/>
        <v>04.6GB 초과</v>
      </c>
      <c r="S619" s="35" t="str">
        <f t="shared" si="76"/>
        <v>에센스(스페셜)</v>
      </c>
      <c r="T619" s="38">
        <f t="shared" si="77"/>
        <v>5.0030460277326666E-3</v>
      </c>
    </row>
    <row r="620" spans="1:20">
      <c r="A620" s="384" t="s">
        <v>45</v>
      </c>
      <c r="B620" s="385" t="s">
        <v>102</v>
      </c>
      <c r="C620" s="27" t="s">
        <v>30</v>
      </c>
      <c r="D620" s="27" t="s">
        <v>31</v>
      </c>
      <c r="E620" s="402" t="s">
        <v>1880</v>
      </c>
      <c r="F620" s="27" t="str">
        <f t="shared" si="72"/>
        <v>T끼리어르신
(LTE안심옵션)</v>
      </c>
      <c r="G620" s="389" t="str">
        <f t="shared" si="73"/>
        <v/>
      </c>
      <c r="H620" s="17"/>
      <c r="I620" s="384" t="s">
        <v>33</v>
      </c>
      <c r="J620" s="27" t="s">
        <v>90</v>
      </c>
      <c r="K620" s="27" t="s">
        <v>86</v>
      </c>
      <c r="L620" s="27" t="s">
        <v>31</v>
      </c>
      <c r="M620" s="43">
        <v>27.604507482419105</v>
      </c>
      <c r="N620" s="43">
        <v>34.979838699941133</v>
      </c>
      <c r="O620" s="36">
        <f t="shared" si="78"/>
        <v>7.375331217522028</v>
      </c>
      <c r="P620" s="47">
        <v>400.33333333333331</v>
      </c>
      <c r="Q620" s="33">
        <f t="shared" si="74"/>
        <v>8.7309768661826971E-4</v>
      </c>
      <c r="R620" s="35" t="str">
        <f t="shared" si="75"/>
        <v>04.6GB 초과</v>
      </c>
      <c r="S620" s="35" t="str">
        <f t="shared" si="76"/>
        <v>에센스(스페셜)</v>
      </c>
      <c r="T620" s="38">
        <f t="shared" si="77"/>
        <v>8.7309768661826971E-4</v>
      </c>
    </row>
    <row r="621" spans="1:20">
      <c r="A621" s="384" t="s">
        <v>45</v>
      </c>
      <c r="B621" s="385" t="s">
        <v>102</v>
      </c>
      <c r="C621" s="27" t="s">
        <v>30</v>
      </c>
      <c r="D621" s="27" t="s">
        <v>31</v>
      </c>
      <c r="E621" s="402" t="s">
        <v>1879</v>
      </c>
      <c r="F621" s="27" t="str">
        <f t="shared" si="72"/>
        <v>어르신 안심 2.8G</v>
      </c>
      <c r="G621" s="389" t="str">
        <f t="shared" si="73"/>
        <v/>
      </c>
      <c r="H621" s="17"/>
      <c r="I621" s="384" t="s">
        <v>33</v>
      </c>
      <c r="J621" s="27" t="s">
        <v>90</v>
      </c>
      <c r="K621" s="27" t="s">
        <v>86</v>
      </c>
      <c r="L621" s="27" t="s">
        <v>32</v>
      </c>
      <c r="M621" s="43">
        <v>29.779815008437712</v>
      </c>
      <c r="N621" s="43">
        <v>29.77897462455276</v>
      </c>
      <c r="O621" s="36">
        <f t="shared" si="78"/>
        <v>-8.4038388495244476E-4</v>
      </c>
      <c r="P621" s="47">
        <v>102</v>
      </c>
      <c r="Q621" s="33">
        <f t="shared" si="74"/>
        <v>2.2245453131156581E-4</v>
      </c>
      <c r="R621" s="35" t="str">
        <f t="shared" si="75"/>
        <v>04.6GB 초과</v>
      </c>
      <c r="S621" s="35" t="str">
        <f t="shared" si="76"/>
        <v>에센스(스페셜)</v>
      </c>
      <c r="T621" s="38">
        <f t="shared" si="77"/>
        <v>2.2245453131156581E-4</v>
      </c>
    </row>
    <row r="622" spans="1:20">
      <c r="A622" s="384" t="s">
        <v>45</v>
      </c>
      <c r="B622" s="385" t="s">
        <v>102</v>
      </c>
      <c r="C622" s="27" t="s">
        <v>30</v>
      </c>
      <c r="D622" s="27" t="s">
        <v>31</v>
      </c>
      <c r="E622" s="402" t="s">
        <v>1881</v>
      </c>
      <c r="F622" s="27" t="str">
        <f t="shared" si="72"/>
        <v>어르신 안심 4.5G</v>
      </c>
      <c r="G622" s="389" t="str">
        <f t="shared" si="73"/>
        <v/>
      </c>
      <c r="H622" s="17"/>
      <c r="I622" s="384" t="s">
        <v>33</v>
      </c>
      <c r="J622" s="27" t="s">
        <v>90</v>
      </c>
      <c r="K622" s="27" t="s">
        <v>86</v>
      </c>
      <c r="L622" s="27" t="s">
        <v>33</v>
      </c>
      <c r="M622" s="43">
        <v>29.032920462708987</v>
      </c>
      <c r="N622" s="43">
        <v>29.095213067469306</v>
      </c>
      <c r="O622" s="36">
        <f t="shared" si="78"/>
        <v>6.2292604760319392E-2</v>
      </c>
      <c r="P622" s="47">
        <v>319</v>
      </c>
      <c r="Q622" s="33">
        <f t="shared" si="74"/>
        <v>6.9571564204303426E-4</v>
      </c>
      <c r="R622" s="35" t="str">
        <f t="shared" si="75"/>
        <v>04.6GB 초과</v>
      </c>
      <c r="S622" s="35" t="str">
        <f t="shared" si="76"/>
        <v>에센스(스페셜)</v>
      </c>
      <c r="T622" s="38">
        <f t="shared" si="77"/>
        <v>6.9571564204303426E-4</v>
      </c>
    </row>
    <row r="623" spans="1:20">
      <c r="A623" s="384" t="s">
        <v>45</v>
      </c>
      <c r="B623" s="385" t="s">
        <v>102</v>
      </c>
      <c r="C623" s="27" t="s">
        <v>30</v>
      </c>
      <c r="D623" s="27" t="s">
        <v>31</v>
      </c>
      <c r="E623" s="402" t="s">
        <v>1882</v>
      </c>
      <c r="F623" s="27" t="str">
        <f t="shared" si="72"/>
        <v>어르신 에센스(어르신 스페셜)</v>
      </c>
      <c r="G623" s="389" t="str">
        <f t="shared" si="73"/>
        <v/>
      </c>
      <c r="H623" s="17"/>
      <c r="I623" s="384" t="s">
        <v>33</v>
      </c>
      <c r="J623" s="21" t="s">
        <v>92</v>
      </c>
      <c r="K623" s="21" t="s">
        <v>5</v>
      </c>
      <c r="L623" s="21" t="s">
        <v>28</v>
      </c>
      <c r="M623" s="43">
        <v>0.15871849075795794</v>
      </c>
      <c r="N623" s="43">
        <v>8.6738576573113804</v>
      </c>
      <c r="O623" s="36">
        <f t="shared" si="78"/>
        <v>8.5151391665534231</v>
      </c>
      <c r="P623" s="47">
        <v>606</v>
      </c>
      <c r="Q623" s="33">
        <f t="shared" si="74"/>
        <v>1.3216416272040087E-3</v>
      </c>
      <c r="R623" s="35" t="str">
        <f t="shared" si="75"/>
        <v>04.6GB 초과</v>
      </c>
      <c r="S623" s="35" t="str">
        <f t="shared" si="76"/>
        <v>에센스(스페셜)</v>
      </c>
      <c r="T623" s="38">
        <f t="shared" si="77"/>
        <v>1.3216416272040087E-3</v>
      </c>
    </row>
    <row r="624" spans="1:20">
      <c r="A624" s="384" t="s">
        <v>45</v>
      </c>
      <c r="B624" s="385" t="s">
        <v>102</v>
      </c>
      <c r="C624" s="27" t="s">
        <v>30</v>
      </c>
      <c r="D624" s="27" t="s">
        <v>32</v>
      </c>
      <c r="E624" s="402" t="s">
        <v>1880</v>
      </c>
      <c r="F624" s="27" t="str">
        <f t="shared" si="72"/>
        <v>T끼리어르신
(LTE안심옵션)</v>
      </c>
      <c r="G624" s="389" t="str">
        <f t="shared" si="73"/>
        <v/>
      </c>
      <c r="H624" s="17"/>
      <c r="I624" s="384" t="s">
        <v>33</v>
      </c>
      <c r="J624" s="21" t="s">
        <v>92</v>
      </c>
      <c r="K624" s="27" t="s">
        <v>5</v>
      </c>
      <c r="L624" s="27" t="s">
        <v>31</v>
      </c>
      <c r="M624" s="43">
        <v>0.17351317016590243</v>
      </c>
      <c r="N624" s="43">
        <v>5.1082677793608928</v>
      </c>
      <c r="O624" s="36">
        <f t="shared" si="78"/>
        <v>4.9347546091949903</v>
      </c>
      <c r="P624" s="47">
        <v>449.33333333333331</v>
      </c>
      <c r="Q624" s="33">
        <f t="shared" si="74"/>
        <v>9.7996309871892381E-4</v>
      </c>
      <c r="R624" s="35" t="str">
        <f t="shared" si="75"/>
        <v>03.6GB 이하</v>
      </c>
      <c r="S624" s="35" t="str">
        <f t="shared" si="76"/>
        <v>에센스(스페셜)</v>
      </c>
      <c r="T624" s="38">
        <f t="shared" si="77"/>
        <v>9.7996309871892381E-4</v>
      </c>
    </row>
    <row r="625" spans="1:20">
      <c r="A625" s="384" t="s">
        <v>45</v>
      </c>
      <c r="B625" s="385" t="s">
        <v>102</v>
      </c>
      <c r="C625" s="27" t="s">
        <v>30</v>
      </c>
      <c r="D625" s="27" t="s">
        <v>32</v>
      </c>
      <c r="E625" s="402" t="s">
        <v>1879</v>
      </c>
      <c r="F625" s="27" t="str">
        <f t="shared" si="72"/>
        <v>어르신 안심 2.8G</v>
      </c>
      <c r="G625" s="389" t="str">
        <f t="shared" si="73"/>
        <v/>
      </c>
      <c r="H625" s="17"/>
      <c r="I625" s="384" t="s">
        <v>33</v>
      </c>
      <c r="J625" s="21" t="s">
        <v>92</v>
      </c>
      <c r="K625" s="27" t="s">
        <v>5</v>
      </c>
      <c r="L625" s="27" t="s">
        <v>32</v>
      </c>
      <c r="M625" s="43">
        <v>0.1757406461685099</v>
      </c>
      <c r="N625" s="43">
        <v>1.4444201524244911</v>
      </c>
      <c r="O625" s="36">
        <f t="shared" si="78"/>
        <v>1.2686795062559812</v>
      </c>
      <c r="P625" s="47">
        <v>249.33333333333334</v>
      </c>
      <c r="Q625" s="33">
        <f t="shared" si="74"/>
        <v>5.4377774320604982E-4</v>
      </c>
      <c r="R625" s="35" t="str">
        <f t="shared" si="75"/>
        <v>01.2.5GB 이하</v>
      </c>
      <c r="S625" s="35" t="str">
        <f t="shared" si="76"/>
        <v>안심2.5G</v>
      </c>
      <c r="T625" s="38">
        <f t="shared" si="77"/>
        <v>5.4377774320604982E-4</v>
      </c>
    </row>
    <row r="626" spans="1:20">
      <c r="A626" s="384" t="s">
        <v>45</v>
      </c>
      <c r="B626" s="385" t="s">
        <v>102</v>
      </c>
      <c r="C626" s="27" t="s">
        <v>30</v>
      </c>
      <c r="D626" s="27" t="s">
        <v>32</v>
      </c>
      <c r="E626" s="402" t="s">
        <v>1881</v>
      </c>
      <c r="F626" s="27" t="str">
        <f t="shared" si="72"/>
        <v>어르신 안심 4.5G</v>
      </c>
      <c r="G626" s="389" t="str">
        <f t="shared" si="73"/>
        <v/>
      </c>
      <c r="H626" s="17"/>
      <c r="I626" s="384" t="s">
        <v>33</v>
      </c>
      <c r="J626" s="21" t="s">
        <v>92</v>
      </c>
      <c r="K626" s="27" t="s">
        <v>5</v>
      </c>
      <c r="L626" s="27" t="s">
        <v>33</v>
      </c>
      <c r="M626" s="43">
        <v>0.11707784659234528</v>
      </c>
      <c r="N626" s="43">
        <v>0.97240108189316399</v>
      </c>
      <c r="O626" s="36">
        <f t="shared" si="78"/>
        <v>0.85532323530081866</v>
      </c>
      <c r="P626" s="47">
        <v>1461.6666666666667</v>
      </c>
      <c r="Q626" s="33">
        <f t="shared" si="74"/>
        <v>3.1877879732065888E-3</v>
      </c>
      <c r="R626" s="35" t="str">
        <f t="shared" si="75"/>
        <v>01.2.5GB 이하</v>
      </c>
      <c r="S626" s="35" t="str">
        <f t="shared" si="76"/>
        <v>안심2.5G</v>
      </c>
      <c r="T626" s="38">
        <f t="shared" si="77"/>
        <v>3.1877879732065888E-3</v>
      </c>
    </row>
    <row r="627" spans="1:20">
      <c r="A627" s="384" t="s">
        <v>45</v>
      </c>
      <c r="B627" s="385" t="s">
        <v>102</v>
      </c>
      <c r="C627" s="27" t="s">
        <v>30</v>
      </c>
      <c r="D627" s="27" t="s">
        <v>32</v>
      </c>
      <c r="E627" s="402" t="s">
        <v>1882</v>
      </c>
      <c r="F627" s="27" t="str">
        <f t="shared" si="72"/>
        <v>어르신 에센스(어르신 스페셜)</v>
      </c>
      <c r="G627" s="389" t="str">
        <f t="shared" si="73"/>
        <v/>
      </c>
      <c r="H627" s="17"/>
      <c r="I627" s="384" t="s">
        <v>33</v>
      </c>
      <c r="J627" s="21" t="s">
        <v>92</v>
      </c>
      <c r="K627" s="21" t="s">
        <v>30</v>
      </c>
      <c r="L627" s="21" t="s">
        <v>28</v>
      </c>
      <c r="M627" s="43">
        <v>0.85420143392058223</v>
      </c>
      <c r="N627" s="43">
        <v>5.8947484150483174</v>
      </c>
      <c r="O627" s="36">
        <f t="shared" si="78"/>
        <v>5.0405469811277355</v>
      </c>
      <c r="P627" s="47">
        <v>543</v>
      </c>
      <c r="Q627" s="33">
        <f t="shared" si="74"/>
        <v>1.1842432402174533E-3</v>
      </c>
      <c r="R627" s="35" t="str">
        <f t="shared" si="75"/>
        <v>03.6GB 이하</v>
      </c>
      <c r="S627" s="35" t="str">
        <f t="shared" si="76"/>
        <v>에센스(스페셜)</v>
      </c>
      <c r="T627" s="38">
        <f t="shared" si="77"/>
        <v>1.1842432402174533E-3</v>
      </c>
    </row>
    <row r="628" spans="1:20">
      <c r="A628" s="384" t="s">
        <v>45</v>
      </c>
      <c r="B628" s="385" t="s">
        <v>102</v>
      </c>
      <c r="C628" s="27" t="s">
        <v>30</v>
      </c>
      <c r="D628" s="27" t="s">
        <v>33</v>
      </c>
      <c r="E628" s="402" t="s">
        <v>1880</v>
      </c>
      <c r="F628" s="27" t="str">
        <f t="shared" si="72"/>
        <v>T끼리어르신
(LTE안심옵션)</v>
      </c>
      <c r="G628" s="389" t="str">
        <f t="shared" si="73"/>
        <v/>
      </c>
      <c r="H628" s="17"/>
      <c r="I628" s="384" t="s">
        <v>33</v>
      </c>
      <c r="J628" s="21" t="s">
        <v>92</v>
      </c>
      <c r="K628" s="27" t="s">
        <v>30</v>
      </c>
      <c r="L628" s="27" t="s">
        <v>31</v>
      </c>
      <c r="M628" s="43">
        <v>0.84863757102664972</v>
      </c>
      <c r="N628" s="43">
        <v>4.6933759779433588</v>
      </c>
      <c r="O628" s="36">
        <f t="shared" si="78"/>
        <v>3.8447384069167092</v>
      </c>
      <c r="P628" s="47">
        <v>371.33333333333331</v>
      </c>
      <c r="Q628" s="33">
        <f t="shared" si="74"/>
        <v>8.09850810068903E-4</v>
      </c>
      <c r="R628" s="35" t="str">
        <f t="shared" si="75"/>
        <v>03.6GB 이하</v>
      </c>
      <c r="S628" s="35" t="str">
        <f t="shared" si="76"/>
        <v>에센스(스페셜)</v>
      </c>
      <c r="T628" s="38">
        <f t="shared" si="77"/>
        <v>8.09850810068903E-4</v>
      </c>
    </row>
    <row r="629" spans="1:20">
      <c r="A629" s="384" t="s">
        <v>45</v>
      </c>
      <c r="B629" s="385" t="s">
        <v>102</v>
      </c>
      <c r="C629" s="27" t="s">
        <v>30</v>
      </c>
      <c r="D629" s="27" t="s">
        <v>33</v>
      </c>
      <c r="E629" s="402" t="s">
        <v>1879</v>
      </c>
      <c r="F629" s="27" t="str">
        <f t="shared" si="72"/>
        <v>어르신 안심 2.8G</v>
      </c>
      <c r="G629" s="389" t="str">
        <f t="shared" si="73"/>
        <v/>
      </c>
      <c r="H629" s="17"/>
      <c r="I629" s="384" t="s">
        <v>33</v>
      </c>
      <c r="J629" s="21" t="s">
        <v>92</v>
      </c>
      <c r="K629" s="27" t="s">
        <v>30</v>
      </c>
      <c r="L629" s="27" t="s">
        <v>32</v>
      </c>
      <c r="M629" s="43">
        <v>0.83466799660066593</v>
      </c>
      <c r="N629" s="43">
        <v>1.9881759492907904</v>
      </c>
      <c r="O629" s="36">
        <f t="shared" si="78"/>
        <v>1.1535079526901244</v>
      </c>
      <c r="P629" s="47">
        <v>188.33333333333334</v>
      </c>
      <c r="Q629" s="33">
        <f t="shared" si="74"/>
        <v>4.1074120977462319E-4</v>
      </c>
      <c r="R629" s="35" t="str">
        <f t="shared" si="75"/>
        <v>01.2.5GB 이하</v>
      </c>
      <c r="S629" s="35" t="str">
        <f t="shared" si="76"/>
        <v>안심2.5G</v>
      </c>
      <c r="T629" s="38">
        <f t="shared" si="77"/>
        <v>4.1074120977462319E-4</v>
      </c>
    </row>
    <row r="630" spans="1:20">
      <c r="A630" s="384" t="s">
        <v>45</v>
      </c>
      <c r="B630" s="385" t="s">
        <v>102</v>
      </c>
      <c r="C630" s="27" t="s">
        <v>30</v>
      </c>
      <c r="D630" s="27" t="s">
        <v>33</v>
      </c>
      <c r="E630" s="402" t="s">
        <v>1881</v>
      </c>
      <c r="F630" s="27" t="str">
        <f t="shared" si="72"/>
        <v>어르신 안심 4.5G</v>
      </c>
      <c r="G630" s="389" t="str">
        <f t="shared" si="73"/>
        <v/>
      </c>
      <c r="H630" s="17"/>
      <c r="I630" s="384" t="s">
        <v>33</v>
      </c>
      <c r="J630" s="21" t="s">
        <v>92</v>
      </c>
      <c r="K630" s="27" t="s">
        <v>30</v>
      </c>
      <c r="L630" s="27" t="s">
        <v>33</v>
      </c>
      <c r="M630" s="43">
        <v>0.8238581842344791</v>
      </c>
      <c r="N630" s="43">
        <v>1.7733582644919452</v>
      </c>
      <c r="O630" s="36">
        <f t="shared" si="78"/>
        <v>0.94950008025746613</v>
      </c>
      <c r="P630" s="47">
        <v>581</v>
      </c>
      <c r="Q630" s="33">
        <f t="shared" si="74"/>
        <v>1.2671184577648994E-3</v>
      </c>
      <c r="R630" s="35" t="str">
        <f t="shared" si="75"/>
        <v>01.2.5GB 이하</v>
      </c>
      <c r="S630" s="35" t="str">
        <f t="shared" si="76"/>
        <v>안심2.5G</v>
      </c>
      <c r="T630" s="38">
        <f t="shared" si="77"/>
        <v>1.2671184577648994E-3</v>
      </c>
    </row>
    <row r="631" spans="1:20">
      <c r="A631" s="384" t="s">
        <v>45</v>
      </c>
      <c r="B631" s="385" t="s">
        <v>102</v>
      </c>
      <c r="C631" s="27" t="s">
        <v>30</v>
      </c>
      <c r="D631" s="27" t="s">
        <v>33</v>
      </c>
      <c r="E631" s="402" t="s">
        <v>1882</v>
      </c>
      <c r="F631" s="27" t="str">
        <f t="shared" si="72"/>
        <v>어르신 에센스(어르신 스페셜)</v>
      </c>
      <c r="G631" s="389" t="str">
        <f t="shared" si="73"/>
        <v/>
      </c>
      <c r="H631" s="17"/>
      <c r="I631" s="384" t="s">
        <v>33</v>
      </c>
      <c r="J631" s="21" t="s">
        <v>92</v>
      </c>
      <c r="K631" s="21" t="s">
        <v>10</v>
      </c>
      <c r="L631" s="21" t="s">
        <v>28</v>
      </c>
      <c r="M631" s="43">
        <v>1.5472996265567533</v>
      </c>
      <c r="N631" s="43">
        <v>7.0326776355191285</v>
      </c>
      <c r="O631" s="36">
        <f t="shared" si="78"/>
        <v>5.4853780089623747</v>
      </c>
      <c r="P631" s="47">
        <v>570</v>
      </c>
      <c r="Q631" s="33">
        <f t="shared" si="74"/>
        <v>1.2431282632116914E-3</v>
      </c>
      <c r="R631" s="35" t="str">
        <f t="shared" si="75"/>
        <v>04.6GB 초과</v>
      </c>
      <c r="S631" s="35" t="str">
        <f t="shared" si="76"/>
        <v>에센스(스페셜)</v>
      </c>
      <c r="T631" s="38">
        <f t="shared" si="77"/>
        <v>1.2431282632116914E-3</v>
      </c>
    </row>
    <row r="632" spans="1:20">
      <c r="A632" s="384" t="s">
        <v>45</v>
      </c>
      <c r="B632" s="385" t="s">
        <v>102</v>
      </c>
      <c r="C632" s="27" t="s">
        <v>10</v>
      </c>
      <c r="D632" s="27" t="s">
        <v>28</v>
      </c>
      <c r="E632" s="402" t="s">
        <v>1880</v>
      </c>
      <c r="F632" s="27" t="str">
        <f t="shared" si="72"/>
        <v>T끼리어르신
(LTE안심옵션)</v>
      </c>
      <c r="G632" s="389" t="str">
        <f t="shared" si="73"/>
        <v/>
      </c>
      <c r="H632" s="17"/>
      <c r="I632" s="384" t="s">
        <v>33</v>
      </c>
      <c r="J632" s="21" t="s">
        <v>92</v>
      </c>
      <c r="K632" s="27" t="s">
        <v>10</v>
      </c>
      <c r="L632" s="27" t="s">
        <v>31</v>
      </c>
      <c r="M632" s="43">
        <v>1.5416842769309518</v>
      </c>
      <c r="N632" s="43">
        <v>6.2215813989915709</v>
      </c>
      <c r="O632" s="36">
        <f t="shared" si="78"/>
        <v>4.6798971220606189</v>
      </c>
      <c r="P632" s="47">
        <v>345</v>
      </c>
      <c r="Q632" s="33">
        <f t="shared" si="74"/>
        <v>7.5241973825970797E-4</v>
      </c>
      <c r="R632" s="35" t="str">
        <f t="shared" si="75"/>
        <v>04.6GB 초과</v>
      </c>
      <c r="S632" s="35" t="str">
        <f t="shared" si="76"/>
        <v>에센스(스페셜)</v>
      </c>
      <c r="T632" s="38">
        <f t="shared" si="77"/>
        <v>7.5241973825970797E-4</v>
      </c>
    </row>
    <row r="633" spans="1:20">
      <c r="A633" s="384" t="s">
        <v>45</v>
      </c>
      <c r="B633" s="385" t="s">
        <v>102</v>
      </c>
      <c r="C633" s="27" t="s">
        <v>10</v>
      </c>
      <c r="D633" s="27" t="s">
        <v>28</v>
      </c>
      <c r="E633" s="402" t="s">
        <v>1879</v>
      </c>
      <c r="F633" s="27" t="str">
        <f t="shared" si="72"/>
        <v>어르신 안심 2.8G</v>
      </c>
      <c r="G633" s="389" t="str">
        <f t="shared" si="73"/>
        <v/>
      </c>
      <c r="H633" s="17"/>
      <c r="I633" s="384" t="s">
        <v>33</v>
      </c>
      <c r="J633" s="21" t="s">
        <v>92</v>
      </c>
      <c r="K633" s="27" t="s">
        <v>10</v>
      </c>
      <c r="L633" s="27" t="s">
        <v>32</v>
      </c>
      <c r="M633" s="43">
        <v>1.5270709949350252</v>
      </c>
      <c r="N633" s="43">
        <v>2.519996921116153</v>
      </c>
      <c r="O633" s="36">
        <f t="shared" si="78"/>
        <v>0.99292592618112785</v>
      </c>
      <c r="P633" s="47">
        <v>151</v>
      </c>
      <c r="Q633" s="33">
        <f t="shared" si="74"/>
        <v>3.2931994341221999E-4</v>
      </c>
      <c r="R633" s="35" t="str">
        <f t="shared" si="75"/>
        <v>02.4GB 이하</v>
      </c>
      <c r="S633" s="35" t="str">
        <f t="shared" si="76"/>
        <v>안심4G</v>
      </c>
      <c r="T633" s="38">
        <f t="shared" si="77"/>
        <v>3.2931994341221999E-4</v>
      </c>
    </row>
    <row r="634" spans="1:20">
      <c r="A634" s="384" t="s">
        <v>45</v>
      </c>
      <c r="B634" s="385" t="s">
        <v>102</v>
      </c>
      <c r="C634" s="27" t="s">
        <v>10</v>
      </c>
      <c r="D634" s="27" t="s">
        <v>28</v>
      </c>
      <c r="E634" s="402" t="s">
        <v>1881</v>
      </c>
      <c r="F634" s="27" t="str">
        <f t="shared" si="72"/>
        <v>어르신 안심 4.5G</v>
      </c>
      <c r="G634" s="389" t="str">
        <f t="shared" si="73"/>
        <v/>
      </c>
      <c r="H634" s="17"/>
      <c r="I634" s="384" t="s">
        <v>33</v>
      </c>
      <c r="J634" s="21" t="s">
        <v>92</v>
      </c>
      <c r="K634" s="27" t="s">
        <v>10</v>
      </c>
      <c r="L634" s="27" t="s">
        <v>33</v>
      </c>
      <c r="M634" s="43">
        <v>1.526516645890059</v>
      </c>
      <c r="N634" s="43">
        <v>2.5239760664915236</v>
      </c>
      <c r="O634" s="36">
        <f t="shared" si="78"/>
        <v>0.99745942060146464</v>
      </c>
      <c r="P634" s="47">
        <v>425.66666666666669</v>
      </c>
      <c r="Q634" s="33">
        <f t="shared" si="74"/>
        <v>9.2834783164990058E-4</v>
      </c>
      <c r="R634" s="35" t="str">
        <f t="shared" si="75"/>
        <v>02.4GB 이하</v>
      </c>
      <c r="S634" s="35" t="str">
        <f t="shared" si="76"/>
        <v>안심4G</v>
      </c>
      <c r="T634" s="38">
        <f t="shared" si="77"/>
        <v>9.2834783164990058E-4</v>
      </c>
    </row>
    <row r="635" spans="1:20">
      <c r="A635" s="384" t="s">
        <v>45</v>
      </c>
      <c r="B635" s="385" t="s">
        <v>102</v>
      </c>
      <c r="C635" s="27" t="s">
        <v>10</v>
      </c>
      <c r="D635" s="27" t="s">
        <v>28</v>
      </c>
      <c r="E635" s="402" t="s">
        <v>1882</v>
      </c>
      <c r="F635" s="27" t="str">
        <f t="shared" si="72"/>
        <v>어르신 에센스(어르신 스페셜)</v>
      </c>
      <c r="G635" s="389" t="str">
        <f t="shared" si="73"/>
        <v/>
      </c>
      <c r="H635" s="17"/>
      <c r="I635" s="384" t="s">
        <v>33</v>
      </c>
      <c r="J635" s="21" t="s">
        <v>92</v>
      </c>
      <c r="K635" s="21" t="s">
        <v>13</v>
      </c>
      <c r="L635" s="21" t="s">
        <v>28</v>
      </c>
      <c r="M635" s="43">
        <v>2.8989107104828591</v>
      </c>
      <c r="N635" s="43">
        <v>8.9097856907447017</v>
      </c>
      <c r="O635" s="36">
        <f t="shared" si="78"/>
        <v>6.0108749802618426</v>
      </c>
      <c r="P635" s="47">
        <v>843.66666666666663</v>
      </c>
      <c r="Q635" s="33">
        <f t="shared" si="74"/>
        <v>1.8399752246718074E-3</v>
      </c>
      <c r="R635" s="35" t="str">
        <f t="shared" si="75"/>
        <v>04.6GB 초과</v>
      </c>
      <c r="S635" s="35" t="str">
        <f t="shared" si="76"/>
        <v>에센스(스페셜)</v>
      </c>
      <c r="T635" s="38">
        <f t="shared" si="77"/>
        <v>1.8399752246718074E-3</v>
      </c>
    </row>
    <row r="636" spans="1:20">
      <c r="A636" s="384" t="s">
        <v>45</v>
      </c>
      <c r="B636" s="385" t="s">
        <v>102</v>
      </c>
      <c r="C636" s="27" t="s">
        <v>10</v>
      </c>
      <c r="D636" s="27" t="s">
        <v>31</v>
      </c>
      <c r="E636" s="402" t="s">
        <v>1880</v>
      </c>
      <c r="F636" s="27" t="str">
        <f t="shared" si="72"/>
        <v>T끼리어르신
(LTE안심옵션)</v>
      </c>
      <c r="G636" s="389" t="str">
        <f t="shared" si="73"/>
        <v/>
      </c>
      <c r="H636" s="17"/>
      <c r="I636" s="384" t="s">
        <v>33</v>
      </c>
      <c r="J636" s="21" t="s">
        <v>92</v>
      </c>
      <c r="K636" s="27" t="s">
        <v>13</v>
      </c>
      <c r="L636" s="27" t="s">
        <v>31</v>
      </c>
      <c r="M636" s="43">
        <v>2.8357933978645171</v>
      </c>
      <c r="N636" s="43">
        <v>8.1574114604061148</v>
      </c>
      <c r="O636" s="36">
        <f t="shared" si="78"/>
        <v>5.3216180625415976</v>
      </c>
      <c r="P636" s="47">
        <v>392</v>
      </c>
      <c r="Q636" s="33">
        <f t="shared" si="74"/>
        <v>8.5492329680523333E-4</v>
      </c>
      <c r="R636" s="35" t="str">
        <f t="shared" si="75"/>
        <v>04.6GB 초과</v>
      </c>
      <c r="S636" s="35" t="str">
        <f t="shared" si="76"/>
        <v>에센스(스페셜)</v>
      </c>
      <c r="T636" s="38">
        <f t="shared" si="77"/>
        <v>8.5492329680523333E-4</v>
      </c>
    </row>
    <row r="637" spans="1:20">
      <c r="A637" s="384" t="s">
        <v>45</v>
      </c>
      <c r="B637" s="385" t="s">
        <v>102</v>
      </c>
      <c r="C637" s="27" t="s">
        <v>10</v>
      </c>
      <c r="D637" s="27" t="s">
        <v>31</v>
      </c>
      <c r="E637" s="402" t="s">
        <v>1879</v>
      </c>
      <c r="F637" s="27" t="str">
        <f t="shared" si="72"/>
        <v>어르신 안심 2.8G</v>
      </c>
      <c r="G637" s="389" t="str">
        <f t="shared" si="73"/>
        <v/>
      </c>
      <c r="H637" s="17"/>
      <c r="I637" s="384" t="s">
        <v>33</v>
      </c>
      <c r="J637" s="21" t="s">
        <v>92</v>
      </c>
      <c r="K637" s="27" t="s">
        <v>13</v>
      </c>
      <c r="L637" s="27" t="s">
        <v>32</v>
      </c>
      <c r="M637" s="43">
        <v>2.8605338447869069</v>
      </c>
      <c r="N637" s="43">
        <v>5.1201752257445223</v>
      </c>
      <c r="O637" s="36">
        <f t="shared" si="78"/>
        <v>2.2596413809576155</v>
      </c>
      <c r="P637" s="47">
        <v>162</v>
      </c>
      <c r="Q637" s="33">
        <f t="shared" si="74"/>
        <v>3.5331013796542805E-4</v>
      </c>
      <c r="R637" s="35" t="str">
        <f t="shared" si="75"/>
        <v>03.6GB 이하</v>
      </c>
      <c r="S637" s="35" t="str">
        <f t="shared" si="76"/>
        <v>에센스(스페셜)</v>
      </c>
      <c r="T637" s="38">
        <f t="shared" si="77"/>
        <v>3.5331013796542805E-4</v>
      </c>
    </row>
    <row r="638" spans="1:20">
      <c r="A638" s="384" t="s">
        <v>45</v>
      </c>
      <c r="B638" s="385" t="s">
        <v>102</v>
      </c>
      <c r="C638" s="27" t="s">
        <v>10</v>
      </c>
      <c r="D638" s="27" t="s">
        <v>31</v>
      </c>
      <c r="E638" s="402" t="s">
        <v>1881</v>
      </c>
      <c r="F638" s="27" t="str">
        <f t="shared" si="72"/>
        <v>어르신 안심 4.5G</v>
      </c>
      <c r="G638" s="389" t="str">
        <f t="shared" si="73"/>
        <v/>
      </c>
      <c r="H638" s="17"/>
      <c r="I638" s="384" t="s">
        <v>33</v>
      </c>
      <c r="J638" s="21" t="s">
        <v>92</v>
      </c>
      <c r="K638" s="27" t="s">
        <v>13</v>
      </c>
      <c r="L638" s="27" t="s">
        <v>33</v>
      </c>
      <c r="M638" s="43">
        <v>2.8371501478420513</v>
      </c>
      <c r="N638" s="43">
        <v>4.5443666487012795</v>
      </c>
      <c r="O638" s="36">
        <f t="shared" si="78"/>
        <v>1.7072165008592282</v>
      </c>
      <c r="P638" s="47">
        <v>443</v>
      </c>
      <c r="Q638" s="33">
        <f t="shared" si="74"/>
        <v>9.6615056246101628E-4</v>
      </c>
      <c r="R638" s="35" t="str">
        <f t="shared" si="75"/>
        <v>03.6GB 이하</v>
      </c>
      <c r="S638" s="35" t="str">
        <f t="shared" si="76"/>
        <v>에센스(스페셜)</v>
      </c>
      <c r="T638" s="38">
        <f t="shared" si="77"/>
        <v>9.6615056246101628E-4</v>
      </c>
    </row>
    <row r="639" spans="1:20">
      <c r="A639" s="384" t="s">
        <v>45</v>
      </c>
      <c r="B639" s="385" t="s">
        <v>102</v>
      </c>
      <c r="C639" s="27" t="s">
        <v>10</v>
      </c>
      <c r="D639" s="27" t="s">
        <v>31</v>
      </c>
      <c r="E639" s="402" t="s">
        <v>1882</v>
      </c>
      <c r="F639" s="27" t="str">
        <f t="shared" si="72"/>
        <v>어르신 에센스(어르신 스페셜)</v>
      </c>
      <c r="G639" s="389" t="str">
        <f t="shared" si="73"/>
        <v/>
      </c>
      <c r="H639" s="17"/>
      <c r="I639" s="384" t="s">
        <v>33</v>
      </c>
      <c r="J639" s="21" t="s">
        <v>92</v>
      </c>
      <c r="K639" s="21" t="s">
        <v>34</v>
      </c>
      <c r="L639" s="21" t="s">
        <v>28</v>
      </c>
      <c r="M639" s="43">
        <v>5.0302691473065133</v>
      </c>
      <c r="N639" s="43">
        <v>13.073005249006812</v>
      </c>
      <c r="O639" s="36">
        <f t="shared" si="78"/>
        <v>8.0427361017002994</v>
      </c>
      <c r="P639" s="47">
        <v>592.66666666666663</v>
      </c>
      <c r="Q639" s="33">
        <f t="shared" si="74"/>
        <v>1.2925626035031504E-3</v>
      </c>
      <c r="R639" s="35" t="str">
        <f t="shared" si="75"/>
        <v>04.6GB 초과</v>
      </c>
      <c r="S639" s="35" t="str">
        <f t="shared" si="76"/>
        <v>에센스(스페셜)</v>
      </c>
      <c r="T639" s="38">
        <f t="shared" si="77"/>
        <v>1.2925626035031504E-3</v>
      </c>
    </row>
    <row r="640" spans="1:20">
      <c r="A640" s="384" t="s">
        <v>45</v>
      </c>
      <c r="B640" s="385" t="s">
        <v>102</v>
      </c>
      <c r="C640" s="27" t="s">
        <v>10</v>
      </c>
      <c r="D640" s="27" t="s">
        <v>32</v>
      </c>
      <c r="E640" s="402" t="s">
        <v>1880</v>
      </c>
      <c r="F640" s="27" t="str">
        <f t="shared" si="72"/>
        <v>T끼리어르신
(LTE안심옵션)</v>
      </c>
      <c r="G640" s="389" t="str">
        <f t="shared" si="73"/>
        <v/>
      </c>
      <c r="H640" s="17"/>
      <c r="I640" s="384" t="s">
        <v>33</v>
      </c>
      <c r="J640" s="21" t="s">
        <v>92</v>
      </c>
      <c r="K640" s="27" t="s">
        <v>34</v>
      </c>
      <c r="L640" s="27" t="s">
        <v>31</v>
      </c>
      <c r="M640" s="43">
        <v>4.9998768438535812</v>
      </c>
      <c r="N640" s="43">
        <v>11.324802642545993</v>
      </c>
      <c r="O640" s="36">
        <f t="shared" si="78"/>
        <v>6.3249257986924121</v>
      </c>
      <c r="P640" s="47">
        <v>239.33333333333334</v>
      </c>
      <c r="Q640" s="33">
        <f t="shared" si="74"/>
        <v>5.2196847543040613E-4</v>
      </c>
      <c r="R640" s="35" t="str">
        <f t="shared" si="75"/>
        <v>04.6GB 초과</v>
      </c>
      <c r="S640" s="35" t="str">
        <f t="shared" si="76"/>
        <v>에센스(스페셜)</v>
      </c>
      <c r="T640" s="38">
        <f t="shared" si="77"/>
        <v>5.2196847543040613E-4</v>
      </c>
    </row>
    <row r="641" spans="1:20">
      <c r="A641" s="384" t="s">
        <v>45</v>
      </c>
      <c r="B641" s="385" t="s">
        <v>102</v>
      </c>
      <c r="C641" s="27" t="s">
        <v>10</v>
      </c>
      <c r="D641" s="27" t="s">
        <v>32</v>
      </c>
      <c r="E641" s="402" t="s">
        <v>1879</v>
      </c>
      <c r="F641" s="27" t="str">
        <f t="shared" si="72"/>
        <v>어르신 안심 2.8G</v>
      </c>
      <c r="G641" s="389" t="str">
        <f t="shared" si="73"/>
        <v/>
      </c>
      <c r="H641" s="17"/>
      <c r="I641" s="384" t="s">
        <v>33</v>
      </c>
      <c r="J641" s="21" t="s">
        <v>92</v>
      </c>
      <c r="K641" s="27" t="s">
        <v>34</v>
      </c>
      <c r="L641" s="27" t="s">
        <v>32</v>
      </c>
      <c r="M641" s="43">
        <v>5.0092507618576736</v>
      </c>
      <c r="N641" s="43">
        <v>8.9296872411201242</v>
      </c>
      <c r="O641" s="36">
        <f t="shared" si="78"/>
        <v>3.9204364792624506</v>
      </c>
      <c r="P641" s="47">
        <v>89.333333333333329</v>
      </c>
      <c r="Q641" s="33">
        <f t="shared" si="74"/>
        <v>1.9482945879575046E-4</v>
      </c>
      <c r="R641" s="35" t="str">
        <f t="shared" si="75"/>
        <v>04.6GB 초과</v>
      </c>
      <c r="S641" s="35" t="str">
        <f t="shared" si="76"/>
        <v>에센스(스페셜)</v>
      </c>
      <c r="T641" s="38">
        <f t="shared" si="77"/>
        <v>1.9482945879575046E-4</v>
      </c>
    </row>
    <row r="642" spans="1:20">
      <c r="A642" s="384" t="s">
        <v>45</v>
      </c>
      <c r="B642" s="385" t="s">
        <v>102</v>
      </c>
      <c r="C642" s="27" t="s">
        <v>10</v>
      </c>
      <c r="D642" s="27" t="s">
        <v>32</v>
      </c>
      <c r="E642" s="402" t="s">
        <v>1881</v>
      </c>
      <c r="F642" s="27" t="str">
        <f t="shared" si="72"/>
        <v>어르신 안심 4.5G</v>
      </c>
      <c r="G642" s="389" t="str">
        <f t="shared" si="73"/>
        <v/>
      </c>
      <c r="H642" s="17"/>
      <c r="I642" s="384" t="s">
        <v>33</v>
      </c>
      <c r="J642" s="21" t="s">
        <v>92</v>
      </c>
      <c r="K642" s="27" t="s">
        <v>34</v>
      </c>
      <c r="L642" s="27" t="s">
        <v>33</v>
      </c>
      <c r="M642" s="43">
        <v>4.9399871284653338</v>
      </c>
      <c r="N642" s="43">
        <v>7.2705069462207597</v>
      </c>
      <c r="O642" s="36">
        <f t="shared" si="78"/>
        <v>2.3305198177554258</v>
      </c>
      <c r="P642" s="47">
        <v>211.33333333333334</v>
      </c>
      <c r="Q642" s="33">
        <f t="shared" si="74"/>
        <v>4.6090252565860373E-4</v>
      </c>
      <c r="R642" s="35" t="str">
        <f t="shared" si="75"/>
        <v>04.6GB 초과</v>
      </c>
      <c r="S642" s="35" t="str">
        <f t="shared" si="76"/>
        <v>에센스(스페셜)</v>
      </c>
      <c r="T642" s="38">
        <f t="shared" si="77"/>
        <v>4.6090252565860373E-4</v>
      </c>
    </row>
    <row r="643" spans="1:20">
      <c r="A643" s="384" t="s">
        <v>45</v>
      </c>
      <c r="B643" s="385" t="s">
        <v>102</v>
      </c>
      <c r="C643" s="27" t="s">
        <v>10</v>
      </c>
      <c r="D643" s="27" t="s">
        <v>32</v>
      </c>
      <c r="E643" s="402" t="s">
        <v>1882</v>
      </c>
      <c r="F643" s="27" t="str">
        <f t="shared" si="72"/>
        <v>어르신 에센스(어르신 스페셜)</v>
      </c>
      <c r="G643" s="389" t="str">
        <f t="shared" si="73"/>
        <v/>
      </c>
      <c r="H643" s="17"/>
      <c r="I643" s="384" t="s">
        <v>33</v>
      </c>
      <c r="J643" s="21" t="s">
        <v>92</v>
      </c>
      <c r="K643" s="21" t="s">
        <v>86</v>
      </c>
      <c r="L643" s="21" t="s">
        <v>28</v>
      </c>
      <c r="M643" s="43">
        <v>22.779750647934726</v>
      </c>
      <c r="N643" s="43">
        <v>29.56999987171131</v>
      </c>
      <c r="O643" s="36">
        <f t="shared" si="78"/>
        <v>6.7902492237765841</v>
      </c>
      <c r="P643" s="47">
        <v>3180</v>
      </c>
      <c r="Q643" s="33">
        <f t="shared" si="74"/>
        <v>6.9353471526546993E-3</v>
      </c>
      <c r="R643" s="35" t="str">
        <f t="shared" si="75"/>
        <v>04.6GB 초과</v>
      </c>
      <c r="S643" s="35" t="str">
        <f t="shared" si="76"/>
        <v>에센스(스페셜)</v>
      </c>
      <c r="T643" s="38">
        <f t="shared" si="77"/>
        <v>6.9353471526546993E-3</v>
      </c>
    </row>
    <row r="644" spans="1:20">
      <c r="A644" s="384" t="s">
        <v>45</v>
      </c>
      <c r="B644" s="385" t="s">
        <v>102</v>
      </c>
      <c r="C644" s="27" t="s">
        <v>10</v>
      </c>
      <c r="D644" s="27" t="s">
        <v>33</v>
      </c>
      <c r="E644" s="402" t="s">
        <v>1880</v>
      </c>
      <c r="F644" s="27" t="str">
        <f t="shared" si="72"/>
        <v>T끼리어르신
(LTE안심옵션)</v>
      </c>
      <c r="G644" s="389" t="str">
        <f t="shared" si="73"/>
        <v/>
      </c>
      <c r="H644" s="17"/>
      <c r="I644" s="384" t="s">
        <v>33</v>
      </c>
      <c r="J644" s="21" t="s">
        <v>92</v>
      </c>
      <c r="K644" s="27" t="s">
        <v>86</v>
      </c>
      <c r="L644" s="27" t="s">
        <v>31</v>
      </c>
      <c r="M644" s="43">
        <v>22.700475658200563</v>
      </c>
      <c r="N644" s="43">
        <v>28.745466312975591</v>
      </c>
      <c r="O644" s="36">
        <f t="shared" si="78"/>
        <v>6.0449906547750274</v>
      </c>
      <c r="P644" s="47">
        <v>929.33333333333337</v>
      </c>
      <c r="Q644" s="33">
        <f t="shared" si="74"/>
        <v>2.0268079519498222E-3</v>
      </c>
      <c r="R644" s="35" t="str">
        <f t="shared" si="75"/>
        <v>04.6GB 초과</v>
      </c>
      <c r="S644" s="35" t="str">
        <f t="shared" si="76"/>
        <v>에센스(스페셜)</v>
      </c>
      <c r="T644" s="38">
        <f t="shared" si="77"/>
        <v>2.0268079519498222E-3</v>
      </c>
    </row>
    <row r="645" spans="1:20">
      <c r="A645" s="384" t="s">
        <v>45</v>
      </c>
      <c r="B645" s="385" t="s">
        <v>102</v>
      </c>
      <c r="C645" s="27" t="s">
        <v>10</v>
      </c>
      <c r="D645" s="27" t="s">
        <v>33</v>
      </c>
      <c r="E645" s="402" t="s">
        <v>1879</v>
      </c>
      <c r="F645" s="27" t="str">
        <f t="shared" si="72"/>
        <v>어르신 안심 2.8G</v>
      </c>
      <c r="G645" s="389" t="str">
        <f t="shared" si="73"/>
        <v/>
      </c>
      <c r="H645" s="17"/>
      <c r="I645" s="384" t="s">
        <v>33</v>
      </c>
      <c r="J645" s="21" t="s">
        <v>92</v>
      </c>
      <c r="K645" s="27" t="s">
        <v>86</v>
      </c>
      <c r="L645" s="27" t="s">
        <v>32</v>
      </c>
      <c r="M645" s="43">
        <v>24.034612257461635</v>
      </c>
      <c r="N645" s="43">
        <v>26.908810021093409</v>
      </c>
      <c r="O645" s="36">
        <f t="shared" si="78"/>
        <v>2.8741977636317735</v>
      </c>
      <c r="P645" s="47">
        <v>293</v>
      </c>
      <c r="Q645" s="33">
        <f t="shared" si="74"/>
        <v>6.3901154582636066E-4</v>
      </c>
      <c r="R645" s="35" t="str">
        <f t="shared" si="75"/>
        <v>04.6GB 초과</v>
      </c>
      <c r="S645" s="35" t="str">
        <f t="shared" si="76"/>
        <v>에센스(스페셜)</v>
      </c>
      <c r="T645" s="38">
        <f t="shared" si="77"/>
        <v>6.3901154582636066E-4</v>
      </c>
    </row>
    <row r="646" spans="1:20">
      <c r="A646" s="384" t="s">
        <v>45</v>
      </c>
      <c r="B646" s="385" t="s">
        <v>102</v>
      </c>
      <c r="C646" s="27" t="s">
        <v>10</v>
      </c>
      <c r="D646" s="27" t="s">
        <v>33</v>
      </c>
      <c r="E646" s="402" t="s">
        <v>1881</v>
      </c>
      <c r="F646" s="27" t="str">
        <f t="shared" si="72"/>
        <v>어르신 안심 4.5G</v>
      </c>
      <c r="G646" s="389" t="str">
        <f t="shared" si="73"/>
        <v/>
      </c>
      <c r="H646" s="17"/>
      <c r="I646" s="384" t="s">
        <v>33</v>
      </c>
      <c r="J646" s="21" t="s">
        <v>92</v>
      </c>
      <c r="K646" s="27" t="s">
        <v>86</v>
      </c>
      <c r="L646" s="27" t="s">
        <v>33</v>
      </c>
      <c r="M646" s="43">
        <v>23.956321096064908</v>
      </c>
      <c r="N646" s="43">
        <v>25.258605053193836</v>
      </c>
      <c r="O646" s="36">
        <f t="shared" si="78"/>
        <v>1.3022839571289282</v>
      </c>
      <c r="P646" s="47">
        <v>760.33333333333337</v>
      </c>
      <c r="Q646" s="33">
        <f t="shared" si="74"/>
        <v>1.6582313265414434E-3</v>
      </c>
      <c r="R646" s="35" t="str">
        <f t="shared" si="75"/>
        <v>04.6GB 초과</v>
      </c>
      <c r="S646" s="35" t="str">
        <f t="shared" si="76"/>
        <v>에센스(스페셜)</v>
      </c>
      <c r="T646" s="38">
        <f t="shared" si="77"/>
        <v>1.6582313265414434E-3</v>
      </c>
    </row>
    <row r="647" spans="1:20">
      <c r="A647" s="384" t="s">
        <v>45</v>
      </c>
      <c r="B647" s="385" t="s">
        <v>102</v>
      </c>
      <c r="C647" s="27" t="s">
        <v>10</v>
      </c>
      <c r="D647" s="27" t="s">
        <v>33</v>
      </c>
      <c r="E647" s="402" t="s">
        <v>1882</v>
      </c>
      <c r="F647" s="27" t="str">
        <f t="shared" si="72"/>
        <v>어르신 에센스(어르신 스페셜)</v>
      </c>
      <c r="G647" s="389" t="str">
        <f t="shared" si="73"/>
        <v/>
      </c>
      <c r="H647" s="17"/>
      <c r="I647" s="384" t="s">
        <v>33</v>
      </c>
      <c r="J647" s="21" t="s">
        <v>94</v>
      </c>
      <c r="K647" s="21" t="s">
        <v>5</v>
      </c>
      <c r="L647" s="21" t="s">
        <v>28</v>
      </c>
      <c r="M647" s="43">
        <v>0.1854479367429798</v>
      </c>
      <c r="N647" s="43">
        <v>5.0350973837184414</v>
      </c>
      <c r="O647" s="36">
        <f t="shared" si="78"/>
        <v>4.8496494469754614</v>
      </c>
      <c r="P647" s="47">
        <v>1093</v>
      </c>
      <c r="Q647" s="33">
        <f t="shared" si="74"/>
        <v>2.3837529678778571E-3</v>
      </c>
      <c r="R647" s="35" t="str">
        <f t="shared" si="75"/>
        <v>03.6GB 이하</v>
      </c>
      <c r="S647" s="35" t="str">
        <f t="shared" si="76"/>
        <v>에센스(스페셜)</v>
      </c>
      <c r="T647" s="38">
        <f t="shared" si="77"/>
        <v>2.3837529678778571E-3</v>
      </c>
    </row>
    <row r="648" spans="1:20">
      <c r="A648" s="384" t="s">
        <v>45</v>
      </c>
      <c r="B648" s="385" t="s">
        <v>102</v>
      </c>
      <c r="C648" s="27" t="s">
        <v>13</v>
      </c>
      <c r="D648" s="27" t="s">
        <v>28</v>
      </c>
      <c r="E648" s="402" t="s">
        <v>1880</v>
      </c>
      <c r="F648" s="27" t="str">
        <f t="shared" si="72"/>
        <v>T끼리어르신
(LTE안심옵션)</v>
      </c>
      <c r="G648" s="389" t="str">
        <f t="shared" si="73"/>
        <v/>
      </c>
      <c r="H648" s="17"/>
      <c r="I648" s="384" t="s">
        <v>33</v>
      </c>
      <c r="J648" s="21" t="s">
        <v>94</v>
      </c>
      <c r="K648" s="27" t="s">
        <v>5</v>
      </c>
      <c r="L648" s="27" t="s">
        <v>31</v>
      </c>
      <c r="M648" s="43">
        <v>0.20001079291053003</v>
      </c>
      <c r="N648" s="43">
        <v>2.7425929825166282</v>
      </c>
      <c r="O648" s="36">
        <f t="shared" si="78"/>
        <v>2.5425821896060983</v>
      </c>
      <c r="P648" s="47">
        <v>950.33333333333337</v>
      </c>
      <c r="Q648" s="33">
        <f t="shared" si="74"/>
        <v>2.0726074142786736E-3</v>
      </c>
      <c r="R648" s="35" t="str">
        <f t="shared" si="75"/>
        <v>02.4GB 이하</v>
      </c>
      <c r="S648" s="35" t="str">
        <f t="shared" si="76"/>
        <v>안심4G</v>
      </c>
      <c r="T648" s="38">
        <f t="shared" si="77"/>
        <v>2.0726074142786736E-3</v>
      </c>
    </row>
    <row r="649" spans="1:20">
      <c r="A649" s="384" t="s">
        <v>45</v>
      </c>
      <c r="B649" s="385" t="s">
        <v>102</v>
      </c>
      <c r="C649" s="27" t="s">
        <v>13</v>
      </c>
      <c r="D649" s="27" t="s">
        <v>28</v>
      </c>
      <c r="E649" s="402" t="s">
        <v>1879</v>
      </c>
      <c r="F649" s="27" t="str">
        <f t="shared" si="72"/>
        <v>어르신 안심 2.8G</v>
      </c>
      <c r="G649" s="389" t="str">
        <f t="shared" si="73"/>
        <v/>
      </c>
      <c r="H649" s="17"/>
      <c r="I649" s="384" t="s">
        <v>33</v>
      </c>
      <c r="J649" s="21" t="s">
        <v>94</v>
      </c>
      <c r="K649" s="27" t="s">
        <v>5</v>
      </c>
      <c r="L649" s="27" t="s">
        <v>32</v>
      </c>
      <c r="M649" s="43">
        <v>0.18937732705800356</v>
      </c>
      <c r="N649" s="43">
        <v>1.3972355671674539</v>
      </c>
      <c r="O649" s="36">
        <f t="shared" si="78"/>
        <v>1.2078582401094504</v>
      </c>
      <c r="P649" s="47">
        <v>754.66666666666663</v>
      </c>
      <c r="Q649" s="33">
        <f t="shared" si="74"/>
        <v>1.6458727414685784E-3</v>
      </c>
      <c r="R649" s="35" t="str">
        <f t="shared" si="75"/>
        <v>01.2.5GB 이하</v>
      </c>
      <c r="S649" s="35" t="str">
        <f t="shared" si="76"/>
        <v>안심2.5G</v>
      </c>
      <c r="T649" s="38">
        <f t="shared" si="77"/>
        <v>1.6458727414685784E-3</v>
      </c>
    </row>
    <row r="650" spans="1:20">
      <c r="A650" s="384" t="s">
        <v>45</v>
      </c>
      <c r="B650" s="385" t="s">
        <v>102</v>
      </c>
      <c r="C650" s="27" t="s">
        <v>13</v>
      </c>
      <c r="D650" s="27" t="s">
        <v>28</v>
      </c>
      <c r="E650" s="402" t="s">
        <v>1881</v>
      </c>
      <c r="F650" s="27" t="str">
        <f t="shared" si="72"/>
        <v>어르신 안심 4.5G</v>
      </c>
      <c r="G650" s="389" t="str">
        <f t="shared" si="73"/>
        <v/>
      </c>
      <c r="H650" s="17"/>
      <c r="I650" s="384" t="s">
        <v>33</v>
      </c>
      <c r="J650" s="21" t="s">
        <v>94</v>
      </c>
      <c r="K650" s="27" t="s">
        <v>5</v>
      </c>
      <c r="L650" s="27" t="s">
        <v>33</v>
      </c>
      <c r="M650" s="43">
        <v>0.13374074673479261</v>
      </c>
      <c r="N650" s="43">
        <v>0.70116619059326635</v>
      </c>
      <c r="O650" s="36">
        <f t="shared" si="78"/>
        <v>0.56742544385847371</v>
      </c>
      <c r="P650" s="47">
        <v>3987.6666666666665</v>
      </c>
      <c r="Q650" s="33">
        <f t="shared" si="74"/>
        <v>8.6968090133341894E-3</v>
      </c>
      <c r="R650" s="35" t="str">
        <f t="shared" si="75"/>
        <v>01.2.5GB 이하</v>
      </c>
      <c r="S650" s="35" t="str">
        <f t="shared" si="76"/>
        <v>안심2.5G</v>
      </c>
      <c r="T650" s="38">
        <f t="shared" si="77"/>
        <v>8.6968090133341894E-3</v>
      </c>
    </row>
    <row r="651" spans="1:20">
      <c r="A651" s="384" t="s">
        <v>45</v>
      </c>
      <c r="B651" s="385" t="s">
        <v>102</v>
      </c>
      <c r="C651" s="27" t="s">
        <v>13</v>
      </c>
      <c r="D651" s="27" t="s">
        <v>28</v>
      </c>
      <c r="E651" s="402" t="s">
        <v>1882</v>
      </c>
      <c r="F651" s="27" t="str">
        <f t="shared" si="72"/>
        <v>어르신 에센스(어르신 스페셜)</v>
      </c>
      <c r="G651" s="389" t="str">
        <f t="shared" si="73"/>
        <v/>
      </c>
      <c r="H651" s="17"/>
      <c r="I651" s="384" t="s">
        <v>33</v>
      </c>
      <c r="J651" s="21" t="s">
        <v>94</v>
      </c>
      <c r="K651" s="21" t="s">
        <v>30</v>
      </c>
      <c r="L651" s="21" t="s">
        <v>28</v>
      </c>
      <c r="M651" s="43">
        <v>0.8451902624047557</v>
      </c>
      <c r="N651" s="43">
        <v>4.2519196170648952</v>
      </c>
      <c r="O651" s="36">
        <f t="shared" si="78"/>
        <v>3.4067293546601394</v>
      </c>
      <c r="P651" s="47">
        <v>938</v>
      </c>
      <c r="Q651" s="33">
        <f t="shared" si="74"/>
        <v>2.04570931735538E-3</v>
      </c>
      <c r="R651" s="35" t="str">
        <f t="shared" si="75"/>
        <v>03.6GB 이하</v>
      </c>
      <c r="S651" s="35" t="str">
        <f t="shared" si="76"/>
        <v>에센스(스페셜)</v>
      </c>
      <c r="T651" s="38">
        <f t="shared" si="77"/>
        <v>2.04570931735538E-3</v>
      </c>
    </row>
    <row r="652" spans="1:20">
      <c r="A652" s="384" t="s">
        <v>45</v>
      </c>
      <c r="B652" s="385" t="s">
        <v>102</v>
      </c>
      <c r="C652" s="27" t="s">
        <v>13</v>
      </c>
      <c r="D652" s="27" t="s">
        <v>31</v>
      </c>
      <c r="E652" s="402" t="s">
        <v>1880</v>
      </c>
      <c r="F652" s="27" t="str">
        <f t="shared" si="72"/>
        <v>T끼리어르신
(LTE안심옵션)</v>
      </c>
      <c r="G652" s="389" t="str">
        <f t="shared" si="73"/>
        <v/>
      </c>
      <c r="H652" s="17"/>
      <c r="I652" s="384" t="s">
        <v>33</v>
      </c>
      <c r="J652" s="21" t="s">
        <v>94</v>
      </c>
      <c r="K652" s="27" t="s">
        <v>30</v>
      </c>
      <c r="L652" s="27" t="s">
        <v>31</v>
      </c>
      <c r="M652" s="43">
        <v>0.83472656080652252</v>
      </c>
      <c r="N652" s="43">
        <v>3.0158831326451683</v>
      </c>
      <c r="O652" s="36">
        <f t="shared" si="78"/>
        <v>2.1811565718386459</v>
      </c>
      <c r="P652" s="47">
        <v>799.66666666666663</v>
      </c>
      <c r="Q652" s="33">
        <f t="shared" si="74"/>
        <v>1.7440144464589752E-3</v>
      </c>
      <c r="R652" s="35" t="str">
        <f t="shared" si="75"/>
        <v>02.4GB 이하</v>
      </c>
      <c r="S652" s="35" t="str">
        <f t="shared" si="76"/>
        <v>안심4G</v>
      </c>
      <c r="T652" s="38">
        <f t="shared" si="77"/>
        <v>1.7440144464589752E-3</v>
      </c>
    </row>
    <row r="653" spans="1:20">
      <c r="A653" s="384" t="s">
        <v>45</v>
      </c>
      <c r="B653" s="385" t="s">
        <v>102</v>
      </c>
      <c r="C653" s="27" t="s">
        <v>13</v>
      </c>
      <c r="D653" s="27" t="s">
        <v>31</v>
      </c>
      <c r="E653" s="402" t="s">
        <v>1879</v>
      </c>
      <c r="F653" s="27" t="str">
        <f t="shared" si="72"/>
        <v>어르신 안심 2.8G</v>
      </c>
      <c r="G653" s="389" t="str">
        <f t="shared" si="73"/>
        <v/>
      </c>
      <c r="H653" s="17"/>
      <c r="I653" s="384" t="s">
        <v>33</v>
      </c>
      <c r="J653" s="21" t="s">
        <v>94</v>
      </c>
      <c r="K653" s="27" t="s">
        <v>30</v>
      </c>
      <c r="L653" s="27" t="s">
        <v>32</v>
      </c>
      <c r="M653" s="43">
        <v>0.83148570278766853</v>
      </c>
      <c r="N653" s="43">
        <v>1.7098360225489158</v>
      </c>
      <c r="O653" s="36">
        <f t="shared" si="78"/>
        <v>0.87835031976124722</v>
      </c>
      <c r="P653" s="47">
        <v>503</v>
      </c>
      <c r="Q653" s="33">
        <f t="shared" si="74"/>
        <v>1.0970061691148785E-3</v>
      </c>
      <c r="R653" s="35" t="str">
        <f t="shared" si="75"/>
        <v>01.2.5GB 이하</v>
      </c>
      <c r="S653" s="35" t="str">
        <f t="shared" si="76"/>
        <v>안심2.5G</v>
      </c>
      <c r="T653" s="38">
        <f t="shared" si="77"/>
        <v>1.0970061691148785E-3</v>
      </c>
    </row>
    <row r="654" spans="1:20">
      <c r="A654" s="384" t="s">
        <v>45</v>
      </c>
      <c r="B654" s="385" t="s">
        <v>102</v>
      </c>
      <c r="C654" s="27" t="s">
        <v>13</v>
      </c>
      <c r="D654" s="27" t="s">
        <v>31</v>
      </c>
      <c r="E654" s="402" t="s">
        <v>1881</v>
      </c>
      <c r="F654" s="27" t="str">
        <f t="shared" si="72"/>
        <v>어르신 안심 4.5G</v>
      </c>
      <c r="G654" s="389" t="str">
        <f t="shared" si="73"/>
        <v/>
      </c>
      <c r="H654" s="17"/>
      <c r="I654" s="384" t="s">
        <v>33</v>
      </c>
      <c r="J654" s="21" t="s">
        <v>94</v>
      </c>
      <c r="K654" s="27" t="s">
        <v>30</v>
      </c>
      <c r="L654" s="27" t="s">
        <v>33</v>
      </c>
      <c r="M654" s="43">
        <v>0.81779277583354149</v>
      </c>
      <c r="N654" s="43">
        <v>1.3472079813347411</v>
      </c>
      <c r="O654" s="36">
        <f t="shared" si="78"/>
        <v>0.52941520550119958</v>
      </c>
      <c r="P654" s="47">
        <v>1643.6666666666667</v>
      </c>
      <c r="Q654" s="33">
        <f t="shared" si="74"/>
        <v>3.5847166467233042E-3</v>
      </c>
      <c r="R654" s="35" t="str">
        <f t="shared" si="75"/>
        <v>01.2.5GB 이하</v>
      </c>
      <c r="S654" s="35" t="str">
        <f t="shared" si="76"/>
        <v>안심2.5G</v>
      </c>
      <c r="T654" s="38">
        <f t="shared" si="77"/>
        <v>3.5847166467233042E-3</v>
      </c>
    </row>
    <row r="655" spans="1:20">
      <c r="A655" s="384" t="s">
        <v>45</v>
      </c>
      <c r="B655" s="385" t="s">
        <v>102</v>
      </c>
      <c r="C655" s="27" t="s">
        <v>13</v>
      </c>
      <c r="D655" s="27" t="s">
        <v>31</v>
      </c>
      <c r="E655" s="402" t="s">
        <v>1882</v>
      </c>
      <c r="F655" s="27" t="str">
        <f t="shared" si="72"/>
        <v>어르신 에센스(어르신 스페셜)</v>
      </c>
      <c r="G655" s="389" t="str">
        <f t="shared" si="73"/>
        <v/>
      </c>
      <c r="H655" s="17"/>
      <c r="I655" s="384" t="s">
        <v>33</v>
      </c>
      <c r="J655" s="21" t="s">
        <v>94</v>
      </c>
      <c r="K655" s="21" t="s">
        <v>10</v>
      </c>
      <c r="L655" s="21" t="s">
        <v>28</v>
      </c>
      <c r="M655" s="43">
        <v>1.5312753747260168</v>
      </c>
      <c r="N655" s="43">
        <v>5.3766081178488161</v>
      </c>
      <c r="O655" s="36">
        <f t="shared" si="78"/>
        <v>3.8453327431227993</v>
      </c>
      <c r="P655" s="47">
        <v>768.66666666666663</v>
      </c>
      <c r="Q655" s="33">
        <f t="shared" si="74"/>
        <v>1.6764057163544796E-3</v>
      </c>
      <c r="R655" s="35" t="str">
        <f t="shared" si="75"/>
        <v>03.6GB 이하</v>
      </c>
      <c r="S655" s="35" t="str">
        <f t="shared" si="76"/>
        <v>에센스(스페셜)</v>
      </c>
      <c r="T655" s="38">
        <f t="shared" si="77"/>
        <v>1.6764057163544796E-3</v>
      </c>
    </row>
    <row r="656" spans="1:20">
      <c r="A656" s="384" t="s">
        <v>45</v>
      </c>
      <c r="B656" s="385" t="s">
        <v>102</v>
      </c>
      <c r="C656" s="27" t="s">
        <v>13</v>
      </c>
      <c r="D656" s="27" t="s">
        <v>32</v>
      </c>
      <c r="E656" s="402" t="s">
        <v>1880</v>
      </c>
      <c r="F656" s="27" t="str">
        <f t="shared" si="72"/>
        <v>T끼리어르신
(LTE안심옵션)</v>
      </c>
      <c r="G656" s="389" t="str">
        <f t="shared" si="73"/>
        <v/>
      </c>
      <c r="H656" s="17"/>
      <c r="I656" s="384" t="s">
        <v>33</v>
      </c>
      <c r="J656" s="21" t="s">
        <v>94</v>
      </c>
      <c r="K656" s="27" t="s">
        <v>10</v>
      </c>
      <c r="L656" s="27" t="s">
        <v>31</v>
      </c>
      <c r="M656" s="43">
        <v>1.5189623742092251</v>
      </c>
      <c r="N656" s="43">
        <v>4.119328811559428</v>
      </c>
      <c r="O656" s="36">
        <f t="shared" si="78"/>
        <v>2.6003664373502029</v>
      </c>
      <c r="P656" s="47">
        <v>561.33333333333337</v>
      </c>
      <c r="Q656" s="33">
        <f t="shared" si="74"/>
        <v>1.2242268978061336E-3</v>
      </c>
      <c r="R656" s="35" t="str">
        <f t="shared" si="75"/>
        <v>03.6GB 이하</v>
      </c>
      <c r="S656" s="35" t="str">
        <f t="shared" si="76"/>
        <v>에센스(스페셜)</v>
      </c>
      <c r="T656" s="38">
        <f t="shared" si="77"/>
        <v>1.2242268978061336E-3</v>
      </c>
    </row>
    <row r="657" spans="1:20">
      <c r="A657" s="384" t="s">
        <v>45</v>
      </c>
      <c r="B657" s="385" t="s">
        <v>102</v>
      </c>
      <c r="C657" s="27" t="s">
        <v>13</v>
      </c>
      <c r="D657" s="27" t="s">
        <v>32</v>
      </c>
      <c r="E657" s="402" t="s">
        <v>1879</v>
      </c>
      <c r="F657" s="27" t="str">
        <f t="shared" si="72"/>
        <v>어르신 안심 2.8G</v>
      </c>
      <c r="G657" s="389" t="str">
        <f t="shared" si="73"/>
        <v/>
      </c>
      <c r="H657" s="17"/>
      <c r="I657" s="384" t="s">
        <v>33</v>
      </c>
      <c r="J657" s="21" t="s">
        <v>94</v>
      </c>
      <c r="K657" s="27" t="s">
        <v>10</v>
      </c>
      <c r="L657" s="27" t="s">
        <v>32</v>
      </c>
      <c r="M657" s="43">
        <v>1.5186351718180684</v>
      </c>
      <c r="N657" s="43">
        <v>2.9132820965521842</v>
      </c>
      <c r="O657" s="36">
        <f t="shared" si="78"/>
        <v>1.3946469247341158</v>
      </c>
      <c r="P657" s="47">
        <v>334.66666666666669</v>
      </c>
      <c r="Q657" s="33">
        <f t="shared" si="74"/>
        <v>7.2988349489154275E-4</v>
      </c>
      <c r="R657" s="35" t="str">
        <f t="shared" si="75"/>
        <v>02.4GB 이하</v>
      </c>
      <c r="S657" s="35" t="str">
        <f t="shared" si="76"/>
        <v>안심4G</v>
      </c>
      <c r="T657" s="38">
        <f t="shared" si="77"/>
        <v>7.2988349489154275E-4</v>
      </c>
    </row>
    <row r="658" spans="1:20">
      <c r="A658" s="384" t="s">
        <v>45</v>
      </c>
      <c r="B658" s="385" t="s">
        <v>102</v>
      </c>
      <c r="C658" s="27" t="s">
        <v>13</v>
      </c>
      <c r="D658" s="27" t="s">
        <v>32</v>
      </c>
      <c r="E658" s="402" t="s">
        <v>1881</v>
      </c>
      <c r="F658" s="27" t="str">
        <f t="shared" si="72"/>
        <v>어르신 안심 4.5G</v>
      </c>
      <c r="G658" s="389" t="str">
        <f t="shared" si="73"/>
        <v/>
      </c>
      <c r="H658" s="17"/>
      <c r="I658" s="384" t="s">
        <v>33</v>
      </c>
      <c r="J658" s="21" t="s">
        <v>94</v>
      </c>
      <c r="K658" s="27" t="s">
        <v>10</v>
      </c>
      <c r="L658" s="27" t="s">
        <v>33</v>
      </c>
      <c r="M658" s="43">
        <v>1.521125962198931</v>
      </c>
      <c r="N658" s="43">
        <v>2.2442543031319171</v>
      </c>
      <c r="O658" s="36">
        <f t="shared" si="78"/>
        <v>0.72312834093298606</v>
      </c>
      <c r="P658" s="47">
        <v>984.33333333333337</v>
      </c>
      <c r="Q658" s="33">
        <f t="shared" si="74"/>
        <v>2.1467589247158624E-3</v>
      </c>
      <c r="R658" s="35" t="str">
        <f t="shared" si="75"/>
        <v>01.2.5GB 이하</v>
      </c>
      <c r="S658" s="35" t="str">
        <f t="shared" si="76"/>
        <v>안심2.5G</v>
      </c>
      <c r="T658" s="38">
        <f t="shared" si="77"/>
        <v>2.1467589247158624E-3</v>
      </c>
    </row>
    <row r="659" spans="1:20">
      <c r="A659" s="384" t="s">
        <v>45</v>
      </c>
      <c r="B659" s="385" t="s">
        <v>102</v>
      </c>
      <c r="C659" s="27" t="s">
        <v>13</v>
      </c>
      <c r="D659" s="27" t="s">
        <v>32</v>
      </c>
      <c r="E659" s="402" t="s">
        <v>1882</v>
      </c>
      <c r="F659" s="27" t="str">
        <f t="shared" si="72"/>
        <v>어르신 에센스(어르신 스페셜)</v>
      </c>
      <c r="G659" s="389" t="str">
        <f t="shared" si="73"/>
        <v/>
      </c>
      <c r="H659" s="17"/>
      <c r="I659" s="384" t="s">
        <v>33</v>
      </c>
      <c r="J659" s="21" t="s">
        <v>94</v>
      </c>
      <c r="K659" s="21" t="s">
        <v>13</v>
      </c>
      <c r="L659" s="21" t="s">
        <v>28</v>
      </c>
      <c r="M659" s="43">
        <v>2.8531158938394907</v>
      </c>
      <c r="N659" s="43">
        <v>8.1672492003060349</v>
      </c>
      <c r="O659" s="36">
        <f t="shared" si="78"/>
        <v>5.3141333064665446</v>
      </c>
      <c r="P659" s="47">
        <v>856.33333333333337</v>
      </c>
      <c r="Q659" s="33">
        <f t="shared" si="74"/>
        <v>1.8676002971876229E-3</v>
      </c>
      <c r="R659" s="35" t="str">
        <f t="shared" si="75"/>
        <v>04.6GB 초과</v>
      </c>
      <c r="S659" s="35" t="str">
        <f t="shared" si="76"/>
        <v>에센스(스페셜)</v>
      </c>
      <c r="T659" s="38">
        <f t="shared" si="77"/>
        <v>1.8676002971876229E-3</v>
      </c>
    </row>
    <row r="660" spans="1:20">
      <c r="A660" s="384" t="s">
        <v>45</v>
      </c>
      <c r="B660" s="385" t="s">
        <v>102</v>
      </c>
      <c r="C660" s="27" t="s">
        <v>13</v>
      </c>
      <c r="D660" s="27" t="s">
        <v>33</v>
      </c>
      <c r="E660" s="402" t="s">
        <v>1880</v>
      </c>
      <c r="F660" s="27" t="str">
        <f t="shared" si="72"/>
        <v>T끼리어르신
(LTE안심옵션)</v>
      </c>
      <c r="G660" s="389" t="str">
        <f t="shared" si="73"/>
        <v/>
      </c>
      <c r="H660" s="17"/>
      <c r="I660" s="384" t="s">
        <v>33</v>
      </c>
      <c r="J660" s="21" t="s">
        <v>94</v>
      </c>
      <c r="K660" s="27" t="s">
        <v>13</v>
      </c>
      <c r="L660" s="27" t="s">
        <v>31</v>
      </c>
      <c r="M660" s="43">
        <v>2.8273540168560198</v>
      </c>
      <c r="N660" s="43">
        <v>6.7056923541969846</v>
      </c>
      <c r="O660" s="36">
        <f t="shared" si="78"/>
        <v>3.8783383373409648</v>
      </c>
      <c r="P660" s="47">
        <v>541.33333333333337</v>
      </c>
      <c r="Q660" s="33">
        <f t="shared" si="74"/>
        <v>1.1806083622548462E-3</v>
      </c>
      <c r="R660" s="35" t="str">
        <f t="shared" si="75"/>
        <v>04.6GB 초과</v>
      </c>
      <c r="S660" s="35" t="str">
        <f t="shared" si="76"/>
        <v>에센스(스페셜)</v>
      </c>
      <c r="T660" s="38">
        <f t="shared" si="77"/>
        <v>1.1806083622548462E-3</v>
      </c>
    </row>
    <row r="661" spans="1:20">
      <c r="A661" s="384" t="s">
        <v>45</v>
      </c>
      <c r="B661" s="385" t="s">
        <v>102</v>
      </c>
      <c r="C661" s="27" t="s">
        <v>13</v>
      </c>
      <c r="D661" s="27" t="s">
        <v>33</v>
      </c>
      <c r="E661" s="402" t="s">
        <v>1879</v>
      </c>
      <c r="F661" s="27" t="str">
        <f t="shared" si="72"/>
        <v>어르신 안심 2.8G</v>
      </c>
      <c r="G661" s="389" t="str">
        <f t="shared" si="73"/>
        <v/>
      </c>
      <c r="H661" s="17"/>
      <c r="I661" s="384" t="s">
        <v>33</v>
      </c>
      <c r="J661" s="21" t="s">
        <v>94</v>
      </c>
      <c r="K661" s="27" t="s">
        <v>13</v>
      </c>
      <c r="L661" s="27" t="s">
        <v>32</v>
      </c>
      <c r="M661" s="43">
        <v>2.8070708477135859</v>
      </c>
      <c r="N661" s="43">
        <v>4.4040237215948315</v>
      </c>
      <c r="O661" s="36">
        <f t="shared" si="78"/>
        <v>1.5969528738812455</v>
      </c>
      <c r="P661" s="47">
        <v>308</v>
      </c>
      <c r="Q661" s="33">
        <f t="shared" si="74"/>
        <v>6.717254474898262E-4</v>
      </c>
      <c r="R661" s="35" t="str">
        <f t="shared" si="75"/>
        <v>03.6GB 이하</v>
      </c>
      <c r="S661" s="35" t="str">
        <f t="shared" si="76"/>
        <v>에센스(스페셜)</v>
      </c>
      <c r="T661" s="38">
        <f t="shared" si="77"/>
        <v>6.717254474898262E-4</v>
      </c>
    </row>
    <row r="662" spans="1:20">
      <c r="A662" s="384" t="s">
        <v>45</v>
      </c>
      <c r="B662" s="385" t="s">
        <v>102</v>
      </c>
      <c r="C662" s="27" t="s">
        <v>13</v>
      </c>
      <c r="D662" s="27" t="s">
        <v>33</v>
      </c>
      <c r="E662" s="402" t="s">
        <v>1881</v>
      </c>
      <c r="F662" s="27" t="str">
        <f t="shared" si="72"/>
        <v>어르신 안심 4.5G</v>
      </c>
      <c r="G662" s="389" t="str">
        <f t="shared" si="73"/>
        <v/>
      </c>
      <c r="H662" s="17"/>
      <c r="I662" s="384" t="s">
        <v>33</v>
      </c>
      <c r="J662" s="21" t="s">
        <v>94</v>
      </c>
      <c r="K662" s="27" t="s">
        <v>13</v>
      </c>
      <c r="L662" s="27" t="s">
        <v>33</v>
      </c>
      <c r="M662" s="43">
        <v>2.8147205779640263</v>
      </c>
      <c r="N662" s="43">
        <v>3.9069037431070845</v>
      </c>
      <c r="O662" s="36">
        <f t="shared" si="78"/>
        <v>1.0921831651430582</v>
      </c>
      <c r="P662" s="47">
        <v>823.66666666666663</v>
      </c>
      <c r="Q662" s="33">
        <f t="shared" si="74"/>
        <v>1.79635668912052E-3</v>
      </c>
      <c r="R662" s="35" t="str">
        <f t="shared" si="75"/>
        <v>02.4GB 이하</v>
      </c>
      <c r="S662" s="35" t="str">
        <f t="shared" si="76"/>
        <v>안심4G</v>
      </c>
      <c r="T662" s="38">
        <f t="shared" si="77"/>
        <v>1.79635668912052E-3</v>
      </c>
    </row>
    <row r="663" spans="1:20">
      <c r="A663" s="384" t="s">
        <v>45</v>
      </c>
      <c r="B663" s="385" t="s">
        <v>102</v>
      </c>
      <c r="C663" s="27" t="s">
        <v>13</v>
      </c>
      <c r="D663" s="27" t="s">
        <v>33</v>
      </c>
      <c r="E663" s="402" t="s">
        <v>1882</v>
      </c>
      <c r="F663" s="27" t="str">
        <f t="shared" si="72"/>
        <v>어르신 에센스(어르신 스페셜)</v>
      </c>
      <c r="G663" s="389" t="str">
        <f t="shared" si="73"/>
        <v/>
      </c>
      <c r="H663" s="17"/>
      <c r="I663" s="384" t="s">
        <v>33</v>
      </c>
      <c r="J663" s="21" t="s">
        <v>94</v>
      </c>
      <c r="K663" s="21" t="s">
        <v>34</v>
      </c>
      <c r="L663" s="21" t="s">
        <v>28</v>
      </c>
      <c r="M663" s="43">
        <v>4.9915380302812071</v>
      </c>
      <c r="N663" s="43">
        <v>11.367495456728243</v>
      </c>
      <c r="O663" s="36">
        <f t="shared" si="78"/>
        <v>6.3759574264470356</v>
      </c>
      <c r="P663" s="47">
        <v>544.66666666666663</v>
      </c>
      <c r="Q663" s="33">
        <f t="shared" si="74"/>
        <v>1.1878781181800606E-3</v>
      </c>
      <c r="R663" s="35" t="str">
        <f t="shared" si="75"/>
        <v>04.6GB 초과</v>
      </c>
      <c r="S663" s="35" t="str">
        <f t="shared" si="76"/>
        <v>에센스(스페셜)</v>
      </c>
      <c r="T663" s="38">
        <f t="shared" si="77"/>
        <v>1.1878781181800606E-3</v>
      </c>
    </row>
    <row r="664" spans="1:20">
      <c r="A664" s="384" t="s">
        <v>45</v>
      </c>
      <c r="B664" s="385" t="s">
        <v>102</v>
      </c>
      <c r="C664" s="27" t="s">
        <v>34</v>
      </c>
      <c r="D664" s="27" t="s">
        <v>28</v>
      </c>
      <c r="E664" s="402" t="s">
        <v>1880</v>
      </c>
      <c r="F664" s="27" t="str">
        <f t="shared" ref="F664:F695" si="79">IFERROR(VLOOKUP(E664,$A$11:$H$17,8,0),0)</f>
        <v>T끼리어르신
(LTE안심옵션)</v>
      </c>
      <c r="G664" s="389" t="str">
        <f t="shared" ref="G664:G727" si="80">IF(F664="스몰","LTE안심옵션","")</f>
        <v/>
      </c>
      <c r="H664" s="17"/>
      <c r="I664" s="384" t="s">
        <v>33</v>
      </c>
      <c r="J664" s="21" t="s">
        <v>94</v>
      </c>
      <c r="K664" s="27" t="s">
        <v>34</v>
      </c>
      <c r="L664" s="27" t="s">
        <v>31</v>
      </c>
      <c r="M664" s="43">
        <v>5.0192904737543929</v>
      </c>
      <c r="N664" s="43">
        <v>9.9664264371433369</v>
      </c>
      <c r="O664" s="36">
        <f t="shared" si="78"/>
        <v>4.947135963388944</v>
      </c>
      <c r="P664" s="47">
        <v>311.66666666666669</v>
      </c>
      <c r="Q664" s="33">
        <f t="shared" ref="Q664:Q727" si="81">P664/$N$21</f>
        <v>6.7972217900756225E-4</v>
      </c>
      <c r="R664" s="35" t="str">
        <f t="shared" ref="R664:R727" si="82">IF(SUM(M664+O664)&gt;6,"04.6GB 초과",IF(SUM(M664+O664)&gt;4,"03.6GB 이하",IF(SUM(M664+O664)&gt;2.5,"02.4GB 이하","01.2.5GB 이하")))</f>
        <v>04.6GB 초과</v>
      </c>
      <c r="S664" s="35" t="str">
        <f t="shared" ref="S664:S694" si="83">IFERROR(VLOOKUP(R664,$A$11:$B$17,2,0),0)</f>
        <v>에센스(스페셜)</v>
      </c>
      <c r="T664" s="38">
        <f t="shared" ref="T664:T727" si="84">Q664</f>
        <v>6.7972217900756225E-4</v>
      </c>
    </row>
    <row r="665" spans="1:20">
      <c r="A665" s="384" t="s">
        <v>45</v>
      </c>
      <c r="B665" s="385" t="s">
        <v>102</v>
      </c>
      <c r="C665" s="27" t="s">
        <v>34</v>
      </c>
      <c r="D665" s="27" t="s">
        <v>28</v>
      </c>
      <c r="E665" s="402" t="s">
        <v>1879</v>
      </c>
      <c r="F665" s="27" t="str">
        <f t="shared" si="79"/>
        <v>어르신 안심 2.8G</v>
      </c>
      <c r="G665" s="389" t="str">
        <f t="shared" si="80"/>
        <v/>
      </c>
      <c r="H665" s="17"/>
      <c r="I665" s="384" t="s">
        <v>33</v>
      </c>
      <c r="J665" s="21" t="s">
        <v>94</v>
      </c>
      <c r="K665" s="27" t="s">
        <v>34</v>
      </c>
      <c r="L665" s="27" t="s">
        <v>32</v>
      </c>
      <c r="M665" s="43">
        <v>5.0220006078345589</v>
      </c>
      <c r="N665" s="43">
        <v>7.131543152136345</v>
      </c>
      <c r="O665" s="36">
        <f t="shared" si="78"/>
        <v>2.1095425443017861</v>
      </c>
      <c r="P665" s="47">
        <v>146</v>
      </c>
      <c r="Q665" s="33">
        <f t="shared" si="81"/>
        <v>3.1841530952439814E-4</v>
      </c>
      <c r="R665" s="35" t="str">
        <f t="shared" si="82"/>
        <v>04.6GB 초과</v>
      </c>
      <c r="S665" s="35" t="str">
        <f t="shared" si="83"/>
        <v>에센스(스페셜)</v>
      </c>
      <c r="T665" s="38">
        <f t="shared" si="84"/>
        <v>3.1841530952439814E-4</v>
      </c>
    </row>
    <row r="666" spans="1:20">
      <c r="A666" s="384" t="s">
        <v>45</v>
      </c>
      <c r="B666" s="385" t="s">
        <v>102</v>
      </c>
      <c r="C666" s="27" t="s">
        <v>34</v>
      </c>
      <c r="D666" s="27" t="s">
        <v>28</v>
      </c>
      <c r="E666" s="402" t="s">
        <v>1881</v>
      </c>
      <c r="F666" s="27" t="str">
        <f t="shared" si="79"/>
        <v>어르신 안심 4.5G</v>
      </c>
      <c r="G666" s="389" t="str">
        <f t="shared" si="80"/>
        <v/>
      </c>
      <c r="H666" s="17"/>
      <c r="I666" s="384" t="s">
        <v>33</v>
      </c>
      <c r="J666" s="21" t="s">
        <v>94</v>
      </c>
      <c r="K666" s="27" t="s">
        <v>34</v>
      </c>
      <c r="L666" s="27" t="s">
        <v>33</v>
      </c>
      <c r="M666" s="43">
        <v>4.9019846961029572</v>
      </c>
      <c r="N666" s="43">
        <v>6.4319446302479149</v>
      </c>
      <c r="O666" s="36">
        <f t="shared" si="78"/>
        <v>1.5299599341449577</v>
      </c>
      <c r="P666" s="47">
        <v>390</v>
      </c>
      <c r="Q666" s="33">
        <f t="shared" si="81"/>
        <v>8.5056144325010459E-4</v>
      </c>
      <c r="R666" s="35" t="str">
        <f t="shared" si="82"/>
        <v>04.6GB 초과</v>
      </c>
      <c r="S666" s="35" t="str">
        <f t="shared" si="83"/>
        <v>에센스(스페셜)</v>
      </c>
      <c r="T666" s="38">
        <f t="shared" si="84"/>
        <v>8.5056144325010459E-4</v>
      </c>
    </row>
    <row r="667" spans="1:20">
      <c r="A667" s="384" t="s">
        <v>45</v>
      </c>
      <c r="B667" s="385" t="s">
        <v>102</v>
      </c>
      <c r="C667" s="27" t="s">
        <v>34</v>
      </c>
      <c r="D667" s="27" t="s">
        <v>28</v>
      </c>
      <c r="E667" s="402" t="s">
        <v>1882</v>
      </c>
      <c r="F667" s="27" t="str">
        <f t="shared" si="79"/>
        <v>어르신 에센스(어르신 스페셜)</v>
      </c>
      <c r="G667" s="389" t="str">
        <f t="shared" si="80"/>
        <v/>
      </c>
      <c r="H667" s="17"/>
      <c r="I667" s="384" t="s">
        <v>33</v>
      </c>
      <c r="J667" s="21" t="s">
        <v>94</v>
      </c>
      <c r="K667" s="21" t="s">
        <v>86</v>
      </c>
      <c r="L667" s="21" t="s">
        <v>28</v>
      </c>
      <c r="M667" s="43">
        <v>19.732264280891595</v>
      </c>
      <c r="N667" s="43">
        <v>26.045424314183649</v>
      </c>
      <c r="O667" s="36">
        <f t="shared" si="78"/>
        <v>6.3131600332920534</v>
      </c>
      <c r="P667" s="47">
        <v>1805</v>
      </c>
      <c r="Q667" s="33">
        <f t="shared" si="81"/>
        <v>3.936572833503689E-3</v>
      </c>
      <c r="R667" s="35" t="str">
        <f t="shared" si="82"/>
        <v>04.6GB 초과</v>
      </c>
      <c r="S667" s="35" t="str">
        <f t="shared" si="83"/>
        <v>에센스(스페셜)</v>
      </c>
      <c r="T667" s="38">
        <f t="shared" si="84"/>
        <v>3.936572833503689E-3</v>
      </c>
    </row>
    <row r="668" spans="1:20">
      <c r="A668" s="384" t="s">
        <v>45</v>
      </c>
      <c r="B668" s="385" t="s">
        <v>102</v>
      </c>
      <c r="C668" s="27" t="s">
        <v>34</v>
      </c>
      <c r="D668" s="27" t="s">
        <v>31</v>
      </c>
      <c r="E668" s="402" t="s">
        <v>1880</v>
      </c>
      <c r="F668" s="27" t="str">
        <f t="shared" si="79"/>
        <v>T끼리어르신
(LTE안심옵션)</v>
      </c>
      <c r="G668" s="389" t="str">
        <f t="shared" si="80"/>
        <v/>
      </c>
      <c r="H668" s="17"/>
      <c r="I668" s="384" t="s">
        <v>33</v>
      </c>
      <c r="J668" s="21" t="s">
        <v>94</v>
      </c>
      <c r="K668" s="27" t="s">
        <v>86</v>
      </c>
      <c r="L668" s="27" t="s">
        <v>31</v>
      </c>
      <c r="M668" s="43">
        <v>20.33989965048065</v>
      </c>
      <c r="N668" s="43">
        <v>26.297774651685483</v>
      </c>
      <c r="O668" s="36">
        <f t="shared" si="78"/>
        <v>5.9578750012048332</v>
      </c>
      <c r="P668" s="47">
        <v>792.33333333333337</v>
      </c>
      <c r="Q668" s="33">
        <f t="shared" si="81"/>
        <v>1.7280209834235033E-3</v>
      </c>
      <c r="R668" s="35" t="str">
        <f t="shared" si="82"/>
        <v>04.6GB 초과</v>
      </c>
      <c r="S668" s="35" t="str">
        <f t="shared" si="83"/>
        <v>에센스(스페셜)</v>
      </c>
      <c r="T668" s="38">
        <f t="shared" si="84"/>
        <v>1.7280209834235033E-3</v>
      </c>
    </row>
    <row r="669" spans="1:20">
      <c r="A669" s="384" t="s">
        <v>45</v>
      </c>
      <c r="B669" s="385" t="s">
        <v>102</v>
      </c>
      <c r="C669" s="27" t="s">
        <v>34</v>
      </c>
      <c r="D669" s="27" t="s">
        <v>31</v>
      </c>
      <c r="E669" s="402" t="s">
        <v>1879</v>
      </c>
      <c r="F669" s="27" t="str">
        <f t="shared" si="79"/>
        <v>어르신 안심 2.8G</v>
      </c>
      <c r="G669" s="389" t="str">
        <f t="shared" si="80"/>
        <v/>
      </c>
      <c r="H669" s="17"/>
      <c r="I669" s="384" t="s">
        <v>33</v>
      </c>
      <c r="J669" s="21" t="s">
        <v>94</v>
      </c>
      <c r="K669" s="27" t="s">
        <v>86</v>
      </c>
      <c r="L669" s="27" t="s">
        <v>32</v>
      </c>
      <c r="M669" s="43">
        <v>19.426631726337082</v>
      </c>
      <c r="N669" s="43">
        <v>22.013449004117181</v>
      </c>
      <c r="O669" s="36">
        <f t="shared" si="78"/>
        <v>2.5868172777800993</v>
      </c>
      <c r="P669" s="47">
        <v>396.66666666666669</v>
      </c>
      <c r="Q669" s="33">
        <f t="shared" si="81"/>
        <v>8.6510095510053376E-4</v>
      </c>
      <c r="R669" s="35" t="str">
        <f t="shared" si="82"/>
        <v>04.6GB 초과</v>
      </c>
      <c r="S669" s="35" t="str">
        <f t="shared" si="83"/>
        <v>에센스(스페셜)</v>
      </c>
      <c r="T669" s="38">
        <f t="shared" si="84"/>
        <v>8.6510095510053376E-4</v>
      </c>
    </row>
    <row r="670" spans="1:20">
      <c r="A670" s="384" t="s">
        <v>45</v>
      </c>
      <c r="B670" s="385" t="s">
        <v>102</v>
      </c>
      <c r="C670" s="27" t="s">
        <v>34</v>
      </c>
      <c r="D670" s="27" t="s">
        <v>31</v>
      </c>
      <c r="E670" s="402" t="s">
        <v>1881</v>
      </c>
      <c r="F670" s="27" t="str">
        <f t="shared" si="79"/>
        <v>어르신 안심 4.5G</v>
      </c>
      <c r="G670" s="389" t="str">
        <f t="shared" si="80"/>
        <v/>
      </c>
      <c r="H670" s="17"/>
      <c r="I670" s="384" t="s">
        <v>33</v>
      </c>
      <c r="J670" s="21" t="s">
        <v>94</v>
      </c>
      <c r="K670" s="27" t="s">
        <v>86</v>
      </c>
      <c r="L670" s="27" t="s">
        <v>33</v>
      </c>
      <c r="M670" s="43">
        <v>20.718606713787246</v>
      </c>
      <c r="N670" s="43">
        <v>21.174658099164773</v>
      </c>
      <c r="O670" s="36">
        <f t="shared" si="78"/>
        <v>0.45605138537752765</v>
      </c>
      <c r="P670" s="47">
        <v>948</v>
      </c>
      <c r="Q670" s="33">
        <f t="shared" si="81"/>
        <v>2.0675185851310235E-3</v>
      </c>
      <c r="R670" s="35" t="str">
        <f t="shared" si="82"/>
        <v>04.6GB 초과</v>
      </c>
      <c r="S670" s="35" t="str">
        <f t="shared" si="83"/>
        <v>에센스(스페셜)</v>
      </c>
      <c r="T670" s="38">
        <f t="shared" si="84"/>
        <v>2.0675185851310235E-3</v>
      </c>
    </row>
    <row r="671" spans="1:20">
      <c r="A671" s="384" t="s">
        <v>45</v>
      </c>
      <c r="B671" s="385" t="s">
        <v>102</v>
      </c>
      <c r="C671" s="27" t="s">
        <v>34</v>
      </c>
      <c r="D671" s="27" t="s">
        <v>31</v>
      </c>
      <c r="E671" s="402" t="s">
        <v>1882</v>
      </c>
      <c r="F671" s="27" t="str">
        <f t="shared" si="79"/>
        <v>어르신 에센스(어르신 스페셜)</v>
      </c>
      <c r="G671" s="389" t="str">
        <f t="shared" si="80"/>
        <v/>
      </c>
      <c r="H671" s="17"/>
      <c r="I671" s="384" t="s">
        <v>33</v>
      </c>
      <c r="J671" s="21" t="s">
        <v>96</v>
      </c>
      <c r="K671" s="21" t="s">
        <v>5</v>
      </c>
      <c r="L671" s="21" t="s">
        <v>28</v>
      </c>
      <c r="M671" s="43">
        <v>0.1906828948265365</v>
      </c>
      <c r="N671" s="43">
        <v>2.9412705014081828</v>
      </c>
      <c r="O671" s="36">
        <f t="shared" si="78"/>
        <v>2.7505876065816461</v>
      </c>
      <c r="P671" s="47">
        <v>1520.3333333333333</v>
      </c>
      <c r="Q671" s="33">
        <f t="shared" si="81"/>
        <v>3.3157356774903648E-3</v>
      </c>
      <c r="R671" s="35" t="str">
        <f t="shared" si="82"/>
        <v>02.4GB 이하</v>
      </c>
      <c r="S671" s="35" t="str">
        <f t="shared" si="83"/>
        <v>안심4G</v>
      </c>
      <c r="T671" s="38">
        <f t="shared" si="84"/>
        <v>3.3157356774903648E-3</v>
      </c>
    </row>
    <row r="672" spans="1:20">
      <c r="A672" s="384" t="s">
        <v>45</v>
      </c>
      <c r="B672" s="385" t="s">
        <v>102</v>
      </c>
      <c r="C672" s="27" t="s">
        <v>34</v>
      </c>
      <c r="D672" s="27" t="s">
        <v>32</v>
      </c>
      <c r="E672" s="402" t="s">
        <v>1880</v>
      </c>
      <c r="F672" s="27" t="str">
        <f t="shared" si="79"/>
        <v>T끼리어르신
(LTE안심옵션)</v>
      </c>
      <c r="G672" s="389" t="str">
        <f t="shared" si="80"/>
        <v/>
      </c>
      <c r="H672" s="17"/>
      <c r="I672" s="384" t="s">
        <v>33</v>
      </c>
      <c r="J672" s="21" t="s">
        <v>96</v>
      </c>
      <c r="K672" s="27" t="s">
        <v>5</v>
      </c>
      <c r="L672" s="27" t="s">
        <v>31</v>
      </c>
      <c r="M672" s="43">
        <v>0.20265930913039054</v>
      </c>
      <c r="N672" s="43">
        <v>1.8278775180825702</v>
      </c>
      <c r="O672" s="36">
        <f t="shared" ref="O672:O735" si="85">N672-M672</f>
        <v>1.6252182089521796</v>
      </c>
      <c r="P672" s="47">
        <v>1896.3333333333333</v>
      </c>
      <c r="Q672" s="33">
        <f t="shared" si="81"/>
        <v>4.1357641458545681E-3</v>
      </c>
      <c r="R672" s="35" t="str">
        <f t="shared" si="82"/>
        <v>01.2.5GB 이하</v>
      </c>
      <c r="S672" s="35" t="str">
        <f t="shared" si="83"/>
        <v>안심2.5G</v>
      </c>
      <c r="T672" s="38">
        <f t="shared" si="84"/>
        <v>4.1357641458545681E-3</v>
      </c>
    </row>
    <row r="673" spans="1:20">
      <c r="A673" s="384" t="s">
        <v>45</v>
      </c>
      <c r="B673" s="385" t="s">
        <v>102</v>
      </c>
      <c r="C673" s="27" t="s">
        <v>34</v>
      </c>
      <c r="D673" s="27" t="s">
        <v>32</v>
      </c>
      <c r="E673" s="402" t="s">
        <v>1879</v>
      </c>
      <c r="F673" s="27" t="str">
        <f t="shared" si="79"/>
        <v>어르신 안심 2.8G</v>
      </c>
      <c r="G673" s="389" t="str">
        <f t="shared" si="80"/>
        <v/>
      </c>
      <c r="H673" s="17"/>
      <c r="I673" s="384" t="s">
        <v>33</v>
      </c>
      <c r="J673" s="21" t="s">
        <v>96</v>
      </c>
      <c r="K673" s="27" t="s">
        <v>5</v>
      </c>
      <c r="L673" s="27" t="s">
        <v>32</v>
      </c>
      <c r="M673" s="43">
        <v>0.18114884318886224</v>
      </c>
      <c r="N673" s="43">
        <v>0.86650753817278825</v>
      </c>
      <c r="O673" s="36">
        <f t="shared" si="85"/>
        <v>0.68535869498392599</v>
      </c>
      <c r="P673" s="47">
        <v>1820</v>
      </c>
      <c r="Q673" s="33">
        <f t="shared" si="81"/>
        <v>3.9692867351671553E-3</v>
      </c>
      <c r="R673" s="35" t="str">
        <f t="shared" si="82"/>
        <v>01.2.5GB 이하</v>
      </c>
      <c r="S673" s="35" t="str">
        <f t="shared" si="83"/>
        <v>안심2.5G</v>
      </c>
      <c r="T673" s="38">
        <f t="shared" si="84"/>
        <v>3.9692867351671553E-3</v>
      </c>
    </row>
    <row r="674" spans="1:20">
      <c r="A674" s="384" t="s">
        <v>45</v>
      </c>
      <c r="B674" s="385" t="s">
        <v>102</v>
      </c>
      <c r="C674" s="27" t="s">
        <v>34</v>
      </c>
      <c r="D674" s="27" t="s">
        <v>32</v>
      </c>
      <c r="E674" s="402" t="s">
        <v>1881</v>
      </c>
      <c r="F674" s="27" t="str">
        <f t="shared" si="79"/>
        <v>어르신 안심 4.5G</v>
      </c>
      <c r="G674" s="389" t="str">
        <f t="shared" si="80"/>
        <v/>
      </c>
      <c r="H674" s="17"/>
      <c r="I674" s="384" t="s">
        <v>33</v>
      </c>
      <c r="J674" s="21" t="s">
        <v>96</v>
      </c>
      <c r="K674" s="27" t="s">
        <v>5</v>
      </c>
      <c r="L674" s="27" t="s">
        <v>33</v>
      </c>
      <c r="M674" s="43">
        <v>0.14083902316144067</v>
      </c>
      <c r="N674" s="43">
        <v>0.54929390770869968</v>
      </c>
      <c r="O674" s="36">
        <f t="shared" si="85"/>
        <v>0.40845488454725898</v>
      </c>
      <c r="P674" s="47">
        <v>12088.333333333334</v>
      </c>
      <c r="Q674" s="33">
        <f t="shared" si="81"/>
        <v>2.6363769862790636E-2</v>
      </c>
      <c r="R674" s="35" t="str">
        <f t="shared" si="82"/>
        <v>01.2.5GB 이하</v>
      </c>
      <c r="S674" s="35" t="str">
        <f t="shared" si="83"/>
        <v>안심2.5G</v>
      </c>
      <c r="T674" s="38">
        <f t="shared" si="84"/>
        <v>2.6363769862790636E-2</v>
      </c>
    </row>
    <row r="675" spans="1:20">
      <c r="A675" s="384" t="s">
        <v>45</v>
      </c>
      <c r="B675" s="385" t="s">
        <v>102</v>
      </c>
      <c r="C675" s="27" t="s">
        <v>34</v>
      </c>
      <c r="D675" s="27" t="s">
        <v>32</v>
      </c>
      <c r="E675" s="402" t="s">
        <v>1882</v>
      </c>
      <c r="F675" s="27" t="str">
        <f t="shared" si="79"/>
        <v>어르신 에센스(어르신 스페셜)</v>
      </c>
      <c r="G675" s="389" t="str">
        <f t="shared" si="80"/>
        <v/>
      </c>
      <c r="H675" s="17"/>
      <c r="I675" s="384" t="s">
        <v>33</v>
      </c>
      <c r="J675" s="21" t="s">
        <v>96</v>
      </c>
      <c r="K675" s="21" t="s">
        <v>30</v>
      </c>
      <c r="L675" s="21" t="s">
        <v>28</v>
      </c>
      <c r="M675" s="43">
        <v>0.82523720347522211</v>
      </c>
      <c r="N675" s="43">
        <v>3.0062444264974668</v>
      </c>
      <c r="O675" s="36">
        <f t="shared" si="85"/>
        <v>2.1810072230222448</v>
      </c>
      <c r="P675" s="47">
        <v>1128.6666666666667</v>
      </c>
      <c r="Q675" s="33">
        <f t="shared" si="81"/>
        <v>2.4615393562776532E-3</v>
      </c>
      <c r="R675" s="35" t="str">
        <f t="shared" si="82"/>
        <v>02.4GB 이하</v>
      </c>
      <c r="S675" s="35" t="str">
        <f t="shared" si="83"/>
        <v>안심4G</v>
      </c>
      <c r="T675" s="38">
        <f t="shared" si="84"/>
        <v>2.4615393562776532E-3</v>
      </c>
    </row>
    <row r="676" spans="1:20">
      <c r="A676" s="384" t="s">
        <v>45</v>
      </c>
      <c r="B676" s="385" t="s">
        <v>102</v>
      </c>
      <c r="C676" s="27" t="s">
        <v>34</v>
      </c>
      <c r="D676" s="27" t="s">
        <v>33</v>
      </c>
      <c r="E676" s="402" t="s">
        <v>1880</v>
      </c>
      <c r="F676" s="27" t="str">
        <f t="shared" si="79"/>
        <v>T끼리어르신
(LTE안심옵션)</v>
      </c>
      <c r="G676" s="389" t="str">
        <f t="shared" si="80"/>
        <v/>
      </c>
      <c r="H676" s="17"/>
      <c r="I676" s="384" t="s">
        <v>33</v>
      </c>
      <c r="J676" s="21" t="s">
        <v>96</v>
      </c>
      <c r="K676" s="27" t="s">
        <v>30</v>
      </c>
      <c r="L676" s="27" t="s">
        <v>31</v>
      </c>
      <c r="M676" s="43">
        <v>0.8218451544566181</v>
      </c>
      <c r="N676" s="43">
        <v>2.0694263568018636</v>
      </c>
      <c r="O676" s="36">
        <f t="shared" si="85"/>
        <v>1.2475812023452455</v>
      </c>
      <c r="P676" s="47">
        <v>1367.6666666666667</v>
      </c>
      <c r="Q676" s="33">
        <f t="shared" si="81"/>
        <v>2.9827808561155378E-3</v>
      </c>
      <c r="R676" s="35" t="str">
        <f t="shared" si="82"/>
        <v>01.2.5GB 이하</v>
      </c>
      <c r="S676" s="35" t="str">
        <f t="shared" si="83"/>
        <v>안심2.5G</v>
      </c>
      <c r="T676" s="38">
        <f t="shared" si="84"/>
        <v>2.9827808561155378E-3</v>
      </c>
    </row>
    <row r="677" spans="1:20">
      <c r="A677" s="384" t="s">
        <v>45</v>
      </c>
      <c r="B677" s="385" t="s">
        <v>102</v>
      </c>
      <c r="C677" s="27" t="s">
        <v>34</v>
      </c>
      <c r="D677" s="27" t="s">
        <v>33</v>
      </c>
      <c r="E677" s="402" t="s">
        <v>1879</v>
      </c>
      <c r="F677" s="27" t="str">
        <f t="shared" si="79"/>
        <v>어르신 안심 2.8G</v>
      </c>
      <c r="G677" s="389" t="str">
        <f t="shared" si="80"/>
        <v/>
      </c>
      <c r="H677" s="17"/>
      <c r="I677" s="384" t="s">
        <v>33</v>
      </c>
      <c r="J677" s="21" t="s">
        <v>96</v>
      </c>
      <c r="K677" s="27" t="s">
        <v>30</v>
      </c>
      <c r="L677" s="27" t="s">
        <v>32</v>
      </c>
      <c r="M677" s="43">
        <v>0.80491633604454726</v>
      </c>
      <c r="N677" s="43">
        <v>1.3291100884018361</v>
      </c>
      <c r="O677" s="36">
        <f t="shared" si="85"/>
        <v>0.52419375235728882</v>
      </c>
      <c r="P677" s="47">
        <v>1100.3333333333333</v>
      </c>
      <c r="Q677" s="33">
        <f t="shared" si="81"/>
        <v>2.3997464309133292E-3</v>
      </c>
      <c r="R677" s="35" t="str">
        <f t="shared" si="82"/>
        <v>01.2.5GB 이하</v>
      </c>
      <c r="S677" s="35" t="str">
        <f t="shared" si="83"/>
        <v>안심2.5G</v>
      </c>
      <c r="T677" s="38">
        <f t="shared" si="84"/>
        <v>2.3997464309133292E-3</v>
      </c>
    </row>
    <row r="678" spans="1:20">
      <c r="A678" s="384" t="s">
        <v>45</v>
      </c>
      <c r="B678" s="385" t="s">
        <v>102</v>
      </c>
      <c r="C678" s="27" t="s">
        <v>34</v>
      </c>
      <c r="D678" s="27" t="s">
        <v>33</v>
      </c>
      <c r="E678" s="402" t="s">
        <v>1881</v>
      </c>
      <c r="F678" s="27" t="str">
        <f t="shared" si="79"/>
        <v>어르신 안심 4.5G</v>
      </c>
      <c r="G678" s="389" t="str">
        <f t="shared" si="80"/>
        <v/>
      </c>
      <c r="H678" s="17"/>
      <c r="I678" s="384" t="s">
        <v>33</v>
      </c>
      <c r="J678" s="21" t="s">
        <v>96</v>
      </c>
      <c r="K678" s="27" t="s">
        <v>30</v>
      </c>
      <c r="L678" s="27" t="s">
        <v>33</v>
      </c>
      <c r="M678" s="43">
        <v>0.80260493623685791</v>
      </c>
      <c r="N678" s="43">
        <v>1.1546131290013262</v>
      </c>
      <c r="O678" s="36">
        <f t="shared" si="85"/>
        <v>0.35200819276446826</v>
      </c>
      <c r="P678" s="47">
        <v>4636</v>
      </c>
      <c r="Q678" s="33">
        <f t="shared" si="81"/>
        <v>1.0110776540788423E-2</v>
      </c>
      <c r="R678" s="35" t="str">
        <f t="shared" si="82"/>
        <v>01.2.5GB 이하</v>
      </c>
      <c r="S678" s="35" t="str">
        <f t="shared" si="83"/>
        <v>안심2.5G</v>
      </c>
      <c r="T678" s="38">
        <f t="shared" si="84"/>
        <v>1.0110776540788423E-2</v>
      </c>
    </row>
    <row r="679" spans="1:20">
      <c r="A679" s="384" t="s">
        <v>45</v>
      </c>
      <c r="B679" s="385" t="s">
        <v>102</v>
      </c>
      <c r="C679" s="27" t="s">
        <v>34</v>
      </c>
      <c r="D679" s="27" t="s">
        <v>33</v>
      </c>
      <c r="E679" s="402" t="s">
        <v>1882</v>
      </c>
      <c r="F679" s="27" t="str">
        <f t="shared" si="79"/>
        <v>어르신 에센스(어르신 스페셜)</v>
      </c>
      <c r="G679" s="389" t="str">
        <f t="shared" si="80"/>
        <v/>
      </c>
      <c r="H679" s="17"/>
      <c r="I679" s="384" t="s">
        <v>33</v>
      </c>
      <c r="J679" s="21" t="s">
        <v>96</v>
      </c>
      <c r="K679" s="21" t="s">
        <v>10</v>
      </c>
      <c r="L679" s="21" t="s">
        <v>28</v>
      </c>
      <c r="M679" s="43">
        <v>1.5430343402006841</v>
      </c>
      <c r="N679" s="43">
        <v>3.5434530268875055</v>
      </c>
      <c r="O679" s="36">
        <f t="shared" si="85"/>
        <v>2.0004186866868214</v>
      </c>
      <c r="P679" s="47">
        <v>795</v>
      </c>
      <c r="Q679" s="33">
        <f t="shared" si="81"/>
        <v>1.7338367881636748E-3</v>
      </c>
      <c r="R679" s="35" t="str">
        <f t="shared" si="82"/>
        <v>02.4GB 이하</v>
      </c>
      <c r="S679" s="35" t="str">
        <f t="shared" si="83"/>
        <v>안심4G</v>
      </c>
      <c r="T679" s="38">
        <f t="shared" si="84"/>
        <v>1.7338367881636748E-3</v>
      </c>
    </row>
    <row r="680" spans="1:20">
      <c r="A680" s="384" t="s">
        <v>45</v>
      </c>
      <c r="B680" s="385" t="s">
        <v>102</v>
      </c>
      <c r="C680" s="27" t="s">
        <v>86</v>
      </c>
      <c r="D680" s="27" t="s">
        <v>28</v>
      </c>
      <c r="E680" s="402" t="s">
        <v>1880</v>
      </c>
      <c r="F680" s="27" t="str">
        <f t="shared" si="79"/>
        <v>T끼리어르신
(LTE안심옵션)</v>
      </c>
      <c r="G680" s="389" t="str">
        <f t="shared" si="80"/>
        <v/>
      </c>
      <c r="H680" s="17"/>
      <c r="I680" s="384" t="s">
        <v>33</v>
      </c>
      <c r="J680" s="21" t="s">
        <v>96</v>
      </c>
      <c r="K680" s="27" t="s">
        <v>10</v>
      </c>
      <c r="L680" s="27" t="s">
        <v>31</v>
      </c>
      <c r="M680" s="43">
        <v>1.5314707170351587</v>
      </c>
      <c r="N680" s="43">
        <v>2.8270312058901546</v>
      </c>
      <c r="O680" s="36">
        <f t="shared" si="85"/>
        <v>1.2955604888549959</v>
      </c>
      <c r="P680" s="47">
        <v>825</v>
      </c>
      <c r="Q680" s="33">
        <f t="shared" si="81"/>
        <v>1.7992645914906059E-3</v>
      </c>
      <c r="R680" s="35" t="str">
        <f t="shared" si="82"/>
        <v>02.4GB 이하</v>
      </c>
      <c r="S680" s="35" t="str">
        <f t="shared" si="83"/>
        <v>안심4G</v>
      </c>
      <c r="T680" s="38">
        <f t="shared" si="84"/>
        <v>1.7992645914906059E-3</v>
      </c>
    </row>
    <row r="681" spans="1:20">
      <c r="A681" s="384" t="s">
        <v>45</v>
      </c>
      <c r="B681" s="385" t="s">
        <v>102</v>
      </c>
      <c r="C681" s="27" t="s">
        <v>86</v>
      </c>
      <c r="D681" s="27" t="s">
        <v>28</v>
      </c>
      <c r="E681" s="402" t="s">
        <v>1879</v>
      </c>
      <c r="F681" s="27" t="str">
        <f t="shared" si="79"/>
        <v>어르신 안심 2.8G</v>
      </c>
      <c r="G681" s="389" t="str">
        <f t="shared" si="80"/>
        <v/>
      </c>
      <c r="H681" s="17"/>
      <c r="I681" s="384" t="s">
        <v>33</v>
      </c>
      <c r="J681" s="21" t="s">
        <v>96</v>
      </c>
      <c r="K681" s="27" t="s">
        <v>10</v>
      </c>
      <c r="L681" s="27" t="s">
        <v>32</v>
      </c>
      <c r="M681" s="43">
        <v>1.5279978882728569</v>
      </c>
      <c r="N681" s="43">
        <v>2.0361373660321753</v>
      </c>
      <c r="O681" s="36">
        <f t="shared" si="85"/>
        <v>0.50813947775931845</v>
      </c>
      <c r="P681" s="47">
        <v>635.33333333333337</v>
      </c>
      <c r="Q681" s="33">
        <f t="shared" si="81"/>
        <v>1.3856154793458969E-3</v>
      </c>
      <c r="R681" s="35" t="str">
        <f t="shared" si="82"/>
        <v>01.2.5GB 이하</v>
      </c>
      <c r="S681" s="35" t="str">
        <f t="shared" si="83"/>
        <v>안심2.5G</v>
      </c>
      <c r="T681" s="38">
        <f t="shared" si="84"/>
        <v>1.3856154793458969E-3</v>
      </c>
    </row>
    <row r="682" spans="1:20">
      <c r="A682" s="384" t="s">
        <v>45</v>
      </c>
      <c r="B682" s="385" t="s">
        <v>102</v>
      </c>
      <c r="C682" s="27" t="s">
        <v>86</v>
      </c>
      <c r="D682" s="27" t="s">
        <v>28</v>
      </c>
      <c r="E682" s="402" t="s">
        <v>1881</v>
      </c>
      <c r="F682" s="27" t="str">
        <f t="shared" si="79"/>
        <v>어르신 안심 4.5G</v>
      </c>
      <c r="G682" s="389" t="str">
        <f t="shared" si="80"/>
        <v/>
      </c>
      <c r="H682" s="17"/>
      <c r="I682" s="384" t="s">
        <v>33</v>
      </c>
      <c r="J682" s="21" t="s">
        <v>96</v>
      </c>
      <c r="K682" s="27" t="s">
        <v>10</v>
      </c>
      <c r="L682" s="27" t="s">
        <v>33</v>
      </c>
      <c r="M682" s="43">
        <v>1.5247558462194699</v>
      </c>
      <c r="N682" s="43">
        <v>1.8960810559296202</v>
      </c>
      <c r="O682" s="36">
        <f t="shared" si="85"/>
        <v>0.37132520971015026</v>
      </c>
      <c r="P682" s="47">
        <v>2346.3333333333335</v>
      </c>
      <c r="Q682" s="33">
        <f t="shared" si="81"/>
        <v>5.1171811957585354E-3</v>
      </c>
      <c r="R682" s="35" t="str">
        <f t="shared" si="82"/>
        <v>01.2.5GB 이하</v>
      </c>
      <c r="S682" s="35" t="str">
        <f t="shared" si="83"/>
        <v>안심2.5G</v>
      </c>
      <c r="T682" s="38">
        <f t="shared" si="84"/>
        <v>5.1171811957585354E-3</v>
      </c>
    </row>
    <row r="683" spans="1:20">
      <c r="A683" s="384" t="s">
        <v>45</v>
      </c>
      <c r="B683" s="385" t="s">
        <v>102</v>
      </c>
      <c r="C683" s="27" t="s">
        <v>86</v>
      </c>
      <c r="D683" s="27" t="s">
        <v>28</v>
      </c>
      <c r="E683" s="402" t="s">
        <v>1882</v>
      </c>
      <c r="F683" s="27" t="str">
        <f t="shared" si="79"/>
        <v>어르신 에센스(어르신 스페셜)</v>
      </c>
      <c r="G683" s="389" t="str">
        <f t="shared" si="80"/>
        <v/>
      </c>
      <c r="H683" s="17"/>
      <c r="I683" s="384" t="s">
        <v>33</v>
      </c>
      <c r="J683" s="21" t="s">
        <v>96</v>
      </c>
      <c r="K683" s="21" t="s">
        <v>13</v>
      </c>
      <c r="L683" s="21" t="s">
        <v>28</v>
      </c>
      <c r="M683" s="43">
        <v>2.8546251707135988</v>
      </c>
      <c r="N683" s="43">
        <v>6.1881437886903612</v>
      </c>
      <c r="O683" s="36">
        <f t="shared" si="85"/>
        <v>3.3335186179767624</v>
      </c>
      <c r="P683" s="47">
        <v>862.66666666666663</v>
      </c>
      <c r="Q683" s="33">
        <f t="shared" si="81"/>
        <v>1.8814128334455305E-3</v>
      </c>
      <c r="R683" s="35" t="str">
        <f t="shared" si="82"/>
        <v>04.6GB 초과</v>
      </c>
      <c r="S683" s="35" t="str">
        <f t="shared" si="83"/>
        <v>에센스(스페셜)</v>
      </c>
      <c r="T683" s="38">
        <f t="shared" si="84"/>
        <v>1.8814128334455305E-3</v>
      </c>
    </row>
    <row r="684" spans="1:20">
      <c r="A684" s="384" t="s">
        <v>45</v>
      </c>
      <c r="B684" s="385" t="s">
        <v>102</v>
      </c>
      <c r="C684" s="27" t="s">
        <v>86</v>
      </c>
      <c r="D684" s="27" t="s">
        <v>31</v>
      </c>
      <c r="E684" s="402" t="s">
        <v>1880</v>
      </c>
      <c r="F684" s="27" t="str">
        <f t="shared" si="79"/>
        <v>T끼리어르신
(LTE안심옵션)</v>
      </c>
      <c r="G684" s="389" t="str">
        <f t="shared" si="80"/>
        <v/>
      </c>
      <c r="H684" s="17"/>
      <c r="I684" s="384" t="s">
        <v>33</v>
      </c>
      <c r="J684" s="21" t="s">
        <v>96</v>
      </c>
      <c r="K684" s="27" t="s">
        <v>13</v>
      </c>
      <c r="L684" s="27" t="s">
        <v>31</v>
      </c>
      <c r="M684" s="43">
        <v>2.8005780656915329</v>
      </c>
      <c r="N684" s="43">
        <v>4.6533942398152064</v>
      </c>
      <c r="O684" s="36">
        <f t="shared" si="85"/>
        <v>1.8528161741236735</v>
      </c>
      <c r="P684" s="47">
        <v>732</v>
      </c>
      <c r="Q684" s="33">
        <f t="shared" si="81"/>
        <v>1.5964384011771195E-3</v>
      </c>
      <c r="R684" s="35" t="str">
        <f t="shared" si="82"/>
        <v>03.6GB 이하</v>
      </c>
      <c r="S684" s="35" t="str">
        <f t="shared" si="83"/>
        <v>에센스(스페셜)</v>
      </c>
      <c r="T684" s="38">
        <f t="shared" si="84"/>
        <v>1.5964384011771195E-3</v>
      </c>
    </row>
    <row r="685" spans="1:20">
      <c r="A685" s="384" t="s">
        <v>45</v>
      </c>
      <c r="B685" s="385" t="s">
        <v>102</v>
      </c>
      <c r="C685" s="27" t="s">
        <v>86</v>
      </c>
      <c r="D685" s="27" t="s">
        <v>31</v>
      </c>
      <c r="E685" s="402" t="s">
        <v>1879</v>
      </c>
      <c r="F685" s="27" t="str">
        <f t="shared" si="79"/>
        <v>어르신 안심 2.8G</v>
      </c>
      <c r="G685" s="389" t="str">
        <f t="shared" si="80"/>
        <v/>
      </c>
      <c r="H685" s="17"/>
      <c r="I685" s="384" t="s">
        <v>33</v>
      </c>
      <c r="J685" s="21" t="s">
        <v>96</v>
      </c>
      <c r="K685" s="27" t="s">
        <v>13</v>
      </c>
      <c r="L685" s="27" t="s">
        <v>32</v>
      </c>
      <c r="M685" s="43">
        <v>2.8218971905627099</v>
      </c>
      <c r="N685" s="43">
        <v>3.7036746878693574</v>
      </c>
      <c r="O685" s="36">
        <f t="shared" si="85"/>
        <v>0.88177749730664745</v>
      </c>
      <c r="P685" s="47">
        <v>548</v>
      </c>
      <c r="Q685" s="33">
        <f t="shared" si="81"/>
        <v>1.1951478741052753E-3</v>
      </c>
      <c r="R685" s="35" t="str">
        <f t="shared" si="82"/>
        <v>02.4GB 이하</v>
      </c>
      <c r="S685" s="35" t="str">
        <f t="shared" si="83"/>
        <v>안심4G</v>
      </c>
      <c r="T685" s="38">
        <f t="shared" si="84"/>
        <v>1.1951478741052753E-3</v>
      </c>
    </row>
    <row r="686" spans="1:20">
      <c r="A686" s="384" t="s">
        <v>45</v>
      </c>
      <c r="B686" s="385" t="s">
        <v>102</v>
      </c>
      <c r="C686" s="27" t="s">
        <v>86</v>
      </c>
      <c r="D686" s="27" t="s">
        <v>31</v>
      </c>
      <c r="E686" s="402" t="s">
        <v>1881</v>
      </c>
      <c r="F686" s="27" t="str">
        <f t="shared" si="79"/>
        <v>어르신 안심 4.5G</v>
      </c>
      <c r="G686" s="389" t="str">
        <f t="shared" si="80"/>
        <v/>
      </c>
      <c r="H686" s="17"/>
      <c r="I686" s="384" t="s">
        <v>33</v>
      </c>
      <c r="J686" s="21" t="s">
        <v>96</v>
      </c>
      <c r="K686" s="27" t="s">
        <v>13</v>
      </c>
      <c r="L686" s="27" t="s">
        <v>33</v>
      </c>
      <c r="M686" s="43">
        <v>2.7873265255294863</v>
      </c>
      <c r="N686" s="43">
        <v>3.3016895935012709</v>
      </c>
      <c r="O686" s="36">
        <f t="shared" si="85"/>
        <v>0.51436306797178455</v>
      </c>
      <c r="P686" s="47">
        <v>1829</v>
      </c>
      <c r="Q686" s="33">
        <f t="shared" si="81"/>
        <v>3.9889150761652338E-3</v>
      </c>
      <c r="R686" s="35" t="str">
        <f t="shared" si="82"/>
        <v>02.4GB 이하</v>
      </c>
      <c r="S686" s="35" t="str">
        <f t="shared" si="83"/>
        <v>안심4G</v>
      </c>
      <c r="T686" s="38">
        <f t="shared" si="84"/>
        <v>3.9889150761652338E-3</v>
      </c>
    </row>
    <row r="687" spans="1:20">
      <c r="A687" s="384" t="s">
        <v>45</v>
      </c>
      <c r="B687" s="385" t="s">
        <v>102</v>
      </c>
      <c r="C687" s="27" t="s">
        <v>86</v>
      </c>
      <c r="D687" s="27" t="s">
        <v>31</v>
      </c>
      <c r="E687" s="402" t="s">
        <v>1882</v>
      </c>
      <c r="F687" s="27" t="str">
        <f t="shared" si="79"/>
        <v>어르신 에센스(어르신 스페셜)</v>
      </c>
      <c r="G687" s="389" t="str">
        <f t="shared" si="80"/>
        <v/>
      </c>
      <c r="H687" s="17"/>
      <c r="I687" s="384" t="s">
        <v>33</v>
      </c>
      <c r="J687" s="21" t="s">
        <v>96</v>
      </c>
      <c r="K687" s="21" t="s">
        <v>34</v>
      </c>
      <c r="L687" s="21" t="s">
        <v>28</v>
      </c>
      <c r="M687" s="43">
        <v>4.915166551876224</v>
      </c>
      <c r="N687" s="43">
        <v>8.4439032927033946</v>
      </c>
      <c r="O687" s="36">
        <f t="shared" si="85"/>
        <v>3.5287367408271706</v>
      </c>
      <c r="P687" s="47">
        <v>408.66666666666669</v>
      </c>
      <c r="Q687" s="33">
        <f t="shared" si="81"/>
        <v>8.9127207643130619E-4</v>
      </c>
      <c r="R687" s="35" t="str">
        <f t="shared" si="82"/>
        <v>04.6GB 초과</v>
      </c>
      <c r="S687" s="35" t="str">
        <f t="shared" si="83"/>
        <v>에센스(스페셜)</v>
      </c>
      <c r="T687" s="38">
        <f t="shared" si="84"/>
        <v>8.9127207643130619E-4</v>
      </c>
    </row>
    <row r="688" spans="1:20">
      <c r="A688" s="384" t="s">
        <v>45</v>
      </c>
      <c r="B688" s="385" t="s">
        <v>102</v>
      </c>
      <c r="C688" s="27" t="s">
        <v>86</v>
      </c>
      <c r="D688" s="27" t="s">
        <v>32</v>
      </c>
      <c r="E688" s="402" t="s">
        <v>1880</v>
      </c>
      <c r="F688" s="27" t="str">
        <f t="shared" si="79"/>
        <v>T끼리어르신
(LTE안심옵션)</v>
      </c>
      <c r="G688" s="389" t="str">
        <f t="shared" si="80"/>
        <v/>
      </c>
      <c r="H688" s="17"/>
      <c r="I688" s="384" t="s">
        <v>33</v>
      </c>
      <c r="J688" s="21" t="s">
        <v>96</v>
      </c>
      <c r="K688" s="27" t="s">
        <v>34</v>
      </c>
      <c r="L688" s="27" t="s">
        <v>31</v>
      </c>
      <c r="M688" s="43">
        <v>4.9168710310811861</v>
      </c>
      <c r="N688" s="43">
        <v>7.2432568058421269</v>
      </c>
      <c r="O688" s="36">
        <f t="shared" si="85"/>
        <v>2.3263857747609409</v>
      </c>
      <c r="P688" s="47">
        <v>299.66666666666669</v>
      </c>
      <c r="Q688" s="33">
        <f t="shared" si="81"/>
        <v>6.5355105767678982E-4</v>
      </c>
      <c r="R688" s="35" t="str">
        <f t="shared" si="82"/>
        <v>04.6GB 초과</v>
      </c>
      <c r="S688" s="35" t="str">
        <f t="shared" si="83"/>
        <v>에센스(스페셜)</v>
      </c>
      <c r="T688" s="38">
        <f t="shared" si="84"/>
        <v>6.5355105767678982E-4</v>
      </c>
    </row>
    <row r="689" spans="1:20">
      <c r="A689" s="384" t="s">
        <v>45</v>
      </c>
      <c r="B689" s="385" t="s">
        <v>102</v>
      </c>
      <c r="C689" s="27" t="s">
        <v>86</v>
      </c>
      <c r="D689" s="27" t="s">
        <v>32</v>
      </c>
      <c r="E689" s="402" t="s">
        <v>1879</v>
      </c>
      <c r="F689" s="27" t="str">
        <f t="shared" si="79"/>
        <v>어르신 안심 2.8G</v>
      </c>
      <c r="G689" s="389" t="str">
        <f t="shared" si="80"/>
        <v/>
      </c>
      <c r="H689" s="17"/>
      <c r="I689" s="384" t="s">
        <v>33</v>
      </c>
      <c r="J689" s="21" t="s">
        <v>96</v>
      </c>
      <c r="K689" s="27" t="s">
        <v>34</v>
      </c>
      <c r="L689" s="27" t="s">
        <v>32</v>
      </c>
      <c r="M689" s="43">
        <v>4.9503099883474952</v>
      </c>
      <c r="N689" s="43">
        <v>6.1813480010071418</v>
      </c>
      <c r="O689" s="36">
        <f t="shared" si="85"/>
        <v>1.2310380126596465</v>
      </c>
      <c r="P689" s="47">
        <v>205</v>
      </c>
      <c r="Q689" s="33">
        <f t="shared" si="81"/>
        <v>4.4708998940069599E-4</v>
      </c>
      <c r="R689" s="35" t="str">
        <f t="shared" si="82"/>
        <v>04.6GB 초과</v>
      </c>
      <c r="S689" s="35" t="str">
        <f t="shared" si="83"/>
        <v>에센스(스페셜)</v>
      </c>
      <c r="T689" s="38">
        <f t="shared" si="84"/>
        <v>4.4708998940069599E-4</v>
      </c>
    </row>
    <row r="690" spans="1:20">
      <c r="A690" s="384" t="s">
        <v>45</v>
      </c>
      <c r="B690" s="385" t="s">
        <v>102</v>
      </c>
      <c r="C690" s="27" t="s">
        <v>86</v>
      </c>
      <c r="D690" s="27" t="s">
        <v>32</v>
      </c>
      <c r="E690" s="402" t="s">
        <v>1881</v>
      </c>
      <c r="F690" s="27" t="str">
        <f t="shared" si="79"/>
        <v>어르신 안심 4.5G</v>
      </c>
      <c r="G690" s="389" t="str">
        <f t="shared" si="80"/>
        <v/>
      </c>
      <c r="H690" s="17"/>
      <c r="I690" s="384" t="s">
        <v>33</v>
      </c>
      <c r="J690" s="21" t="s">
        <v>96</v>
      </c>
      <c r="K690" s="27" t="s">
        <v>34</v>
      </c>
      <c r="L690" s="27" t="s">
        <v>33</v>
      </c>
      <c r="M690" s="43">
        <v>4.8627302200607989</v>
      </c>
      <c r="N690" s="43">
        <v>5.4793616930796993</v>
      </c>
      <c r="O690" s="36">
        <f t="shared" si="85"/>
        <v>0.61663147301890042</v>
      </c>
      <c r="P690" s="47">
        <v>691.33333333333337</v>
      </c>
      <c r="Q690" s="33">
        <f t="shared" si="81"/>
        <v>1.5077473788895018E-3</v>
      </c>
      <c r="R690" s="35" t="str">
        <f t="shared" si="82"/>
        <v>03.6GB 이하</v>
      </c>
      <c r="S690" s="35" t="str">
        <f t="shared" si="83"/>
        <v>에센스(스페셜)</v>
      </c>
      <c r="T690" s="38">
        <f t="shared" si="84"/>
        <v>1.5077473788895018E-3</v>
      </c>
    </row>
    <row r="691" spans="1:20">
      <c r="A691" s="384" t="s">
        <v>45</v>
      </c>
      <c r="B691" s="385" t="s">
        <v>102</v>
      </c>
      <c r="C691" s="27" t="s">
        <v>86</v>
      </c>
      <c r="D691" s="27" t="s">
        <v>32</v>
      </c>
      <c r="E691" s="402" t="s">
        <v>1882</v>
      </c>
      <c r="F691" s="27" t="str">
        <f t="shared" si="79"/>
        <v>어르신 에센스(어르신 스페셜)</v>
      </c>
      <c r="G691" s="389" t="str">
        <f t="shared" si="80"/>
        <v/>
      </c>
      <c r="H691" s="17"/>
      <c r="I691" s="384" t="s">
        <v>33</v>
      </c>
      <c r="J691" s="21" t="s">
        <v>96</v>
      </c>
      <c r="K691" s="21" t="s">
        <v>86</v>
      </c>
      <c r="L691" s="21" t="s">
        <v>28</v>
      </c>
      <c r="M691" s="43">
        <v>19.314063937900414</v>
      </c>
      <c r="N691" s="43">
        <v>22.209581115201985</v>
      </c>
      <c r="O691" s="36">
        <f t="shared" si="85"/>
        <v>2.8955171773015707</v>
      </c>
      <c r="P691" s="47">
        <v>1015.3333333333334</v>
      </c>
      <c r="Q691" s="33">
        <f t="shared" si="81"/>
        <v>2.2143676548203577E-3</v>
      </c>
      <c r="R691" s="35" t="str">
        <f t="shared" si="82"/>
        <v>04.6GB 초과</v>
      </c>
      <c r="S691" s="35" t="str">
        <f t="shared" si="83"/>
        <v>에센스(스페셜)</v>
      </c>
      <c r="T691" s="38">
        <f t="shared" si="84"/>
        <v>2.2143676548203577E-3</v>
      </c>
    </row>
    <row r="692" spans="1:20">
      <c r="A692" s="384" t="s">
        <v>45</v>
      </c>
      <c r="B692" s="385" t="s">
        <v>102</v>
      </c>
      <c r="C692" s="27" t="s">
        <v>86</v>
      </c>
      <c r="D692" s="27" t="s">
        <v>33</v>
      </c>
      <c r="E692" s="402" t="s">
        <v>1880</v>
      </c>
      <c r="F692" s="27" t="str">
        <f t="shared" si="79"/>
        <v>T끼리어르신
(LTE안심옵션)</v>
      </c>
      <c r="G692" s="389" t="str">
        <f t="shared" si="80"/>
        <v/>
      </c>
      <c r="H692" s="17"/>
      <c r="I692" s="384" t="s">
        <v>33</v>
      </c>
      <c r="J692" s="21" t="s">
        <v>96</v>
      </c>
      <c r="K692" s="27" t="s">
        <v>86</v>
      </c>
      <c r="L692" s="27" t="s">
        <v>31</v>
      </c>
      <c r="M692" s="43">
        <v>18.45480651247081</v>
      </c>
      <c r="N692" s="43">
        <v>20.499403633721791</v>
      </c>
      <c r="O692" s="36">
        <f t="shared" si="85"/>
        <v>2.0445971212509804</v>
      </c>
      <c r="P692" s="47">
        <v>595.66666666666663</v>
      </c>
      <c r="Q692" s="33">
        <f t="shared" si="81"/>
        <v>1.2991053838358434E-3</v>
      </c>
      <c r="R692" s="35" t="str">
        <f t="shared" si="82"/>
        <v>04.6GB 초과</v>
      </c>
      <c r="S692" s="35" t="str">
        <f t="shared" si="83"/>
        <v>에센스(스페셜)</v>
      </c>
      <c r="T692" s="38">
        <f t="shared" si="84"/>
        <v>1.2991053838358434E-3</v>
      </c>
    </row>
    <row r="693" spans="1:20">
      <c r="A693" s="384" t="s">
        <v>45</v>
      </c>
      <c r="B693" s="385" t="s">
        <v>102</v>
      </c>
      <c r="C693" s="27" t="s">
        <v>86</v>
      </c>
      <c r="D693" s="27" t="s">
        <v>33</v>
      </c>
      <c r="E693" s="402" t="s">
        <v>1879</v>
      </c>
      <c r="F693" s="27" t="str">
        <f t="shared" si="79"/>
        <v>어르신 안심 2.8G</v>
      </c>
      <c r="G693" s="389" t="str">
        <f t="shared" si="80"/>
        <v/>
      </c>
      <c r="H693" s="17"/>
      <c r="I693" s="384" t="s">
        <v>33</v>
      </c>
      <c r="J693" s="21" t="s">
        <v>96</v>
      </c>
      <c r="K693" s="27" t="s">
        <v>86</v>
      </c>
      <c r="L693" s="27" t="s">
        <v>32</v>
      </c>
      <c r="M693" s="43">
        <v>17.282567183042996</v>
      </c>
      <c r="N693" s="43">
        <v>17.507101219737098</v>
      </c>
      <c r="O693" s="36">
        <f t="shared" si="85"/>
        <v>0.22453403669410221</v>
      </c>
      <c r="P693" s="47">
        <v>396.33333333333331</v>
      </c>
      <c r="Q693" s="33">
        <f t="shared" si="81"/>
        <v>8.6437397950801223E-4</v>
      </c>
      <c r="R693" s="35" t="str">
        <f t="shared" si="82"/>
        <v>04.6GB 초과</v>
      </c>
      <c r="S693" s="35" t="str">
        <f t="shared" si="83"/>
        <v>에센스(스페셜)</v>
      </c>
      <c r="T693" s="38">
        <f t="shared" si="84"/>
        <v>8.6437397950801223E-4</v>
      </c>
    </row>
    <row r="694" spans="1:20">
      <c r="A694" s="384" t="s">
        <v>45</v>
      </c>
      <c r="B694" s="385" t="s">
        <v>102</v>
      </c>
      <c r="C694" s="27" t="s">
        <v>86</v>
      </c>
      <c r="D694" s="27" t="s">
        <v>33</v>
      </c>
      <c r="E694" s="402" t="s">
        <v>1881</v>
      </c>
      <c r="F694" s="27" t="str">
        <f t="shared" si="79"/>
        <v>어르신 안심 4.5G</v>
      </c>
      <c r="G694" s="389" t="str">
        <f t="shared" si="80"/>
        <v/>
      </c>
      <c r="H694" s="17"/>
      <c r="I694" s="384" t="s">
        <v>33</v>
      </c>
      <c r="J694" s="21" t="s">
        <v>96</v>
      </c>
      <c r="K694" s="27" t="s">
        <v>86</v>
      </c>
      <c r="L694" s="27" t="s">
        <v>33</v>
      </c>
      <c r="M694" s="43">
        <v>18.340655906988147</v>
      </c>
      <c r="N694" s="43">
        <v>17.262376805331765</v>
      </c>
      <c r="O694" s="36">
        <f t="shared" si="85"/>
        <v>-1.0782791016563813</v>
      </c>
      <c r="P694" s="47">
        <v>1137</v>
      </c>
      <c r="Q694" s="33">
        <f t="shared" si="81"/>
        <v>2.4797137460906898E-3</v>
      </c>
      <c r="R694" s="35" t="str">
        <f t="shared" si="82"/>
        <v>04.6GB 초과</v>
      </c>
      <c r="S694" s="35" t="str">
        <f t="shared" si="83"/>
        <v>에센스(스페셜)</v>
      </c>
      <c r="T694" s="38">
        <f t="shared" si="84"/>
        <v>2.4797137460906898E-3</v>
      </c>
    </row>
    <row r="695" spans="1:20">
      <c r="A695" s="384" t="s">
        <v>45</v>
      </c>
      <c r="B695" s="385" t="s">
        <v>102</v>
      </c>
      <c r="C695" s="27" t="s">
        <v>86</v>
      </c>
      <c r="D695" s="27" t="s">
        <v>33</v>
      </c>
      <c r="E695" s="402" t="s">
        <v>1882</v>
      </c>
      <c r="F695" s="27" t="str">
        <f t="shared" si="79"/>
        <v>어르신 에센스(어르신 스페셜)</v>
      </c>
      <c r="G695" s="389" t="str">
        <f t="shared" si="80"/>
        <v/>
      </c>
      <c r="H695" s="17"/>
      <c r="I695" s="384" t="s">
        <v>33</v>
      </c>
      <c r="J695" s="21" t="s">
        <v>98</v>
      </c>
      <c r="K695" s="21" t="s">
        <v>5</v>
      </c>
      <c r="L695" s="21" t="s">
        <v>28</v>
      </c>
      <c r="M695" s="43">
        <v>0.14331871476284294</v>
      </c>
      <c r="N695" s="43">
        <v>15.007277618541274</v>
      </c>
      <c r="O695" s="36">
        <f t="shared" si="85"/>
        <v>14.86395890377843</v>
      </c>
      <c r="P695" s="47">
        <v>358.33333333333331</v>
      </c>
      <c r="Q695" s="33">
        <f t="shared" si="81"/>
        <v>7.8149876196056619E-4</v>
      </c>
      <c r="R695" s="35" t="str">
        <f t="shared" si="82"/>
        <v>04.6GB 초과</v>
      </c>
      <c r="S695" s="35" t="str">
        <f>IFERROR(VLOOKUP(R695,$A$11:$F$17,6,0),0)</f>
        <v>0라지</v>
      </c>
      <c r="T695" s="38">
        <f t="shared" si="84"/>
        <v>7.8149876196056619E-4</v>
      </c>
    </row>
    <row r="696" spans="1:20">
      <c r="A696" s="384" t="s">
        <v>48</v>
      </c>
      <c r="B696" s="385" t="s">
        <v>90</v>
      </c>
      <c r="C696" s="27" t="s">
        <v>5</v>
      </c>
      <c r="D696" s="27" t="s">
        <v>28</v>
      </c>
      <c r="E696" s="402" t="s">
        <v>1880</v>
      </c>
      <c r="F696" s="27" t="str">
        <f t="shared" ref="F696:F759" si="86">IFERROR(VLOOKUP(E696,$A$12:$B$17,2,0),0)</f>
        <v>안심2.5G</v>
      </c>
      <c r="G696" s="389" t="str">
        <f t="shared" si="80"/>
        <v/>
      </c>
      <c r="H696" s="17"/>
      <c r="I696" s="384" t="s">
        <v>33</v>
      </c>
      <c r="J696" s="21" t="s">
        <v>98</v>
      </c>
      <c r="K696" s="27" t="s">
        <v>5</v>
      </c>
      <c r="L696" s="27" t="s">
        <v>31</v>
      </c>
      <c r="M696" s="43">
        <v>0.17491350830040633</v>
      </c>
      <c r="N696" s="43">
        <v>10.171770572135138</v>
      </c>
      <c r="O696" s="36">
        <f t="shared" si="85"/>
        <v>9.9968570638347316</v>
      </c>
      <c r="P696" s="47">
        <v>135.66666666666666</v>
      </c>
      <c r="Q696" s="33">
        <f t="shared" si="81"/>
        <v>2.9587906615623298E-4</v>
      </c>
      <c r="R696" s="35" t="str">
        <f t="shared" si="82"/>
        <v>04.6GB 초과</v>
      </c>
      <c r="S696" s="35" t="str">
        <f t="shared" ref="S696:S718" si="87">IFERROR(VLOOKUP(R696,$A$11:$F$17,6,0),0)</f>
        <v>0라지</v>
      </c>
      <c r="T696" s="38">
        <f t="shared" si="84"/>
        <v>2.9587906615623298E-4</v>
      </c>
    </row>
    <row r="697" spans="1:20">
      <c r="A697" s="384" t="s">
        <v>48</v>
      </c>
      <c r="B697" s="385" t="s">
        <v>90</v>
      </c>
      <c r="C697" s="27" t="s">
        <v>5</v>
      </c>
      <c r="D697" s="27" t="s">
        <v>28</v>
      </c>
      <c r="E697" s="402" t="s">
        <v>1879</v>
      </c>
      <c r="F697" s="27" t="str">
        <f t="shared" si="86"/>
        <v>안심4G</v>
      </c>
      <c r="G697" s="389" t="str">
        <f t="shared" si="80"/>
        <v/>
      </c>
      <c r="H697" s="17"/>
      <c r="I697" s="384" t="s">
        <v>33</v>
      </c>
      <c r="J697" s="21" t="s">
        <v>98</v>
      </c>
      <c r="K697" s="27" t="s">
        <v>5</v>
      </c>
      <c r="L697" s="27" t="s">
        <v>32</v>
      </c>
      <c r="M697" s="43">
        <v>0.20970518669385588</v>
      </c>
      <c r="N697" s="43">
        <v>2.9371602916985413</v>
      </c>
      <c r="O697" s="36">
        <f t="shared" si="85"/>
        <v>2.7274551050046854</v>
      </c>
      <c r="P697" s="47">
        <v>59.333333333333336</v>
      </c>
      <c r="Q697" s="33">
        <f t="shared" si="81"/>
        <v>1.2940165546881935E-4</v>
      </c>
      <c r="R697" s="35" t="str">
        <f t="shared" si="82"/>
        <v>02.4GB 이하</v>
      </c>
      <c r="S697" s="35" t="str">
        <f t="shared" si="87"/>
        <v>0미디엄</v>
      </c>
      <c r="T697" s="38">
        <f t="shared" si="84"/>
        <v>1.2940165546881935E-4</v>
      </c>
    </row>
    <row r="698" spans="1:20">
      <c r="A698" s="384" t="s">
        <v>48</v>
      </c>
      <c r="B698" s="385" t="s">
        <v>90</v>
      </c>
      <c r="C698" s="27" t="s">
        <v>5</v>
      </c>
      <c r="D698" s="27" t="s">
        <v>28</v>
      </c>
      <c r="E698" s="402" t="s">
        <v>1881</v>
      </c>
      <c r="F698" s="27" t="str">
        <f t="shared" si="86"/>
        <v>에센스(스페셜)</v>
      </c>
      <c r="G698" s="389" t="str">
        <f t="shared" si="80"/>
        <v/>
      </c>
      <c r="H698" s="17"/>
      <c r="I698" s="384" t="s">
        <v>33</v>
      </c>
      <c r="J698" s="21" t="s">
        <v>98</v>
      </c>
      <c r="K698" s="27" t="s">
        <v>5</v>
      </c>
      <c r="L698" s="27" t="s">
        <v>33</v>
      </c>
      <c r="M698" s="43">
        <v>0.1428099956349827</v>
      </c>
      <c r="N698" s="43">
        <v>3.2130295833919864</v>
      </c>
      <c r="O698" s="36">
        <f t="shared" si="85"/>
        <v>3.0702195877570038</v>
      </c>
      <c r="P698" s="47">
        <v>273.66666666666669</v>
      </c>
      <c r="Q698" s="33">
        <f t="shared" si="81"/>
        <v>5.9684696146011622E-4</v>
      </c>
      <c r="R698" s="35" t="str">
        <f t="shared" si="82"/>
        <v>02.4GB 이하</v>
      </c>
      <c r="S698" s="35" t="str">
        <f t="shared" si="87"/>
        <v>0미디엄</v>
      </c>
      <c r="T698" s="38">
        <f t="shared" si="84"/>
        <v>5.9684696146011622E-4</v>
      </c>
    </row>
    <row r="699" spans="1:20">
      <c r="A699" s="384" t="s">
        <v>48</v>
      </c>
      <c r="B699" s="385" t="s">
        <v>90</v>
      </c>
      <c r="C699" s="27" t="s">
        <v>5</v>
      </c>
      <c r="D699" s="27" t="s">
        <v>28</v>
      </c>
      <c r="E699" s="402" t="s">
        <v>1882</v>
      </c>
      <c r="F699" s="27" t="str">
        <f t="shared" si="86"/>
        <v>에센스(스페셜)</v>
      </c>
      <c r="G699" s="389" t="str">
        <f t="shared" si="80"/>
        <v/>
      </c>
      <c r="H699" s="17"/>
      <c r="I699" s="384" t="s">
        <v>33</v>
      </c>
      <c r="J699" s="21" t="s">
        <v>98</v>
      </c>
      <c r="K699" s="21" t="s">
        <v>30</v>
      </c>
      <c r="L699" s="21" t="s">
        <v>28</v>
      </c>
      <c r="M699" s="43">
        <v>0.90580992813164229</v>
      </c>
      <c r="N699" s="43">
        <v>10.557876637662199</v>
      </c>
      <c r="O699" s="36">
        <f t="shared" si="85"/>
        <v>9.6520667095305566</v>
      </c>
      <c r="P699" s="47">
        <v>472</v>
      </c>
      <c r="Q699" s="33">
        <f t="shared" si="81"/>
        <v>1.029397439010383E-3</v>
      </c>
      <c r="R699" s="35" t="str">
        <f t="shared" si="82"/>
        <v>04.6GB 초과</v>
      </c>
      <c r="S699" s="35" t="str">
        <f t="shared" si="87"/>
        <v>0라지</v>
      </c>
      <c r="T699" s="38">
        <f t="shared" si="84"/>
        <v>1.029397439010383E-3</v>
      </c>
    </row>
    <row r="700" spans="1:20">
      <c r="A700" s="384" t="s">
        <v>48</v>
      </c>
      <c r="B700" s="385" t="s">
        <v>90</v>
      </c>
      <c r="C700" s="27" t="s">
        <v>5</v>
      </c>
      <c r="D700" s="27" t="s">
        <v>31</v>
      </c>
      <c r="E700" s="402" t="s">
        <v>1880</v>
      </c>
      <c r="F700" s="27" t="str">
        <f t="shared" si="86"/>
        <v>안심2.5G</v>
      </c>
      <c r="G700" s="389" t="str">
        <f t="shared" si="80"/>
        <v/>
      </c>
      <c r="H700" s="17"/>
      <c r="I700" s="384" t="s">
        <v>33</v>
      </c>
      <c r="J700" s="21" t="s">
        <v>98</v>
      </c>
      <c r="K700" s="27" t="s">
        <v>30</v>
      </c>
      <c r="L700" s="27" t="s">
        <v>31</v>
      </c>
      <c r="M700" s="43">
        <v>0.88457849936756661</v>
      </c>
      <c r="N700" s="43">
        <v>7.8851882995434899</v>
      </c>
      <c r="O700" s="36">
        <f t="shared" si="85"/>
        <v>7.0006098001759236</v>
      </c>
      <c r="P700" s="47">
        <v>205</v>
      </c>
      <c r="Q700" s="33">
        <f t="shared" si="81"/>
        <v>4.4708998940069599E-4</v>
      </c>
      <c r="R700" s="35" t="str">
        <f t="shared" si="82"/>
        <v>04.6GB 초과</v>
      </c>
      <c r="S700" s="35" t="str">
        <f t="shared" si="87"/>
        <v>0라지</v>
      </c>
      <c r="T700" s="38">
        <f t="shared" si="84"/>
        <v>4.4708998940069599E-4</v>
      </c>
    </row>
    <row r="701" spans="1:20">
      <c r="A701" s="384" t="s">
        <v>48</v>
      </c>
      <c r="B701" s="385" t="s">
        <v>90</v>
      </c>
      <c r="C701" s="27" t="s">
        <v>5</v>
      </c>
      <c r="D701" s="27" t="s">
        <v>31</v>
      </c>
      <c r="E701" s="402" t="s">
        <v>1879</v>
      </c>
      <c r="F701" s="27" t="str">
        <f t="shared" si="86"/>
        <v>안심4G</v>
      </c>
      <c r="G701" s="389" t="str">
        <f t="shared" si="80"/>
        <v/>
      </c>
      <c r="H701" s="17"/>
      <c r="I701" s="384" t="s">
        <v>33</v>
      </c>
      <c r="J701" s="21" t="s">
        <v>98</v>
      </c>
      <c r="K701" s="27" t="s">
        <v>30</v>
      </c>
      <c r="L701" s="27" t="s">
        <v>32</v>
      </c>
      <c r="M701" s="43">
        <v>0.88318597404189592</v>
      </c>
      <c r="N701" s="43">
        <v>3.8139423051919907</v>
      </c>
      <c r="O701" s="36">
        <f t="shared" si="85"/>
        <v>2.9307563311500946</v>
      </c>
      <c r="P701" s="47">
        <v>96.333333333333329</v>
      </c>
      <c r="Q701" s="33">
        <f t="shared" si="81"/>
        <v>2.1009594623870104E-4</v>
      </c>
      <c r="R701" s="35" t="str">
        <f t="shared" si="82"/>
        <v>02.4GB 이하</v>
      </c>
      <c r="S701" s="35" t="str">
        <f t="shared" si="87"/>
        <v>0미디엄</v>
      </c>
      <c r="T701" s="38">
        <f t="shared" si="84"/>
        <v>2.1009594623870104E-4</v>
      </c>
    </row>
    <row r="702" spans="1:20">
      <c r="A702" s="384" t="s">
        <v>48</v>
      </c>
      <c r="B702" s="385" t="s">
        <v>90</v>
      </c>
      <c r="C702" s="27" t="s">
        <v>5</v>
      </c>
      <c r="D702" s="27" t="s">
        <v>31</v>
      </c>
      <c r="E702" s="402" t="s">
        <v>1881</v>
      </c>
      <c r="F702" s="27" t="str">
        <f t="shared" si="86"/>
        <v>에센스(스페셜)</v>
      </c>
      <c r="G702" s="389" t="str">
        <f t="shared" si="80"/>
        <v/>
      </c>
      <c r="H702" s="17"/>
      <c r="I702" s="384" t="s">
        <v>33</v>
      </c>
      <c r="J702" s="21" t="s">
        <v>98</v>
      </c>
      <c r="K702" s="27" t="s">
        <v>30</v>
      </c>
      <c r="L702" s="27" t="s">
        <v>33</v>
      </c>
      <c r="M702" s="43">
        <v>0.87198463818081595</v>
      </c>
      <c r="N702" s="43">
        <v>3.1508713543563713</v>
      </c>
      <c r="O702" s="36">
        <f t="shared" si="85"/>
        <v>2.2788867161755553</v>
      </c>
      <c r="P702" s="47">
        <v>267.33333333333331</v>
      </c>
      <c r="Q702" s="33">
        <f t="shared" si="81"/>
        <v>5.8303442520220836E-4</v>
      </c>
      <c r="R702" s="35" t="str">
        <f t="shared" si="82"/>
        <v>02.4GB 이하</v>
      </c>
      <c r="S702" s="35" t="str">
        <f t="shared" si="87"/>
        <v>0미디엄</v>
      </c>
      <c r="T702" s="38">
        <f t="shared" si="84"/>
        <v>5.8303442520220836E-4</v>
      </c>
    </row>
    <row r="703" spans="1:20">
      <c r="A703" s="384" t="s">
        <v>48</v>
      </c>
      <c r="B703" s="385" t="s">
        <v>90</v>
      </c>
      <c r="C703" s="27" t="s">
        <v>5</v>
      </c>
      <c r="D703" s="27" t="s">
        <v>31</v>
      </c>
      <c r="E703" s="402" t="s">
        <v>1882</v>
      </c>
      <c r="F703" s="27" t="str">
        <f t="shared" si="86"/>
        <v>에센스(스페셜)</v>
      </c>
      <c r="G703" s="389" t="str">
        <f t="shared" si="80"/>
        <v/>
      </c>
      <c r="H703" s="17"/>
      <c r="I703" s="384" t="s">
        <v>33</v>
      </c>
      <c r="J703" s="21" t="s">
        <v>98</v>
      </c>
      <c r="K703" s="21" t="s">
        <v>10</v>
      </c>
      <c r="L703" s="21" t="s">
        <v>28</v>
      </c>
      <c r="M703" s="43">
        <v>1.5613336568743394</v>
      </c>
      <c r="N703" s="43">
        <v>11.223636642674055</v>
      </c>
      <c r="O703" s="36">
        <f t="shared" si="85"/>
        <v>9.662302985799716</v>
      </c>
      <c r="P703" s="47">
        <v>564.33333333333337</v>
      </c>
      <c r="Q703" s="33">
        <f t="shared" si="81"/>
        <v>1.2307696781388266E-3</v>
      </c>
      <c r="R703" s="35" t="str">
        <f t="shared" si="82"/>
        <v>04.6GB 초과</v>
      </c>
      <c r="S703" s="35" t="str">
        <f t="shared" si="87"/>
        <v>0라지</v>
      </c>
      <c r="T703" s="38">
        <f t="shared" si="84"/>
        <v>1.2307696781388266E-3</v>
      </c>
    </row>
    <row r="704" spans="1:20">
      <c r="A704" s="384" t="s">
        <v>48</v>
      </c>
      <c r="B704" s="385" t="s">
        <v>90</v>
      </c>
      <c r="C704" s="27" t="s">
        <v>5</v>
      </c>
      <c r="D704" s="27" t="s">
        <v>32</v>
      </c>
      <c r="E704" s="402" t="s">
        <v>1880</v>
      </c>
      <c r="F704" s="27" t="str">
        <f t="shared" si="86"/>
        <v>안심2.5G</v>
      </c>
      <c r="G704" s="389" t="str">
        <f t="shared" si="80"/>
        <v/>
      </c>
      <c r="H704" s="17"/>
      <c r="I704" s="384" t="s">
        <v>33</v>
      </c>
      <c r="J704" s="21" t="s">
        <v>98</v>
      </c>
      <c r="K704" s="27" t="s">
        <v>10</v>
      </c>
      <c r="L704" s="27" t="s">
        <v>31</v>
      </c>
      <c r="M704" s="43">
        <v>1.5461261602911618</v>
      </c>
      <c r="N704" s="43">
        <v>8.9748486416961502</v>
      </c>
      <c r="O704" s="36">
        <f t="shared" si="85"/>
        <v>7.4287224814049884</v>
      </c>
      <c r="P704" s="47">
        <v>202</v>
      </c>
      <c r="Q704" s="33">
        <f t="shared" si="81"/>
        <v>4.4054720906800288E-4</v>
      </c>
      <c r="R704" s="35" t="str">
        <f t="shared" si="82"/>
        <v>04.6GB 초과</v>
      </c>
      <c r="S704" s="35" t="str">
        <f t="shared" si="87"/>
        <v>0라지</v>
      </c>
      <c r="T704" s="38">
        <f t="shared" si="84"/>
        <v>4.4054720906800288E-4</v>
      </c>
    </row>
    <row r="705" spans="1:20">
      <c r="A705" s="384" t="s">
        <v>48</v>
      </c>
      <c r="B705" s="385" t="s">
        <v>90</v>
      </c>
      <c r="C705" s="27" t="s">
        <v>5</v>
      </c>
      <c r="D705" s="27" t="s">
        <v>32</v>
      </c>
      <c r="E705" s="402" t="s">
        <v>1879</v>
      </c>
      <c r="F705" s="27" t="str">
        <f t="shared" si="86"/>
        <v>안심4G</v>
      </c>
      <c r="G705" s="389" t="str">
        <f t="shared" si="80"/>
        <v/>
      </c>
      <c r="H705" s="17"/>
      <c r="I705" s="384" t="s">
        <v>33</v>
      </c>
      <c r="J705" s="21" t="s">
        <v>98</v>
      </c>
      <c r="K705" s="27" t="s">
        <v>10</v>
      </c>
      <c r="L705" s="27" t="s">
        <v>32</v>
      </c>
      <c r="M705" s="43">
        <v>1.5407347679138184</v>
      </c>
      <c r="N705" s="43">
        <v>5.7968688794210843</v>
      </c>
      <c r="O705" s="36">
        <f t="shared" si="85"/>
        <v>4.2561341115072659</v>
      </c>
      <c r="P705" s="47">
        <v>68</v>
      </c>
      <c r="Q705" s="33">
        <f t="shared" si="81"/>
        <v>1.4830302087437722E-4</v>
      </c>
      <c r="R705" s="35" t="str">
        <f t="shared" si="82"/>
        <v>03.6GB 이하</v>
      </c>
      <c r="S705" s="35" t="str">
        <f t="shared" si="87"/>
        <v>0라지</v>
      </c>
      <c r="T705" s="38">
        <f t="shared" si="84"/>
        <v>1.4830302087437722E-4</v>
      </c>
    </row>
    <row r="706" spans="1:20">
      <c r="A706" s="384" t="s">
        <v>48</v>
      </c>
      <c r="B706" s="385" t="s">
        <v>90</v>
      </c>
      <c r="C706" s="27" t="s">
        <v>5</v>
      </c>
      <c r="D706" s="27" t="s">
        <v>32</v>
      </c>
      <c r="E706" s="402" t="s">
        <v>1881</v>
      </c>
      <c r="F706" s="27" t="str">
        <f t="shared" si="86"/>
        <v>에센스(스페셜)</v>
      </c>
      <c r="G706" s="389" t="str">
        <f t="shared" si="80"/>
        <v/>
      </c>
      <c r="H706" s="17"/>
      <c r="I706" s="384" t="s">
        <v>33</v>
      </c>
      <c r="J706" s="21" t="s">
        <v>98</v>
      </c>
      <c r="K706" s="27" t="s">
        <v>10</v>
      </c>
      <c r="L706" s="27" t="s">
        <v>33</v>
      </c>
      <c r="M706" s="43">
        <v>1.5392416259472603</v>
      </c>
      <c r="N706" s="43">
        <v>4.4124597032582269</v>
      </c>
      <c r="O706" s="36">
        <f t="shared" si="85"/>
        <v>2.8732180773109666</v>
      </c>
      <c r="P706" s="47">
        <v>234.33333333333334</v>
      </c>
      <c r="Q706" s="33">
        <f t="shared" si="81"/>
        <v>5.1106384154258428E-4</v>
      </c>
      <c r="R706" s="35" t="str">
        <f t="shared" si="82"/>
        <v>03.6GB 이하</v>
      </c>
      <c r="S706" s="35" t="str">
        <f t="shared" si="87"/>
        <v>0라지</v>
      </c>
      <c r="T706" s="38">
        <f t="shared" si="84"/>
        <v>5.1106384154258428E-4</v>
      </c>
    </row>
    <row r="707" spans="1:20">
      <c r="A707" s="384" t="s">
        <v>48</v>
      </c>
      <c r="B707" s="385" t="s">
        <v>90</v>
      </c>
      <c r="C707" s="27" t="s">
        <v>5</v>
      </c>
      <c r="D707" s="27" t="s">
        <v>32</v>
      </c>
      <c r="E707" s="402" t="s">
        <v>1882</v>
      </c>
      <c r="F707" s="27" t="str">
        <f t="shared" si="86"/>
        <v>에센스(스페셜)</v>
      </c>
      <c r="G707" s="389" t="str">
        <f t="shared" si="80"/>
        <v/>
      </c>
      <c r="H707" s="17"/>
      <c r="I707" s="384" t="s">
        <v>33</v>
      </c>
      <c r="J707" s="21" t="s">
        <v>98</v>
      </c>
      <c r="K707" s="21" t="s">
        <v>13</v>
      </c>
      <c r="L707" s="21" t="s">
        <v>28</v>
      </c>
      <c r="M707" s="43">
        <v>2.9106928589839658</v>
      </c>
      <c r="N707" s="43">
        <v>13.883473578139014</v>
      </c>
      <c r="O707" s="36">
        <f t="shared" si="85"/>
        <v>10.972780719155049</v>
      </c>
      <c r="P707" s="47">
        <v>1048.6666666666667</v>
      </c>
      <c r="Q707" s="33">
        <f t="shared" si="81"/>
        <v>2.2870652140725037E-3</v>
      </c>
      <c r="R707" s="35" t="str">
        <f t="shared" si="82"/>
        <v>04.6GB 초과</v>
      </c>
      <c r="S707" s="35" t="str">
        <f t="shared" si="87"/>
        <v>0라지</v>
      </c>
      <c r="T707" s="38">
        <f t="shared" si="84"/>
        <v>2.2870652140725037E-3</v>
      </c>
    </row>
    <row r="708" spans="1:20">
      <c r="A708" s="384" t="s">
        <v>48</v>
      </c>
      <c r="B708" s="385" t="s">
        <v>90</v>
      </c>
      <c r="C708" s="27" t="s">
        <v>5</v>
      </c>
      <c r="D708" s="27" t="s">
        <v>33</v>
      </c>
      <c r="E708" s="402" t="s">
        <v>1880</v>
      </c>
      <c r="F708" s="27" t="str">
        <f t="shared" si="86"/>
        <v>안심2.5G</v>
      </c>
      <c r="G708" s="389" t="str">
        <f t="shared" si="80"/>
        <v/>
      </c>
      <c r="H708" s="17"/>
      <c r="I708" s="384" t="s">
        <v>33</v>
      </c>
      <c r="J708" s="21" t="s">
        <v>98</v>
      </c>
      <c r="K708" s="27" t="s">
        <v>13</v>
      </c>
      <c r="L708" s="27" t="s">
        <v>31</v>
      </c>
      <c r="M708" s="43">
        <v>2.8444193780860942</v>
      </c>
      <c r="N708" s="43">
        <v>10.648459162822407</v>
      </c>
      <c r="O708" s="36">
        <f t="shared" si="85"/>
        <v>7.8040397847363128</v>
      </c>
      <c r="P708" s="47">
        <v>317</v>
      </c>
      <c r="Q708" s="33">
        <f t="shared" si="81"/>
        <v>6.9135378848790552E-4</v>
      </c>
      <c r="R708" s="35" t="str">
        <f t="shared" si="82"/>
        <v>04.6GB 초과</v>
      </c>
      <c r="S708" s="35" t="str">
        <f t="shared" si="87"/>
        <v>0라지</v>
      </c>
      <c r="T708" s="38">
        <f t="shared" si="84"/>
        <v>6.9135378848790552E-4</v>
      </c>
    </row>
    <row r="709" spans="1:20">
      <c r="A709" s="384" t="s">
        <v>48</v>
      </c>
      <c r="B709" s="385" t="s">
        <v>90</v>
      </c>
      <c r="C709" s="27" t="s">
        <v>5</v>
      </c>
      <c r="D709" s="27" t="s">
        <v>33</v>
      </c>
      <c r="E709" s="402" t="s">
        <v>1879</v>
      </c>
      <c r="F709" s="27" t="str">
        <f t="shared" si="86"/>
        <v>안심4G</v>
      </c>
      <c r="G709" s="389" t="str">
        <f t="shared" si="80"/>
        <v/>
      </c>
      <c r="H709" s="17"/>
      <c r="I709" s="384" t="s">
        <v>33</v>
      </c>
      <c r="J709" s="21" t="s">
        <v>98</v>
      </c>
      <c r="K709" s="27" t="s">
        <v>13</v>
      </c>
      <c r="L709" s="27" t="s">
        <v>32</v>
      </c>
      <c r="M709" s="43">
        <v>2.8381307118559538</v>
      </c>
      <c r="N709" s="43">
        <v>7.3129266523988283</v>
      </c>
      <c r="O709" s="36">
        <f t="shared" si="85"/>
        <v>4.4747959405428741</v>
      </c>
      <c r="P709" s="47">
        <v>121.66666666666667</v>
      </c>
      <c r="Q709" s="33">
        <f t="shared" si="81"/>
        <v>2.653460912703318E-4</v>
      </c>
      <c r="R709" s="35" t="str">
        <f t="shared" si="82"/>
        <v>04.6GB 초과</v>
      </c>
      <c r="S709" s="35" t="str">
        <f t="shared" si="87"/>
        <v>0라지</v>
      </c>
      <c r="T709" s="38">
        <f t="shared" si="84"/>
        <v>2.653460912703318E-4</v>
      </c>
    </row>
    <row r="710" spans="1:20">
      <c r="A710" s="384" t="s">
        <v>48</v>
      </c>
      <c r="B710" s="385" t="s">
        <v>90</v>
      </c>
      <c r="C710" s="27" t="s">
        <v>5</v>
      </c>
      <c r="D710" s="27" t="s">
        <v>33</v>
      </c>
      <c r="E710" s="402" t="s">
        <v>1881</v>
      </c>
      <c r="F710" s="27" t="str">
        <f t="shared" si="86"/>
        <v>에센스(스페셜)</v>
      </c>
      <c r="G710" s="389" t="str">
        <f t="shared" si="80"/>
        <v/>
      </c>
      <c r="H710" s="17"/>
      <c r="I710" s="384" t="s">
        <v>33</v>
      </c>
      <c r="J710" s="21" t="s">
        <v>98</v>
      </c>
      <c r="K710" s="27" t="s">
        <v>13</v>
      </c>
      <c r="L710" s="27" t="s">
        <v>33</v>
      </c>
      <c r="M710" s="43">
        <v>2.8843803980671767</v>
      </c>
      <c r="N710" s="43">
        <v>5.848826670960694</v>
      </c>
      <c r="O710" s="36">
        <f t="shared" si="85"/>
        <v>2.9644462728935173</v>
      </c>
      <c r="P710" s="47">
        <v>329</v>
      </c>
      <c r="Q710" s="33">
        <f t="shared" si="81"/>
        <v>7.1752490981867795E-4</v>
      </c>
      <c r="R710" s="35" t="str">
        <f t="shared" si="82"/>
        <v>03.6GB 이하</v>
      </c>
      <c r="S710" s="35" t="str">
        <f t="shared" si="87"/>
        <v>0라지</v>
      </c>
      <c r="T710" s="38">
        <f t="shared" si="84"/>
        <v>7.1752490981867795E-4</v>
      </c>
    </row>
    <row r="711" spans="1:20">
      <c r="A711" s="384" t="s">
        <v>48</v>
      </c>
      <c r="B711" s="385" t="s">
        <v>90</v>
      </c>
      <c r="C711" s="27" t="s">
        <v>5</v>
      </c>
      <c r="D711" s="27" t="s">
        <v>33</v>
      </c>
      <c r="E711" s="402" t="s">
        <v>1882</v>
      </c>
      <c r="F711" s="27" t="str">
        <f t="shared" si="86"/>
        <v>에센스(스페셜)</v>
      </c>
      <c r="G711" s="389" t="str">
        <f t="shared" si="80"/>
        <v/>
      </c>
      <c r="H711" s="17"/>
      <c r="I711" s="384" t="s">
        <v>33</v>
      </c>
      <c r="J711" s="21" t="s">
        <v>98</v>
      </c>
      <c r="K711" s="21" t="s">
        <v>34</v>
      </c>
      <c r="L711" s="21" t="s">
        <v>28</v>
      </c>
      <c r="M711" s="43">
        <v>4.9247725499478401</v>
      </c>
      <c r="N711" s="43">
        <v>17.712794575032945</v>
      </c>
      <c r="O711" s="36">
        <f t="shared" si="85"/>
        <v>12.788022025085105</v>
      </c>
      <c r="P711" s="47">
        <v>574.66666666666663</v>
      </c>
      <c r="Q711" s="33">
        <f t="shared" si="81"/>
        <v>1.2533059215069917E-3</v>
      </c>
      <c r="R711" s="35" t="str">
        <f t="shared" si="82"/>
        <v>04.6GB 초과</v>
      </c>
      <c r="S711" s="35" t="str">
        <f t="shared" si="87"/>
        <v>0라지</v>
      </c>
      <c r="T711" s="38">
        <f t="shared" si="84"/>
        <v>1.2533059215069917E-3</v>
      </c>
    </row>
    <row r="712" spans="1:20">
      <c r="A712" s="384" t="s">
        <v>48</v>
      </c>
      <c r="B712" s="385" t="s">
        <v>90</v>
      </c>
      <c r="C712" s="27" t="s">
        <v>30</v>
      </c>
      <c r="D712" s="27" t="s">
        <v>28</v>
      </c>
      <c r="E712" s="402" t="s">
        <v>1880</v>
      </c>
      <c r="F712" s="27" t="str">
        <f t="shared" si="86"/>
        <v>안심2.5G</v>
      </c>
      <c r="G712" s="389" t="str">
        <f t="shared" si="80"/>
        <v/>
      </c>
      <c r="H712" s="17"/>
      <c r="I712" s="384" t="s">
        <v>33</v>
      </c>
      <c r="J712" s="21" t="s">
        <v>98</v>
      </c>
      <c r="K712" s="27" t="s">
        <v>34</v>
      </c>
      <c r="L712" s="27" t="s">
        <v>31</v>
      </c>
      <c r="M712" s="43">
        <v>4.9664688428243</v>
      </c>
      <c r="N712" s="43">
        <v>16.265612174914434</v>
      </c>
      <c r="O712" s="36">
        <f t="shared" si="85"/>
        <v>11.299143332090134</v>
      </c>
      <c r="P712" s="47">
        <v>130</v>
      </c>
      <c r="Q712" s="33">
        <f t="shared" si="81"/>
        <v>2.8352048108336818E-4</v>
      </c>
      <c r="R712" s="35" t="str">
        <f t="shared" si="82"/>
        <v>04.6GB 초과</v>
      </c>
      <c r="S712" s="35" t="str">
        <f t="shared" si="87"/>
        <v>0라지</v>
      </c>
      <c r="T712" s="38">
        <f t="shared" si="84"/>
        <v>2.8352048108336818E-4</v>
      </c>
    </row>
    <row r="713" spans="1:20">
      <c r="A713" s="384" t="s">
        <v>48</v>
      </c>
      <c r="B713" s="385" t="s">
        <v>90</v>
      </c>
      <c r="C713" s="27" t="s">
        <v>30</v>
      </c>
      <c r="D713" s="27" t="s">
        <v>28</v>
      </c>
      <c r="E713" s="402" t="s">
        <v>1879</v>
      </c>
      <c r="F713" s="27" t="str">
        <f t="shared" si="86"/>
        <v>안심4G</v>
      </c>
      <c r="G713" s="389" t="str">
        <f t="shared" si="80"/>
        <v/>
      </c>
      <c r="H713" s="17"/>
      <c r="I713" s="384" t="s">
        <v>33</v>
      </c>
      <c r="J713" s="21" t="s">
        <v>98</v>
      </c>
      <c r="K713" s="27" t="s">
        <v>34</v>
      </c>
      <c r="L713" s="27" t="s">
        <v>32</v>
      </c>
      <c r="M713" s="43">
        <v>4.8246429761250811</v>
      </c>
      <c r="N713" s="43">
        <v>11.288096969072209</v>
      </c>
      <c r="O713" s="36">
        <f t="shared" si="85"/>
        <v>6.4634539929471275</v>
      </c>
      <c r="P713" s="47">
        <v>43</v>
      </c>
      <c r="Q713" s="33">
        <f t="shared" si="81"/>
        <v>9.377985143526795E-5</v>
      </c>
      <c r="R713" s="35" t="str">
        <f t="shared" si="82"/>
        <v>04.6GB 초과</v>
      </c>
      <c r="S713" s="35" t="str">
        <f t="shared" si="87"/>
        <v>0라지</v>
      </c>
      <c r="T713" s="38">
        <f t="shared" si="84"/>
        <v>9.377985143526795E-5</v>
      </c>
    </row>
    <row r="714" spans="1:20">
      <c r="A714" s="384" t="s">
        <v>48</v>
      </c>
      <c r="B714" s="385" t="s">
        <v>90</v>
      </c>
      <c r="C714" s="27" t="s">
        <v>30</v>
      </c>
      <c r="D714" s="27" t="s">
        <v>28</v>
      </c>
      <c r="E714" s="402" t="s">
        <v>1881</v>
      </c>
      <c r="F714" s="27" t="str">
        <f t="shared" si="86"/>
        <v>에센스(스페셜)</v>
      </c>
      <c r="G714" s="389" t="str">
        <f t="shared" si="80"/>
        <v/>
      </c>
      <c r="H714" s="17"/>
      <c r="I714" s="384" t="s">
        <v>33</v>
      </c>
      <c r="J714" s="21" t="s">
        <v>98</v>
      </c>
      <c r="K714" s="27" t="s">
        <v>34</v>
      </c>
      <c r="L714" s="27" t="s">
        <v>33</v>
      </c>
      <c r="M714" s="43">
        <v>4.9123212743003615</v>
      </c>
      <c r="N714" s="43">
        <v>8.5064152685889241</v>
      </c>
      <c r="O714" s="36">
        <f t="shared" si="85"/>
        <v>3.5940939942885626</v>
      </c>
      <c r="P714" s="47">
        <v>120.33333333333333</v>
      </c>
      <c r="Q714" s="33">
        <f t="shared" si="81"/>
        <v>2.6243818890024596E-4</v>
      </c>
      <c r="R714" s="35" t="str">
        <f t="shared" si="82"/>
        <v>04.6GB 초과</v>
      </c>
      <c r="S714" s="35" t="str">
        <f t="shared" si="87"/>
        <v>0라지</v>
      </c>
      <c r="T714" s="38">
        <f t="shared" si="84"/>
        <v>2.6243818890024596E-4</v>
      </c>
    </row>
    <row r="715" spans="1:20">
      <c r="A715" s="384" t="s">
        <v>48</v>
      </c>
      <c r="B715" s="385" t="s">
        <v>90</v>
      </c>
      <c r="C715" s="27" t="s">
        <v>30</v>
      </c>
      <c r="D715" s="27" t="s">
        <v>28</v>
      </c>
      <c r="E715" s="402" t="s">
        <v>1882</v>
      </c>
      <c r="F715" s="27" t="str">
        <f t="shared" si="86"/>
        <v>에센스(스페셜)</v>
      </c>
      <c r="G715" s="389" t="str">
        <f t="shared" si="80"/>
        <v/>
      </c>
      <c r="H715" s="17"/>
      <c r="I715" s="384" t="s">
        <v>33</v>
      </c>
      <c r="J715" s="21" t="s">
        <v>98</v>
      </c>
      <c r="K715" s="21" t="s">
        <v>86</v>
      </c>
      <c r="L715" s="21" t="s">
        <v>28</v>
      </c>
      <c r="M715" s="43">
        <v>25.91620315208883</v>
      </c>
      <c r="N715" s="43">
        <v>35.257492087229089</v>
      </c>
      <c r="O715" s="36">
        <f t="shared" si="85"/>
        <v>9.341288935140259</v>
      </c>
      <c r="P715" s="47">
        <v>2214</v>
      </c>
      <c r="Q715" s="33">
        <f t="shared" si="81"/>
        <v>4.828571885527517E-3</v>
      </c>
      <c r="R715" s="35" t="str">
        <f t="shared" si="82"/>
        <v>04.6GB 초과</v>
      </c>
      <c r="S715" s="35" t="str">
        <f t="shared" si="87"/>
        <v>0라지</v>
      </c>
      <c r="T715" s="38">
        <f t="shared" si="84"/>
        <v>4.828571885527517E-3</v>
      </c>
    </row>
    <row r="716" spans="1:20">
      <c r="A716" s="384" t="s">
        <v>48</v>
      </c>
      <c r="B716" s="385" t="s">
        <v>90</v>
      </c>
      <c r="C716" s="27" t="s">
        <v>30</v>
      </c>
      <c r="D716" s="27" t="s">
        <v>31</v>
      </c>
      <c r="E716" s="402" t="s">
        <v>1880</v>
      </c>
      <c r="F716" s="27" t="str">
        <f t="shared" si="86"/>
        <v>안심2.5G</v>
      </c>
      <c r="G716" s="389" t="str">
        <f t="shared" si="80"/>
        <v/>
      </c>
      <c r="H716" s="17"/>
      <c r="I716" s="384" t="s">
        <v>33</v>
      </c>
      <c r="J716" s="21" t="s">
        <v>98</v>
      </c>
      <c r="K716" s="27" t="s">
        <v>86</v>
      </c>
      <c r="L716" s="27" t="s">
        <v>31</v>
      </c>
      <c r="M716" s="43">
        <v>26.222698023920945</v>
      </c>
      <c r="N716" s="43">
        <v>36.282167485248884</v>
      </c>
      <c r="O716" s="36">
        <f t="shared" si="85"/>
        <v>10.059469461327939</v>
      </c>
      <c r="P716" s="47">
        <v>351.33333333333331</v>
      </c>
      <c r="Q716" s="33">
        <f t="shared" si="81"/>
        <v>7.6623227451761561E-4</v>
      </c>
      <c r="R716" s="35" t="str">
        <f t="shared" si="82"/>
        <v>04.6GB 초과</v>
      </c>
      <c r="S716" s="35" t="str">
        <f t="shared" si="87"/>
        <v>0라지</v>
      </c>
      <c r="T716" s="38">
        <f t="shared" si="84"/>
        <v>7.6623227451761561E-4</v>
      </c>
    </row>
    <row r="717" spans="1:20">
      <c r="A717" s="384" t="s">
        <v>48</v>
      </c>
      <c r="B717" s="385" t="s">
        <v>90</v>
      </c>
      <c r="C717" s="27" t="s">
        <v>30</v>
      </c>
      <c r="D717" s="27" t="s">
        <v>31</v>
      </c>
      <c r="E717" s="402" t="s">
        <v>1879</v>
      </c>
      <c r="F717" s="27" t="str">
        <f t="shared" si="86"/>
        <v>안심4G</v>
      </c>
      <c r="G717" s="389" t="str">
        <f t="shared" si="80"/>
        <v/>
      </c>
      <c r="H717" s="17"/>
      <c r="I717" s="384" t="s">
        <v>33</v>
      </c>
      <c r="J717" s="21" t="s">
        <v>98</v>
      </c>
      <c r="K717" s="27" t="s">
        <v>86</v>
      </c>
      <c r="L717" s="27" t="s">
        <v>32</v>
      </c>
      <c r="M717" s="43">
        <v>24.92556380898985</v>
      </c>
      <c r="N717" s="43">
        <v>29.978098105486126</v>
      </c>
      <c r="O717" s="36">
        <f t="shared" si="85"/>
        <v>5.0525342964962761</v>
      </c>
      <c r="P717" s="47">
        <v>97.333333333333329</v>
      </c>
      <c r="Q717" s="33">
        <f t="shared" si="81"/>
        <v>2.1227687301626541E-4</v>
      </c>
      <c r="R717" s="35" t="str">
        <f t="shared" si="82"/>
        <v>04.6GB 초과</v>
      </c>
      <c r="S717" s="35" t="str">
        <f t="shared" si="87"/>
        <v>0라지</v>
      </c>
      <c r="T717" s="38">
        <f t="shared" si="84"/>
        <v>2.1227687301626541E-4</v>
      </c>
    </row>
    <row r="718" spans="1:20">
      <c r="A718" s="384" t="s">
        <v>48</v>
      </c>
      <c r="B718" s="385" t="s">
        <v>90</v>
      </c>
      <c r="C718" s="27" t="s">
        <v>30</v>
      </c>
      <c r="D718" s="27" t="s">
        <v>31</v>
      </c>
      <c r="E718" s="402" t="s">
        <v>1881</v>
      </c>
      <c r="F718" s="27" t="str">
        <f t="shared" si="86"/>
        <v>에센스(스페셜)</v>
      </c>
      <c r="G718" s="389" t="str">
        <f t="shared" si="80"/>
        <v/>
      </c>
      <c r="H718" s="17"/>
      <c r="I718" s="384" t="s">
        <v>33</v>
      </c>
      <c r="J718" s="21" t="s">
        <v>98</v>
      </c>
      <c r="K718" s="27" t="s">
        <v>86</v>
      </c>
      <c r="L718" s="27" t="s">
        <v>33</v>
      </c>
      <c r="M718" s="43">
        <v>27.517174002506749</v>
      </c>
      <c r="N718" s="43">
        <v>27.284247271362826</v>
      </c>
      <c r="O718" s="36">
        <f t="shared" si="85"/>
        <v>-0.23292673114392315</v>
      </c>
      <c r="P718" s="47">
        <v>370.66666666666669</v>
      </c>
      <c r="Q718" s="33">
        <f t="shared" si="81"/>
        <v>8.0839685888386015E-4</v>
      </c>
      <c r="R718" s="35" t="str">
        <f t="shared" si="82"/>
        <v>04.6GB 초과</v>
      </c>
      <c r="S718" s="35" t="str">
        <f t="shared" si="87"/>
        <v>0라지</v>
      </c>
      <c r="T718" s="38">
        <f t="shared" si="84"/>
        <v>8.0839685888386015E-4</v>
      </c>
    </row>
    <row r="719" spans="1:20">
      <c r="A719" s="384" t="s">
        <v>48</v>
      </c>
      <c r="B719" s="385" t="s">
        <v>90</v>
      </c>
      <c r="C719" s="27" t="s">
        <v>30</v>
      </c>
      <c r="D719" s="27" t="s">
        <v>31</v>
      </c>
      <c r="E719" s="402" t="s">
        <v>1882</v>
      </c>
      <c r="F719" s="27" t="str">
        <f t="shared" si="86"/>
        <v>에센스(스페셜)</v>
      </c>
      <c r="G719" s="389" t="str">
        <f t="shared" si="80"/>
        <v/>
      </c>
      <c r="H719" s="17"/>
      <c r="I719" s="403" t="s">
        <v>33</v>
      </c>
      <c r="J719" s="60" t="s">
        <v>156</v>
      </c>
      <c r="K719" s="60" t="s">
        <v>5</v>
      </c>
      <c r="L719" s="60" t="s">
        <v>28</v>
      </c>
      <c r="M719" s="43">
        <v>0.12398551489327933</v>
      </c>
      <c r="N719" s="43">
        <v>5.374418335313444</v>
      </c>
      <c r="O719" s="36">
        <f t="shared" si="85"/>
        <v>5.2504328204201647</v>
      </c>
      <c r="P719" s="47">
        <v>333.66666666666669</v>
      </c>
      <c r="Q719" s="33">
        <f t="shared" si="81"/>
        <v>7.2770256811397838E-4</v>
      </c>
      <c r="R719" s="35" t="str">
        <f t="shared" si="82"/>
        <v>03.6GB 이하</v>
      </c>
      <c r="S719" s="35" t="str">
        <f>IFERROR(VLOOKUP(R719,$A$11:$G$17,7,0),0)</f>
        <v>주말엔팅3.0</v>
      </c>
      <c r="T719" s="38">
        <f t="shared" si="84"/>
        <v>7.2770256811397838E-4</v>
      </c>
    </row>
    <row r="720" spans="1:20">
      <c r="A720" s="384" t="s">
        <v>48</v>
      </c>
      <c r="B720" s="385" t="s">
        <v>90</v>
      </c>
      <c r="C720" s="27" t="s">
        <v>30</v>
      </c>
      <c r="D720" s="27" t="s">
        <v>32</v>
      </c>
      <c r="E720" s="402" t="s">
        <v>1880</v>
      </c>
      <c r="F720" s="27" t="str">
        <f t="shared" si="86"/>
        <v>안심2.5G</v>
      </c>
      <c r="G720" s="389" t="str">
        <f t="shared" si="80"/>
        <v/>
      </c>
      <c r="H720" s="17"/>
      <c r="I720" s="403" t="s">
        <v>33</v>
      </c>
      <c r="J720" s="60" t="s">
        <v>156</v>
      </c>
      <c r="K720" s="61" t="s">
        <v>5</v>
      </c>
      <c r="L720" s="61" t="s">
        <v>31</v>
      </c>
      <c r="M720" s="43">
        <v>0.15078683404361501</v>
      </c>
      <c r="N720" s="43">
        <v>3.3313887495153089</v>
      </c>
      <c r="O720" s="36">
        <f t="shared" si="85"/>
        <v>3.1806019154716938</v>
      </c>
      <c r="P720" s="47">
        <v>283.33333333333331</v>
      </c>
      <c r="Q720" s="33">
        <f t="shared" si="81"/>
        <v>6.1792925364323838E-4</v>
      </c>
      <c r="R720" s="35" t="str">
        <f t="shared" si="82"/>
        <v>02.4GB 이하</v>
      </c>
      <c r="S720" s="35" t="str">
        <f t="shared" ref="S720:S742" si="88">IFERROR(VLOOKUP(R720,$A$11:$G$17,7,0),0)</f>
        <v>주말엔팅세이브
(팅안심옵션)</v>
      </c>
      <c r="T720" s="38">
        <f t="shared" si="84"/>
        <v>6.1792925364323838E-4</v>
      </c>
    </row>
    <row r="721" spans="1:20">
      <c r="A721" s="384" t="s">
        <v>48</v>
      </c>
      <c r="B721" s="385" t="s">
        <v>90</v>
      </c>
      <c r="C721" s="27" t="s">
        <v>30</v>
      </c>
      <c r="D721" s="27" t="s">
        <v>32</v>
      </c>
      <c r="E721" s="402" t="s">
        <v>1879</v>
      </c>
      <c r="F721" s="27" t="str">
        <f t="shared" si="86"/>
        <v>안심4G</v>
      </c>
      <c r="G721" s="389" t="str">
        <f t="shared" si="80"/>
        <v/>
      </c>
      <c r="H721" s="17"/>
      <c r="I721" s="403" t="s">
        <v>33</v>
      </c>
      <c r="J721" s="60" t="s">
        <v>156</v>
      </c>
      <c r="K721" s="61" t="s">
        <v>5</v>
      </c>
      <c r="L721" s="61" t="s">
        <v>32</v>
      </c>
      <c r="M721" s="43">
        <v>0.15968035652252013</v>
      </c>
      <c r="N721" s="43">
        <v>1.8093296939027523</v>
      </c>
      <c r="O721" s="36">
        <f t="shared" si="85"/>
        <v>1.6496493373802321</v>
      </c>
      <c r="P721" s="47">
        <v>222.66666666666666</v>
      </c>
      <c r="Q721" s="33">
        <f t="shared" si="81"/>
        <v>4.8561969580433322E-4</v>
      </c>
      <c r="R721" s="35" t="str">
        <f t="shared" si="82"/>
        <v>01.2.5GB 이하</v>
      </c>
      <c r="S721" s="35" t="str">
        <f t="shared" si="88"/>
        <v>주말엔팅세이브
(팅안심옵션)</v>
      </c>
      <c r="T721" s="38">
        <f t="shared" si="84"/>
        <v>4.8561969580433322E-4</v>
      </c>
    </row>
    <row r="722" spans="1:20">
      <c r="A722" s="384" t="s">
        <v>48</v>
      </c>
      <c r="B722" s="385" t="s">
        <v>90</v>
      </c>
      <c r="C722" s="27" t="s">
        <v>30</v>
      </c>
      <c r="D722" s="27" t="s">
        <v>32</v>
      </c>
      <c r="E722" s="402" t="s">
        <v>1881</v>
      </c>
      <c r="F722" s="27" t="str">
        <f t="shared" si="86"/>
        <v>에센스(스페셜)</v>
      </c>
      <c r="G722" s="389" t="str">
        <f t="shared" si="80"/>
        <v/>
      </c>
      <c r="H722" s="17"/>
      <c r="I722" s="403" t="s">
        <v>33</v>
      </c>
      <c r="J722" s="60" t="s">
        <v>156</v>
      </c>
      <c r="K722" s="61" t="s">
        <v>5</v>
      </c>
      <c r="L722" s="61" t="s">
        <v>33</v>
      </c>
      <c r="M722" s="43">
        <v>0.10606329284445212</v>
      </c>
      <c r="N722" s="43">
        <v>1.0774126951421845</v>
      </c>
      <c r="O722" s="36">
        <f t="shared" si="85"/>
        <v>0.97134940229773237</v>
      </c>
      <c r="P722" s="47">
        <v>1370</v>
      </c>
      <c r="Q722" s="33">
        <f t="shared" si="81"/>
        <v>2.987869685263188E-3</v>
      </c>
      <c r="R722" s="35" t="str">
        <f t="shared" si="82"/>
        <v>01.2.5GB 이하</v>
      </c>
      <c r="S722" s="35" t="str">
        <f t="shared" si="88"/>
        <v>주말엔팅세이브
(팅안심옵션)</v>
      </c>
      <c r="T722" s="38">
        <f t="shared" si="84"/>
        <v>2.987869685263188E-3</v>
      </c>
    </row>
    <row r="723" spans="1:20">
      <c r="A723" s="384" t="s">
        <v>48</v>
      </c>
      <c r="B723" s="385" t="s">
        <v>90</v>
      </c>
      <c r="C723" s="27" t="s">
        <v>30</v>
      </c>
      <c r="D723" s="27" t="s">
        <v>32</v>
      </c>
      <c r="E723" s="402" t="s">
        <v>1882</v>
      </c>
      <c r="F723" s="27" t="str">
        <f t="shared" si="86"/>
        <v>에센스(스페셜)</v>
      </c>
      <c r="G723" s="389" t="str">
        <f t="shared" si="80"/>
        <v/>
      </c>
      <c r="H723" s="17"/>
      <c r="I723" s="403" t="s">
        <v>33</v>
      </c>
      <c r="J723" s="60" t="s">
        <v>156</v>
      </c>
      <c r="K723" s="60" t="s">
        <v>30</v>
      </c>
      <c r="L723" s="60" t="s">
        <v>28</v>
      </c>
      <c r="M723" s="43">
        <v>0.91071294956737092</v>
      </c>
      <c r="N723" s="43">
        <v>4.5106346979339911</v>
      </c>
      <c r="O723" s="36">
        <f t="shared" si="85"/>
        <v>3.5999217483666204</v>
      </c>
      <c r="P723" s="47">
        <v>1200</v>
      </c>
      <c r="Q723" s="33">
        <f t="shared" si="81"/>
        <v>2.617112133077245E-3</v>
      </c>
      <c r="R723" s="35" t="str">
        <f t="shared" si="82"/>
        <v>03.6GB 이하</v>
      </c>
      <c r="S723" s="35" t="str">
        <f t="shared" si="88"/>
        <v>주말엔팅3.0</v>
      </c>
      <c r="T723" s="38">
        <f t="shared" si="84"/>
        <v>2.617112133077245E-3</v>
      </c>
    </row>
    <row r="724" spans="1:20">
      <c r="A724" s="384" t="s">
        <v>48</v>
      </c>
      <c r="B724" s="385" t="s">
        <v>90</v>
      </c>
      <c r="C724" s="27" t="s">
        <v>30</v>
      </c>
      <c r="D724" s="27" t="s">
        <v>33</v>
      </c>
      <c r="E724" s="402" t="s">
        <v>1880</v>
      </c>
      <c r="F724" s="27" t="str">
        <f t="shared" si="86"/>
        <v>안심2.5G</v>
      </c>
      <c r="G724" s="389" t="str">
        <f t="shared" si="80"/>
        <v/>
      </c>
      <c r="H724" s="17"/>
      <c r="I724" s="403" t="s">
        <v>33</v>
      </c>
      <c r="J724" s="60" t="s">
        <v>156</v>
      </c>
      <c r="K724" s="61" t="s">
        <v>30</v>
      </c>
      <c r="L724" s="61" t="s">
        <v>31</v>
      </c>
      <c r="M724" s="43">
        <v>0.87612676567185654</v>
      </c>
      <c r="N724" s="43">
        <v>3.4987778276604797</v>
      </c>
      <c r="O724" s="36">
        <f t="shared" si="85"/>
        <v>2.6226510619886234</v>
      </c>
      <c r="P724" s="47">
        <v>894.66666666666663</v>
      </c>
      <c r="Q724" s="33">
        <f t="shared" si="81"/>
        <v>1.9512024903275904E-3</v>
      </c>
      <c r="R724" s="35" t="str">
        <f t="shared" si="82"/>
        <v>02.4GB 이하</v>
      </c>
      <c r="S724" s="35" t="str">
        <f t="shared" si="88"/>
        <v>주말엔팅세이브
(팅안심옵션)</v>
      </c>
      <c r="T724" s="38">
        <f t="shared" si="84"/>
        <v>1.9512024903275904E-3</v>
      </c>
    </row>
    <row r="725" spans="1:20">
      <c r="A725" s="384" t="s">
        <v>48</v>
      </c>
      <c r="B725" s="385" t="s">
        <v>90</v>
      </c>
      <c r="C725" s="27" t="s">
        <v>30</v>
      </c>
      <c r="D725" s="27" t="s">
        <v>33</v>
      </c>
      <c r="E725" s="402" t="s">
        <v>1879</v>
      </c>
      <c r="F725" s="27" t="str">
        <f t="shared" si="86"/>
        <v>안심4G</v>
      </c>
      <c r="G725" s="389" t="str">
        <f t="shared" si="80"/>
        <v/>
      </c>
      <c r="H725" s="17"/>
      <c r="I725" s="403" t="s">
        <v>33</v>
      </c>
      <c r="J725" s="60" t="s">
        <v>156</v>
      </c>
      <c r="K725" s="61" t="s">
        <v>30</v>
      </c>
      <c r="L725" s="61" t="s">
        <v>32</v>
      </c>
      <c r="M725" s="43">
        <v>0.85758701715124663</v>
      </c>
      <c r="N725" s="43">
        <v>2.2717654546829591</v>
      </c>
      <c r="O725" s="36">
        <f t="shared" si="85"/>
        <v>1.4141784375317124</v>
      </c>
      <c r="P725" s="47">
        <v>691.66666666666663</v>
      </c>
      <c r="Q725" s="33">
        <f t="shared" si="81"/>
        <v>1.508474354482023E-3</v>
      </c>
      <c r="R725" s="35" t="str">
        <f t="shared" si="82"/>
        <v>01.2.5GB 이하</v>
      </c>
      <c r="S725" s="35" t="str">
        <f t="shared" si="88"/>
        <v>주말엔팅세이브
(팅안심옵션)</v>
      </c>
      <c r="T725" s="38">
        <f t="shared" si="84"/>
        <v>1.508474354482023E-3</v>
      </c>
    </row>
    <row r="726" spans="1:20">
      <c r="A726" s="384" t="s">
        <v>48</v>
      </c>
      <c r="B726" s="385" t="s">
        <v>90</v>
      </c>
      <c r="C726" s="27" t="s">
        <v>30</v>
      </c>
      <c r="D726" s="27" t="s">
        <v>33</v>
      </c>
      <c r="E726" s="402" t="s">
        <v>1881</v>
      </c>
      <c r="F726" s="27" t="str">
        <f t="shared" si="86"/>
        <v>에센스(스페셜)</v>
      </c>
      <c r="G726" s="389" t="str">
        <f t="shared" si="80"/>
        <v/>
      </c>
      <c r="H726" s="17"/>
      <c r="I726" s="403" t="s">
        <v>33</v>
      </c>
      <c r="J726" s="60" t="s">
        <v>156</v>
      </c>
      <c r="K726" s="61" t="s">
        <v>30</v>
      </c>
      <c r="L726" s="61" t="s">
        <v>33</v>
      </c>
      <c r="M726" s="43">
        <v>0.86140628916297401</v>
      </c>
      <c r="N726" s="43">
        <v>1.7577534889764281</v>
      </c>
      <c r="O726" s="36">
        <f t="shared" si="85"/>
        <v>0.89634719981345412</v>
      </c>
      <c r="P726" s="47">
        <v>3116.3333333333335</v>
      </c>
      <c r="Q726" s="33">
        <f t="shared" si="81"/>
        <v>6.7964948144831009E-3</v>
      </c>
      <c r="R726" s="35" t="str">
        <f t="shared" si="82"/>
        <v>01.2.5GB 이하</v>
      </c>
      <c r="S726" s="35" t="str">
        <f t="shared" si="88"/>
        <v>주말엔팅세이브
(팅안심옵션)</v>
      </c>
      <c r="T726" s="38">
        <f t="shared" si="84"/>
        <v>6.7964948144831009E-3</v>
      </c>
    </row>
    <row r="727" spans="1:20">
      <c r="A727" s="384" t="s">
        <v>48</v>
      </c>
      <c r="B727" s="385" t="s">
        <v>90</v>
      </c>
      <c r="C727" s="27" t="s">
        <v>30</v>
      </c>
      <c r="D727" s="27" t="s">
        <v>33</v>
      </c>
      <c r="E727" s="402" t="s">
        <v>1882</v>
      </c>
      <c r="F727" s="27" t="str">
        <f t="shared" si="86"/>
        <v>에센스(스페셜)</v>
      </c>
      <c r="G727" s="389" t="str">
        <f t="shared" si="80"/>
        <v/>
      </c>
      <c r="H727" s="17"/>
      <c r="I727" s="403" t="s">
        <v>33</v>
      </c>
      <c r="J727" s="60" t="s">
        <v>156</v>
      </c>
      <c r="K727" s="60" t="s">
        <v>10</v>
      </c>
      <c r="L727" s="60" t="s">
        <v>28</v>
      </c>
      <c r="M727" s="43">
        <v>1.4834127151635663</v>
      </c>
      <c r="N727" s="43">
        <v>5.3667600105735707</v>
      </c>
      <c r="O727" s="36">
        <f t="shared" si="85"/>
        <v>3.8833472954100046</v>
      </c>
      <c r="P727" s="47">
        <v>469</v>
      </c>
      <c r="Q727" s="33">
        <f t="shared" si="81"/>
        <v>1.02285465867769E-3</v>
      </c>
      <c r="R727" s="35" t="str">
        <f t="shared" si="82"/>
        <v>03.6GB 이하</v>
      </c>
      <c r="S727" s="35" t="str">
        <f t="shared" si="88"/>
        <v>주말엔팅3.0</v>
      </c>
      <c r="T727" s="38">
        <f t="shared" si="84"/>
        <v>1.02285465867769E-3</v>
      </c>
    </row>
    <row r="728" spans="1:20">
      <c r="A728" s="384" t="s">
        <v>48</v>
      </c>
      <c r="B728" s="385" t="s">
        <v>90</v>
      </c>
      <c r="C728" s="27" t="s">
        <v>10</v>
      </c>
      <c r="D728" s="27" t="s">
        <v>28</v>
      </c>
      <c r="E728" s="402" t="s">
        <v>1880</v>
      </c>
      <c r="F728" s="27" t="str">
        <f t="shared" si="86"/>
        <v>안심2.5G</v>
      </c>
      <c r="G728" s="389" t="str">
        <f t="shared" ref="G728:G742" si="89">IF(F728="스몰","LTE안심옵션","")</f>
        <v/>
      </c>
      <c r="H728" s="17"/>
      <c r="I728" s="403" t="s">
        <v>33</v>
      </c>
      <c r="J728" s="60" t="s">
        <v>156</v>
      </c>
      <c r="K728" s="61" t="s">
        <v>10</v>
      </c>
      <c r="L728" s="61" t="s">
        <v>31</v>
      </c>
      <c r="M728" s="43">
        <v>1.4821031486351917</v>
      </c>
      <c r="N728" s="43">
        <v>4.3868127708921856</v>
      </c>
      <c r="O728" s="36">
        <f t="shared" si="85"/>
        <v>2.9047096222569939</v>
      </c>
      <c r="P728" s="47">
        <v>287.33333333333331</v>
      </c>
      <c r="Q728" s="33">
        <f t="shared" ref="Q728:Q790" si="90">P728/$N$21</f>
        <v>6.2665296075349586E-4</v>
      </c>
      <c r="R728" s="35" t="str">
        <f t="shared" ref="R728:R790" si="91">IF(SUM(M728+O728)&gt;6,"04.6GB 초과",IF(SUM(M728+O728)&gt;4,"03.6GB 이하",IF(SUM(M728+O728)&gt;2.5,"02.4GB 이하","01.2.5GB 이하")))</f>
        <v>03.6GB 이하</v>
      </c>
      <c r="S728" s="35" t="str">
        <f t="shared" si="88"/>
        <v>주말엔팅3.0</v>
      </c>
      <c r="T728" s="38">
        <f t="shared" ref="T728:T790" si="92">Q728</f>
        <v>6.2665296075349586E-4</v>
      </c>
    </row>
    <row r="729" spans="1:20">
      <c r="A729" s="384" t="s">
        <v>48</v>
      </c>
      <c r="B729" s="385" t="s">
        <v>90</v>
      </c>
      <c r="C729" s="27" t="s">
        <v>10</v>
      </c>
      <c r="D729" s="27" t="s">
        <v>28</v>
      </c>
      <c r="E729" s="402" t="s">
        <v>1879</v>
      </c>
      <c r="F729" s="27" t="str">
        <f t="shared" si="86"/>
        <v>안심4G</v>
      </c>
      <c r="G729" s="389" t="str">
        <f t="shared" si="89"/>
        <v/>
      </c>
      <c r="H729" s="17"/>
      <c r="I729" s="403" t="s">
        <v>33</v>
      </c>
      <c r="J729" s="60" t="s">
        <v>156</v>
      </c>
      <c r="K729" s="61" t="s">
        <v>10</v>
      </c>
      <c r="L729" s="61" t="s">
        <v>32</v>
      </c>
      <c r="M729" s="43">
        <v>1.4805681602478027</v>
      </c>
      <c r="N729" s="43">
        <v>3.3820384567260744</v>
      </c>
      <c r="O729" s="36">
        <f t="shared" si="85"/>
        <v>1.9014702964782717</v>
      </c>
      <c r="P729" s="47">
        <v>208.33333333333334</v>
      </c>
      <c r="Q729" s="33">
        <f t="shared" si="90"/>
        <v>4.5435974532591063E-4</v>
      </c>
      <c r="R729" s="35" t="str">
        <f t="shared" si="91"/>
        <v>02.4GB 이하</v>
      </c>
      <c r="S729" s="35" t="str">
        <f t="shared" si="88"/>
        <v>주말엔팅세이브
(팅안심옵션)</v>
      </c>
      <c r="T729" s="38">
        <f t="shared" si="92"/>
        <v>4.5435974532591063E-4</v>
      </c>
    </row>
    <row r="730" spans="1:20">
      <c r="A730" s="384" t="s">
        <v>48</v>
      </c>
      <c r="B730" s="385" t="s">
        <v>90</v>
      </c>
      <c r="C730" s="27" t="s">
        <v>10</v>
      </c>
      <c r="D730" s="27" t="s">
        <v>28</v>
      </c>
      <c r="E730" s="402" t="s">
        <v>1881</v>
      </c>
      <c r="F730" s="27" t="str">
        <f t="shared" si="86"/>
        <v>에센스(스페셜)</v>
      </c>
      <c r="G730" s="389" t="str">
        <f t="shared" si="89"/>
        <v/>
      </c>
      <c r="H730" s="17"/>
      <c r="I730" s="403" t="s">
        <v>33</v>
      </c>
      <c r="J730" s="60" t="s">
        <v>156</v>
      </c>
      <c r="K730" s="61" t="s">
        <v>10</v>
      </c>
      <c r="L730" s="61" t="s">
        <v>33</v>
      </c>
      <c r="M730" s="43">
        <v>1.4611431607368268</v>
      </c>
      <c r="N730" s="43">
        <v>2.5152560317250341</v>
      </c>
      <c r="O730" s="36">
        <f t="shared" si="85"/>
        <v>1.0541128709882073</v>
      </c>
      <c r="P730" s="47">
        <v>821.66666666666663</v>
      </c>
      <c r="Q730" s="33">
        <f t="shared" si="90"/>
        <v>1.7919948355653913E-3</v>
      </c>
      <c r="R730" s="35" t="str">
        <f t="shared" si="91"/>
        <v>02.4GB 이하</v>
      </c>
      <c r="S730" s="35" t="str">
        <f t="shared" si="88"/>
        <v>주말엔팅세이브
(팅안심옵션)</v>
      </c>
      <c r="T730" s="38">
        <f t="shared" si="92"/>
        <v>1.7919948355653913E-3</v>
      </c>
    </row>
    <row r="731" spans="1:20">
      <c r="A731" s="384" t="s">
        <v>48</v>
      </c>
      <c r="B731" s="385" t="s">
        <v>90</v>
      </c>
      <c r="C731" s="27" t="s">
        <v>10</v>
      </c>
      <c r="D731" s="27" t="s">
        <v>28</v>
      </c>
      <c r="E731" s="402" t="s">
        <v>1882</v>
      </c>
      <c r="F731" s="27" t="str">
        <f t="shared" si="86"/>
        <v>에센스(스페셜)</v>
      </c>
      <c r="G731" s="389" t="str">
        <f t="shared" si="89"/>
        <v/>
      </c>
      <c r="H731" s="17"/>
      <c r="I731" s="403" t="s">
        <v>33</v>
      </c>
      <c r="J731" s="60" t="s">
        <v>156</v>
      </c>
      <c r="K731" s="60" t="s">
        <v>13</v>
      </c>
      <c r="L731" s="60" t="s">
        <v>28</v>
      </c>
      <c r="M731" s="43">
        <v>2.8664952590511326</v>
      </c>
      <c r="N731" s="43">
        <v>6.3603785726749393</v>
      </c>
      <c r="O731" s="36">
        <f t="shared" si="85"/>
        <v>3.4938833136238068</v>
      </c>
      <c r="P731" s="47">
        <v>902.66666666666663</v>
      </c>
      <c r="Q731" s="33">
        <f t="shared" si="90"/>
        <v>1.9686499045481051E-3</v>
      </c>
      <c r="R731" s="35" t="str">
        <f t="shared" si="91"/>
        <v>04.6GB 초과</v>
      </c>
      <c r="S731" s="35" t="str">
        <f t="shared" si="88"/>
        <v>주말엔팅5.0</v>
      </c>
      <c r="T731" s="38">
        <f t="shared" si="92"/>
        <v>1.9686499045481051E-3</v>
      </c>
    </row>
    <row r="732" spans="1:20">
      <c r="A732" s="384" t="s">
        <v>48</v>
      </c>
      <c r="B732" s="385" t="s">
        <v>90</v>
      </c>
      <c r="C732" s="27" t="s">
        <v>10</v>
      </c>
      <c r="D732" s="27" t="s">
        <v>31</v>
      </c>
      <c r="E732" s="402" t="s">
        <v>1880</v>
      </c>
      <c r="F732" s="27" t="str">
        <f t="shared" si="86"/>
        <v>안심2.5G</v>
      </c>
      <c r="G732" s="389" t="str">
        <f t="shared" si="89"/>
        <v/>
      </c>
      <c r="H732" s="17"/>
      <c r="I732" s="403" t="s">
        <v>33</v>
      </c>
      <c r="J732" s="60" t="s">
        <v>156</v>
      </c>
      <c r="K732" s="61" t="s">
        <v>13</v>
      </c>
      <c r="L732" s="61" t="s">
        <v>31</v>
      </c>
      <c r="M732" s="43">
        <v>2.8370430438495777</v>
      </c>
      <c r="N732" s="43">
        <v>6.0082653430473876</v>
      </c>
      <c r="O732" s="36">
        <f t="shared" si="85"/>
        <v>3.1712222991978098</v>
      </c>
      <c r="P732" s="47">
        <v>384.33333333333331</v>
      </c>
      <c r="Q732" s="33">
        <f t="shared" si="90"/>
        <v>8.382028581772398E-4</v>
      </c>
      <c r="R732" s="35" t="str">
        <f t="shared" si="91"/>
        <v>04.6GB 초과</v>
      </c>
      <c r="S732" s="35" t="str">
        <f t="shared" si="88"/>
        <v>주말엔팅5.0</v>
      </c>
      <c r="T732" s="38">
        <f t="shared" si="92"/>
        <v>8.382028581772398E-4</v>
      </c>
    </row>
    <row r="733" spans="1:20">
      <c r="A733" s="384" t="s">
        <v>48</v>
      </c>
      <c r="B733" s="385" t="s">
        <v>90</v>
      </c>
      <c r="C733" s="27" t="s">
        <v>10</v>
      </c>
      <c r="D733" s="27" t="s">
        <v>31</v>
      </c>
      <c r="E733" s="402" t="s">
        <v>1879</v>
      </c>
      <c r="F733" s="27" t="str">
        <f t="shared" si="86"/>
        <v>안심4G</v>
      </c>
      <c r="G733" s="389" t="str">
        <f t="shared" si="89"/>
        <v/>
      </c>
      <c r="H733" s="17"/>
      <c r="I733" s="403" t="s">
        <v>33</v>
      </c>
      <c r="J733" s="60" t="s">
        <v>156</v>
      </c>
      <c r="K733" s="61" t="s">
        <v>13</v>
      </c>
      <c r="L733" s="61" t="s">
        <v>32</v>
      </c>
      <c r="M733" s="43">
        <v>2.8208917729994831</v>
      </c>
      <c r="N733" s="43">
        <v>4.0684498317257249</v>
      </c>
      <c r="O733" s="36">
        <f t="shared" si="85"/>
        <v>1.2475580587262418</v>
      </c>
      <c r="P733" s="47">
        <v>255</v>
      </c>
      <c r="Q733" s="33">
        <f t="shared" si="90"/>
        <v>5.5613632827891451E-4</v>
      </c>
      <c r="R733" s="35" t="str">
        <f t="shared" si="91"/>
        <v>03.6GB 이하</v>
      </c>
      <c r="S733" s="35" t="str">
        <f t="shared" si="88"/>
        <v>주말엔팅3.0</v>
      </c>
      <c r="T733" s="38">
        <f t="shared" si="92"/>
        <v>5.5613632827891451E-4</v>
      </c>
    </row>
    <row r="734" spans="1:20">
      <c r="A734" s="384" t="s">
        <v>48</v>
      </c>
      <c r="B734" s="385" t="s">
        <v>90</v>
      </c>
      <c r="C734" s="27" t="s">
        <v>10</v>
      </c>
      <c r="D734" s="27" t="s">
        <v>31</v>
      </c>
      <c r="E734" s="402" t="s">
        <v>1881</v>
      </c>
      <c r="F734" s="27" t="str">
        <f t="shared" si="86"/>
        <v>에센스(스페셜)</v>
      </c>
      <c r="G734" s="389" t="str">
        <f t="shared" si="89"/>
        <v/>
      </c>
      <c r="H734" s="17"/>
      <c r="I734" s="403" t="s">
        <v>33</v>
      </c>
      <c r="J734" s="60" t="s">
        <v>156</v>
      </c>
      <c r="K734" s="61" t="s">
        <v>13</v>
      </c>
      <c r="L734" s="61" t="s">
        <v>33</v>
      </c>
      <c r="M734" s="43">
        <v>2.8561306199229572</v>
      </c>
      <c r="N734" s="43">
        <v>3.7774799027528423</v>
      </c>
      <c r="O734" s="36">
        <f t="shared" si="85"/>
        <v>0.92134928282988504</v>
      </c>
      <c r="P734" s="47">
        <v>1004</v>
      </c>
      <c r="Q734" s="33">
        <f t="shared" si="90"/>
        <v>2.1896504846746281E-3</v>
      </c>
      <c r="R734" s="35" t="str">
        <f t="shared" si="91"/>
        <v>02.4GB 이하</v>
      </c>
      <c r="S734" s="35" t="str">
        <f t="shared" si="88"/>
        <v>주말엔팅세이브
(팅안심옵션)</v>
      </c>
      <c r="T734" s="38">
        <f t="shared" si="92"/>
        <v>2.1896504846746281E-3</v>
      </c>
    </row>
    <row r="735" spans="1:20">
      <c r="A735" s="384" t="s">
        <v>48</v>
      </c>
      <c r="B735" s="385" t="s">
        <v>90</v>
      </c>
      <c r="C735" s="27" t="s">
        <v>10</v>
      </c>
      <c r="D735" s="27" t="s">
        <v>31</v>
      </c>
      <c r="E735" s="402" t="s">
        <v>1882</v>
      </c>
      <c r="F735" s="27" t="str">
        <f t="shared" si="86"/>
        <v>에센스(스페셜)</v>
      </c>
      <c r="G735" s="389" t="str">
        <f t="shared" si="89"/>
        <v/>
      </c>
      <c r="H735" s="17"/>
      <c r="I735" s="403" t="s">
        <v>33</v>
      </c>
      <c r="J735" s="60" t="s">
        <v>156</v>
      </c>
      <c r="K735" s="60" t="s">
        <v>34</v>
      </c>
      <c r="L735" s="60" t="s">
        <v>28</v>
      </c>
      <c r="M735" s="43">
        <v>4.8538842182916504</v>
      </c>
      <c r="N735" s="43">
        <v>8.8977423045455115</v>
      </c>
      <c r="O735" s="36">
        <f t="shared" si="85"/>
        <v>4.0438580862538611</v>
      </c>
      <c r="P735" s="47">
        <v>260.33333333333331</v>
      </c>
      <c r="Q735" s="33">
        <f t="shared" si="90"/>
        <v>5.6776793775925778E-4</v>
      </c>
      <c r="R735" s="35" t="str">
        <f t="shared" si="91"/>
        <v>04.6GB 초과</v>
      </c>
      <c r="S735" s="35" t="str">
        <f t="shared" si="88"/>
        <v>주말엔팅5.0</v>
      </c>
      <c r="T735" s="38">
        <f t="shared" si="92"/>
        <v>5.6776793775925778E-4</v>
      </c>
    </row>
    <row r="736" spans="1:20">
      <c r="A736" s="384" t="s">
        <v>48</v>
      </c>
      <c r="B736" s="385" t="s">
        <v>90</v>
      </c>
      <c r="C736" s="27" t="s">
        <v>10</v>
      </c>
      <c r="D736" s="27" t="s">
        <v>32</v>
      </c>
      <c r="E736" s="402" t="s">
        <v>1880</v>
      </c>
      <c r="F736" s="27" t="str">
        <f t="shared" si="86"/>
        <v>안심2.5G</v>
      </c>
      <c r="G736" s="389" t="str">
        <f t="shared" si="89"/>
        <v/>
      </c>
      <c r="H736" s="17"/>
      <c r="I736" s="403" t="s">
        <v>33</v>
      </c>
      <c r="J736" s="60" t="s">
        <v>156</v>
      </c>
      <c r="K736" s="61" t="s">
        <v>34</v>
      </c>
      <c r="L736" s="61" t="s">
        <v>31</v>
      </c>
      <c r="M736" s="43">
        <v>4.7737038991390133</v>
      </c>
      <c r="N736" s="43">
        <v>8.1739653861420791</v>
      </c>
      <c r="O736" s="36">
        <f t="shared" ref="O736:O790" si="93">N736-M736</f>
        <v>3.4002614870030659</v>
      </c>
      <c r="P736" s="47">
        <v>78</v>
      </c>
      <c r="Q736" s="33">
        <f t="shared" si="90"/>
        <v>1.7011228865002092E-4</v>
      </c>
      <c r="R736" s="35" t="str">
        <f t="shared" si="91"/>
        <v>04.6GB 초과</v>
      </c>
      <c r="S736" s="35" t="str">
        <f t="shared" si="88"/>
        <v>주말엔팅5.0</v>
      </c>
      <c r="T736" s="38">
        <f t="shared" si="92"/>
        <v>1.7011228865002092E-4</v>
      </c>
    </row>
    <row r="737" spans="1:20">
      <c r="A737" s="384" t="s">
        <v>48</v>
      </c>
      <c r="B737" s="385" t="s">
        <v>90</v>
      </c>
      <c r="C737" s="27" t="s">
        <v>10</v>
      </c>
      <c r="D737" s="27" t="s">
        <v>32</v>
      </c>
      <c r="E737" s="402" t="s">
        <v>1879</v>
      </c>
      <c r="F737" s="27" t="str">
        <f t="shared" si="86"/>
        <v>안심4G</v>
      </c>
      <c r="G737" s="389" t="str">
        <f t="shared" si="89"/>
        <v/>
      </c>
      <c r="H737" s="17"/>
      <c r="I737" s="403" t="s">
        <v>33</v>
      </c>
      <c r="J737" s="60" t="s">
        <v>156</v>
      </c>
      <c r="K737" s="61" t="s">
        <v>34</v>
      </c>
      <c r="L737" s="61" t="s">
        <v>32</v>
      </c>
      <c r="M737" s="43">
        <v>4.7383561491155302</v>
      </c>
      <c r="N737" s="43">
        <v>6.3711596573291178</v>
      </c>
      <c r="O737" s="36">
        <f t="shared" si="93"/>
        <v>1.6328035082135877</v>
      </c>
      <c r="P737" s="47">
        <v>49</v>
      </c>
      <c r="Q737" s="33">
        <f t="shared" si="90"/>
        <v>1.0686541210065417E-4</v>
      </c>
      <c r="R737" s="35" t="str">
        <f t="shared" si="91"/>
        <v>04.6GB 초과</v>
      </c>
      <c r="S737" s="35" t="str">
        <f t="shared" si="88"/>
        <v>주말엔팅5.0</v>
      </c>
      <c r="T737" s="38">
        <f t="shared" si="92"/>
        <v>1.0686541210065417E-4</v>
      </c>
    </row>
    <row r="738" spans="1:20">
      <c r="A738" s="384" t="s">
        <v>48</v>
      </c>
      <c r="B738" s="385" t="s">
        <v>90</v>
      </c>
      <c r="C738" s="27" t="s">
        <v>10</v>
      </c>
      <c r="D738" s="27" t="s">
        <v>32</v>
      </c>
      <c r="E738" s="402" t="s">
        <v>1881</v>
      </c>
      <c r="F738" s="27" t="str">
        <f t="shared" si="86"/>
        <v>에센스(스페셜)</v>
      </c>
      <c r="G738" s="389" t="str">
        <f t="shared" si="89"/>
        <v/>
      </c>
      <c r="H738" s="17"/>
      <c r="I738" s="403" t="s">
        <v>33</v>
      </c>
      <c r="J738" s="60" t="s">
        <v>156</v>
      </c>
      <c r="K738" s="61" t="s">
        <v>34</v>
      </c>
      <c r="L738" s="61" t="s">
        <v>33</v>
      </c>
      <c r="M738" s="43">
        <v>4.8016055282556787</v>
      </c>
      <c r="N738" s="43">
        <v>4.9568957282687132</v>
      </c>
      <c r="O738" s="36">
        <f t="shared" si="93"/>
        <v>0.15529020001303451</v>
      </c>
      <c r="P738" s="47">
        <v>212</v>
      </c>
      <c r="Q738" s="33">
        <f t="shared" si="90"/>
        <v>4.6235647684364663E-4</v>
      </c>
      <c r="R738" s="35" t="str">
        <f t="shared" si="91"/>
        <v>03.6GB 이하</v>
      </c>
      <c r="S738" s="35" t="str">
        <f t="shared" si="88"/>
        <v>주말엔팅3.0</v>
      </c>
      <c r="T738" s="38">
        <f t="shared" si="92"/>
        <v>4.6235647684364663E-4</v>
      </c>
    </row>
    <row r="739" spans="1:20">
      <c r="A739" s="384" t="s">
        <v>48</v>
      </c>
      <c r="B739" s="385" t="s">
        <v>90</v>
      </c>
      <c r="C739" s="27" t="s">
        <v>10</v>
      </c>
      <c r="D739" s="27" t="s">
        <v>32</v>
      </c>
      <c r="E739" s="402" t="s">
        <v>1882</v>
      </c>
      <c r="F739" s="27" t="str">
        <f t="shared" si="86"/>
        <v>에센스(스페셜)</v>
      </c>
      <c r="G739" s="389" t="str">
        <f t="shared" si="89"/>
        <v/>
      </c>
      <c r="H739" s="17"/>
      <c r="I739" s="403" t="s">
        <v>33</v>
      </c>
      <c r="J739" s="60" t="s">
        <v>156</v>
      </c>
      <c r="K739" s="60" t="s">
        <v>86</v>
      </c>
      <c r="L739" s="60" t="s">
        <v>28</v>
      </c>
      <c r="M739" s="43">
        <v>19.185671363643664</v>
      </c>
      <c r="N739" s="43">
        <v>22.900443272464841</v>
      </c>
      <c r="O739" s="36">
        <f t="shared" si="93"/>
        <v>3.7147719088211772</v>
      </c>
      <c r="P739" s="47">
        <v>265.33333333333331</v>
      </c>
      <c r="Q739" s="33">
        <f t="shared" si="90"/>
        <v>5.7867257164707963E-4</v>
      </c>
      <c r="R739" s="35" t="str">
        <f t="shared" si="91"/>
        <v>04.6GB 초과</v>
      </c>
      <c r="S739" s="35" t="str">
        <f t="shared" si="88"/>
        <v>주말엔팅5.0</v>
      </c>
      <c r="T739" s="38">
        <f t="shared" si="92"/>
        <v>5.7867257164707963E-4</v>
      </c>
    </row>
    <row r="740" spans="1:20">
      <c r="A740" s="384" t="s">
        <v>48</v>
      </c>
      <c r="B740" s="385" t="s">
        <v>90</v>
      </c>
      <c r="C740" s="27" t="s">
        <v>10</v>
      </c>
      <c r="D740" s="27" t="s">
        <v>33</v>
      </c>
      <c r="E740" s="402" t="s">
        <v>1880</v>
      </c>
      <c r="F740" s="27" t="str">
        <f t="shared" si="86"/>
        <v>안심2.5G</v>
      </c>
      <c r="G740" s="389" t="str">
        <f t="shared" si="89"/>
        <v/>
      </c>
      <c r="H740" s="17"/>
      <c r="I740" s="403" t="s">
        <v>33</v>
      </c>
      <c r="J740" s="60" t="s">
        <v>156</v>
      </c>
      <c r="K740" s="61" t="s">
        <v>86</v>
      </c>
      <c r="L740" s="61" t="s">
        <v>31</v>
      </c>
      <c r="M740" s="43">
        <v>17.600772643193409</v>
      </c>
      <c r="N740" s="43">
        <v>23.260737920952675</v>
      </c>
      <c r="O740" s="36">
        <f t="shared" si="93"/>
        <v>5.6599652777592659</v>
      </c>
      <c r="P740" s="47">
        <v>76.333333333333329</v>
      </c>
      <c r="Q740" s="33">
        <f t="shared" si="90"/>
        <v>1.6647741068741363E-4</v>
      </c>
      <c r="R740" s="35" t="str">
        <f t="shared" si="91"/>
        <v>04.6GB 초과</v>
      </c>
      <c r="S740" s="35" t="str">
        <f t="shared" si="88"/>
        <v>주말엔팅5.0</v>
      </c>
      <c r="T740" s="38">
        <f t="shared" si="92"/>
        <v>1.6647741068741363E-4</v>
      </c>
    </row>
    <row r="741" spans="1:20">
      <c r="A741" s="384" t="s">
        <v>48</v>
      </c>
      <c r="B741" s="385" t="s">
        <v>90</v>
      </c>
      <c r="C741" s="27" t="s">
        <v>10</v>
      </c>
      <c r="D741" s="27" t="s">
        <v>33</v>
      </c>
      <c r="E741" s="402" t="s">
        <v>1879</v>
      </c>
      <c r="F741" s="27" t="str">
        <f t="shared" si="86"/>
        <v>안심4G</v>
      </c>
      <c r="G741" s="389" t="str">
        <f t="shared" si="89"/>
        <v/>
      </c>
      <c r="H741" s="17"/>
      <c r="I741" s="403" t="s">
        <v>33</v>
      </c>
      <c r="J741" s="60" t="s">
        <v>156</v>
      </c>
      <c r="K741" s="61" t="s">
        <v>86</v>
      </c>
      <c r="L741" s="61" t="s">
        <v>32</v>
      </c>
      <c r="M741" s="43">
        <v>15.248874540088558</v>
      </c>
      <c r="N741" s="43">
        <v>15.626248283546511</v>
      </c>
      <c r="O741" s="36">
        <f t="shared" si="93"/>
        <v>0.37737374345795338</v>
      </c>
      <c r="P741" s="47">
        <v>39.666666666666664</v>
      </c>
      <c r="Q741" s="33">
        <f t="shared" si="90"/>
        <v>8.6510095510053368E-5</v>
      </c>
      <c r="R741" s="35" t="str">
        <f t="shared" si="91"/>
        <v>04.6GB 초과</v>
      </c>
      <c r="S741" s="35" t="str">
        <f t="shared" si="88"/>
        <v>주말엔팅5.0</v>
      </c>
      <c r="T741" s="38">
        <f t="shared" si="92"/>
        <v>8.6510095510053368E-5</v>
      </c>
    </row>
    <row r="742" spans="1:20">
      <c r="A742" s="384" t="s">
        <v>48</v>
      </c>
      <c r="B742" s="385" t="s">
        <v>90</v>
      </c>
      <c r="C742" s="27" t="s">
        <v>10</v>
      </c>
      <c r="D742" s="27" t="s">
        <v>33</v>
      </c>
      <c r="E742" s="402" t="s">
        <v>1881</v>
      </c>
      <c r="F742" s="27" t="str">
        <f t="shared" si="86"/>
        <v>에센스(스페셜)</v>
      </c>
      <c r="G742" s="389" t="str">
        <f t="shared" si="89"/>
        <v/>
      </c>
      <c r="H742" s="17"/>
      <c r="I742" s="403" t="s">
        <v>33</v>
      </c>
      <c r="J742" s="60" t="s">
        <v>156</v>
      </c>
      <c r="K742" s="61" t="s">
        <v>86</v>
      </c>
      <c r="L742" s="61" t="s">
        <v>33</v>
      </c>
      <c r="M742" s="43">
        <v>14.675612943808991</v>
      </c>
      <c r="N742" s="43">
        <v>13.481447071938719</v>
      </c>
      <c r="O742" s="36">
        <f t="shared" si="93"/>
        <v>-1.1941658718702719</v>
      </c>
      <c r="P742" s="47">
        <v>211</v>
      </c>
      <c r="Q742" s="33">
        <f t="shared" si="90"/>
        <v>4.6017555006608226E-4</v>
      </c>
      <c r="R742" s="35" t="str">
        <f t="shared" si="91"/>
        <v>04.6GB 초과</v>
      </c>
      <c r="S742" s="35" t="str">
        <f t="shared" si="88"/>
        <v>주말엔팅5.0</v>
      </c>
      <c r="T742" s="38">
        <f t="shared" si="92"/>
        <v>4.6017555006608226E-4</v>
      </c>
    </row>
    <row r="743" spans="1:20">
      <c r="A743" s="384" t="s">
        <v>48</v>
      </c>
      <c r="B743" s="385" t="s">
        <v>90</v>
      </c>
      <c r="C743" s="27" t="s">
        <v>10</v>
      </c>
      <c r="D743" s="27" t="s">
        <v>33</v>
      </c>
      <c r="E743" s="402" t="s">
        <v>1882</v>
      </c>
      <c r="F743" s="27" t="str">
        <f t="shared" si="86"/>
        <v>에센스(스페셜)</v>
      </c>
      <c r="G743" s="389" t="str">
        <f>IF(F743="주말엔팅세이브","LTE안심옵션","")</f>
        <v/>
      </c>
      <c r="H743" s="17"/>
      <c r="I743" s="403" t="s">
        <v>33</v>
      </c>
      <c r="J743" s="60" t="s">
        <v>157</v>
      </c>
      <c r="K743" s="60" t="s">
        <v>5</v>
      </c>
      <c r="L743" s="60" t="s">
        <v>28</v>
      </c>
      <c r="M743" s="43">
        <v>0.14343256164383103</v>
      </c>
      <c r="N743" s="43">
        <v>3.4165836561119165</v>
      </c>
      <c r="O743" s="36">
        <f t="shared" si="93"/>
        <v>3.2731510944680853</v>
      </c>
      <c r="P743" s="47">
        <v>151.66666666666666</v>
      </c>
      <c r="Q743" s="62">
        <f t="shared" si="90"/>
        <v>3.3077389459726289E-4</v>
      </c>
      <c r="R743" s="35" t="str">
        <f t="shared" si="91"/>
        <v>02.4GB 이하</v>
      </c>
      <c r="S743" s="63" t="s">
        <v>54</v>
      </c>
      <c r="T743" s="38">
        <f t="shared" si="92"/>
        <v>3.3077389459726289E-4</v>
      </c>
    </row>
    <row r="744" spans="1:20">
      <c r="A744" s="384" t="s">
        <v>48</v>
      </c>
      <c r="B744" s="385" t="s">
        <v>90</v>
      </c>
      <c r="C744" s="27" t="s">
        <v>13</v>
      </c>
      <c r="D744" s="27" t="s">
        <v>28</v>
      </c>
      <c r="E744" s="402" t="s">
        <v>1880</v>
      </c>
      <c r="F744" s="27" t="str">
        <f t="shared" si="86"/>
        <v>안심2.5G</v>
      </c>
      <c r="G744" s="389" t="str">
        <f t="shared" ref="G744:G807" si="94">IF(F744="주말엔팅세이브","LTE안심옵션","")</f>
        <v/>
      </c>
      <c r="H744" s="17"/>
      <c r="I744" s="403" t="s">
        <v>33</v>
      </c>
      <c r="J744" s="60" t="s">
        <v>157</v>
      </c>
      <c r="K744" s="61" t="s">
        <v>5</v>
      </c>
      <c r="L744" s="61" t="s">
        <v>31</v>
      </c>
      <c r="M744" s="43">
        <v>0.14771500169991489</v>
      </c>
      <c r="N744" s="43">
        <v>2.3072496847295696</v>
      </c>
      <c r="O744" s="36">
        <f t="shared" si="93"/>
        <v>2.1595346830296549</v>
      </c>
      <c r="P744" s="47">
        <v>249</v>
      </c>
      <c r="Q744" s="62">
        <f t="shared" si="90"/>
        <v>5.430507676135283E-4</v>
      </c>
      <c r="R744" s="35" t="str">
        <f t="shared" si="91"/>
        <v>01.2.5GB 이하</v>
      </c>
      <c r="S744" s="63" t="s">
        <v>54</v>
      </c>
      <c r="T744" s="38">
        <f t="shared" si="92"/>
        <v>5.430507676135283E-4</v>
      </c>
    </row>
    <row r="745" spans="1:20">
      <c r="A745" s="384" t="s">
        <v>48</v>
      </c>
      <c r="B745" s="385" t="s">
        <v>90</v>
      </c>
      <c r="C745" s="27" t="s">
        <v>13</v>
      </c>
      <c r="D745" s="27" t="s">
        <v>28</v>
      </c>
      <c r="E745" s="402" t="s">
        <v>1879</v>
      </c>
      <c r="F745" s="27" t="str">
        <f t="shared" si="86"/>
        <v>안심4G</v>
      </c>
      <c r="G745" s="389" t="str">
        <f t="shared" si="94"/>
        <v/>
      </c>
      <c r="H745" s="17"/>
      <c r="I745" s="403" t="s">
        <v>33</v>
      </c>
      <c r="J745" s="60" t="s">
        <v>157</v>
      </c>
      <c r="K745" s="61" t="s">
        <v>5</v>
      </c>
      <c r="L745" s="61" t="s">
        <v>32</v>
      </c>
      <c r="M745" s="43">
        <v>0.10359709066199223</v>
      </c>
      <c r="N745" s="43">
        <v>1.0039541539049235</v>
      </c>
      <c r="O745" s="36">
        <f t="shared" si="93"/>
        <v>0.9003570632429313</v>
      </c>
      <c r="P745" s="47">
        <v>553.66666666666663</v>
      </c>
      <c r="Q745" s="62">
        <f t="shared" si="90"/>
        <v>1.2075064591781399E-3</v>
      </c>
      <c r="R745" s="35" t="str">
        <f t="shared" si="91"/>
        <v>01.2.5GB 이하</v>
      </c>
      <c r="S745" s="63" t="s">
        <v>54</v>
      </c>
      <c r="T745" s="38">
        <f t="shared" si="92"/>
        <v>1.2075064591781399E-3</v>
      </c>
    </row>
    <row r="746" spans="1:20">
      <c r="A746" s="384" t="s">
        <v>48</v>
      </c>
      <c r="B746" s="385" t="s">
        <v>90</v>
      </c>
      <c r="C746" s="27" t="s">
        <v>13</v>
      </c>
      <c r="D746" s="27" t="s">
        <v>28</v>
      </c>
      <c r="E746" s="402" t="s">
        <v>1881</v>
      </c>
      <c r="F746" s="27" t="str">
        <f t="shared" si="86"/>
        <v>에센스(스페셜)</v>
      </c>
      <c r="G746" s="389" t="str">
        <f t="shared" si="94"/>
        <v/>
      </c>
      <c r="H746" s="17"/>
      <c r="I746" s="403" t="s">
        <v>33</v>
      </c>
      <c r="J746" s="60" t="s">
        <v>157</v>
      </c>
      <c r="K746" s="61" t="s">
        <v>5</v>
      </c>
      <c r="L746" s="61" t="s">
        <v>33</v>
      </c>
      <c r="M746" s="43">
        <v>5.8197760976576515E-2</v>
      </c>
      <c r="N746" s="43">
        <v>0.44026389688842132</v>
      </c>
      <c r="O746" s="36">
        <f t="shared" si="93"/>
        <v>0.3820661359118448</v>
      </c>
      <c r="P746" s="47">
        <v>6243.333333333333</v>
      </c>
      <c r="Q746" s="62">
        <f t="shared" si="90"/>
        <v>1.3616252847926887E-2</v>
      </c>
      <c r="R746" s="35" t="str">
        <f t="shared" si="91"/>
        <v>01.2.5GB 이하</v>
      </c>
      <c r="S746" s="63" t="s">
        <v>54</v>
      </c>
      <c r="T746" s="38">
        <f t="shared" si="92"/>
        <v>1.3616252847926887E-2</v>
      </c>
    </row>
    <row r="747" spans="1:20">
      <c r="A747" s="384" t="s">
        <v>48</v>
      </c>
      <c r="B747" s="385" t="s">
        <v>90</v>
      </c>
      <c r="C747" s="27" t="s">
        <v>13</v>
      </c>
      <c r="D747" s="27" t="s">
        <v>28</v>
      </c>
      <c r="E747" s="402" t="s">
        <v>1882</v>
      </c>
      <c r="F747" s="27" t="str">
        <f t="shared" si="86"/>
        <v>에센스(스페셜)</v>
      </c>
      <c r="G747" s="389" t="str">
        <f t="shared" si="94"/>
        <v/>
      </c>
      <c r="H747" s="17"/>
      <c r="I747" s="403" t="s">
        <v>33</v>
      </c>
      <c r="J747" s="60" t="s">
        <v>157</v>
      </c>
      <c r="K747" s="60" t="s">
        <v>30</v>
      </c>
      <c r="L747" s="60" t="s">
        <v>28</v>
      </c>
      <c r="M747" s="43">
        <v>0.80102399722695938</v>
      </c>
      <c r="N747" s="43">
        <v>3.4289795262942762</v>
      </c>
      <c r="O747" s="36">
        <f t="shared" si="93"/>
        <v>2.6279555290673167</v>
      </c>
      <c r="P747" s="47">
        <v>338.33333333333331</v>
      </c>
      <c r="Q747" s="62">
        <f t="shared" si="90"/>
        <v>7.378802264092787E-4</v>
      </c>
      <c r="R747" s="35" t="str">
        <f t="shared" si="91"/>
        <v>02.4GB 이하</v>
      </c>
      <c r="S747" s="63" t="s">
        <v>54</v>
      </c>
      <c r="T747" s="38">
        <f t="shared" si="92"/>
        <v>7.378802264092787E-4</v>
      </c>
    </row>
    <row r="748" spans="1:20">
      <c r="A748" s="384" t="s">
        <v>48</v>
      </c>
      <c r="B748" s="385" t="s">
        <v>90</v>
      </c>
      <c r="C748" s="27" t="s">
        <v>13</v>
      </c>
      <c r="D748" s="27" t="s">
        <v>31</v>
      </c>
      <c r="E748" s="402" t="s">
        <v>1880</v>
      </c>
      <c r="F748" s="27" t="str">
        <f t="shared" si="86"/>
        <v>안심2.5G</v>
      </c>
      <c r="G748" s="389" t="str">
        <f t="shared" si="94"/>
        <v/>
      </c>
      <c r="H748" s="17"/>
      <c r="I748" s="403" t="s">
        <v>33</v>
      </c>
      <c r="J748" s="60" t="s">
        <v>157</v>
      </c>
      <c r="K748" s="61" t="s">
        <v>30</v>
      </c>
      <c r="L748" s="61" t="s">
        <v>31</v>
      </c>
      <c r="M748" s="43">
        <v>0.79961927845133296</v>
      </c>
      <c r="N748" s="43">
        <v>2.4209131752319748</v>
      </c>
      <c r="O748" s="36">
        <f t="shared" si="93"/>
        <v>1.6212938967806418</v>
      </c>
      <c r="P748" s="47">
        <v>491</v>
      </c>
      <c r="Q748" s="62">
        <f t="shared" si="90"/>
        <v>1.0708350477841061E-3</v>
      </c>
      <c r="R748" s="35" t="str">
        <f t="shared" si="91"/>
        <v>01.2.5GB 이하</v>
      </c>
      <c r="S748" s="63" t="s">
        <v>54</v>
      </c>
      <c r="T748" s="38">
        <f t="shared" si="92"/>
        <v>1.0708350477841061E-3</v>
      </c>
    </row>
    <row r="749" spans="1:20">
      <c r="A749" s="384" t="s">
        <v>48</v>
      </c>
      <c r="B749" s="385" t="s">
        <v>90</v>
      </c>
      <c r="C749" s="27" t="s">
        <v>13</v>
      </c>
      <c r="D749" s="27" t="s">
        <v>31</v>
      </c>
      <c r="E749" s="402" t="s">
        <v>1879</v>
      </c>
      <c r="F749" s="27" t="str">
        <f t="shared" si="86"/>
        <v>안심4G</v>
      </c>
      <c r="G749" s="389" t="str">
        <f t="shared" si="94"/>
        <v/>
      </c>
      <c r="H749" s="17"/>
      <c r="I749" s="403" t="s">
        <v>33</v>
      </c>
      <c r="J749" s="60" t="s">
        <v>157</v>
      </c>
      <c r="K749" s="61" t="s">
        <v>30</v>
      </c>
      <c r="L749" s="61" t="s">
        <v>32</v>
      </c>
      <c r="M749" s="43">
        <v>0.79249770073663617</v>
      </c>
      <c r="N749" s="43">
        <v>1.1290092723813407</v>
      </c>
      <c r="O749" s="36">
        <f t="shared" si="93"/>
        <v>0.33651157164470458</v>
      </c>
      <c r="P749" s="47">
        <v>770</v>
      </c>
      <c r="Q749" s="62">
        <f t="shared" si="90"/>
        <v>1.6793136187245655E-3</v>
      </c>
      <c r="R749" s="35" t="str">
        <f t="shared" si="91"/>
        <v>01.2.5GB 이하</v>
      </c>
      <c r="S749" s="63" t="s">
        <v>54</v>
      </c>
      <c r="T749" s="38">
        <f t="shared" si="92"/>
        <v>1.6793136187245655E-3</v>
      </c>
    </row>
    <row r="750" spans="1:20">
      <c r="A750" s="384" t="s">
        <v>48</v>
      </c>
      <c r="B750" s="385" t="s">
        <v>90</v>
      </c>
      <c r="C750" s="27" t="s">
        <v>13</v>
      </c>
      <c r="D750" s="27" t="s">
        <v>31</v>
      </c>
      <c r="E750" s="402" t="s">
        <v>1881</v>
      </c>
      <c r="F750" s="27" t="str">
        <f t="shared" si="86"/>
        <v>에센스(스페셜)</v>
      </c>
      <c r="G750" s="389" t="str">
        <f t="shared" si="94"/>
        <v/>
      </c>
      <c r="H750" s="17"/>
      <c r="I750" s="403" t="s">
        <v>33</v>
      </c>
      <c r="J750" s="60" t="s">
        <v>157</v>
      </c>
      <c r="K750" s="61" t="s">
        <v>30</v>
      </c>
      <c r="L750" s="61" t="s">
        <v>33</v>
      </c>
      <c r="M750" s="43">
        <v>0.78352152930570529</v>
      </c>
      <c r="N750" s="43">
        <v>0.95533117511258214</v>
      </c>
      <c r="O750" s="36">
        <f t="shared" si="93"/>
        <v>0.17180964580687685</v>
      </c>
      <c r="P750" s="47">
        <v>4138</v>
      </c>
      <c r="Q750" s="62">
        <f t="shared" si="90"/>
        <v>9.0246750055613667E-3</v>
      </c>
      <c r="R750" s="35" t="str">
        <f t="shared" si="91"/>
        <v>01.2.5GB 이하</v>
      </c>
      <c r="S750" s="63" t="s">
        <v>54</v>
      </c>
      <c r="T750" s="38">
        <f t="shared" si="92"/>
        <v>9.0246750055613667E-3</v>
      </c>
    </row>
    <row r="751" spans="1:20">
      <c r="A751" s="384" t="s">
        <v>48</v>
      </c>
      <c r="B751" s="385" t="s">
        <v>90</v>
      </c>
      <c r="C751" s="27" t="s">
        <v>13</v>
      </c>
      <c r="D751" s="27" t="s">
        <v>31</v>
      </c>
      <c r="E751" s="402" t="s">
        <v>1882</v>
      </c>
      <c r="F751" s="27" t="str">
        <f t="shared" si="86"/>
        <v>에센스(스페셜)</v>
      </c>
      <c r="G751" s="389" t="str">
        <f t="shared" si="94"/>
        <v/>
      </c>
      <c r="H751" s="17"/>
      <c r="I751" s="403" t="s">
        <v>33</v>
      </c>
      <c r="J751" s="60" t="s">
        <v>157</v>
      </c>
      <c r="K751" s="60" t="s">
        <v>10</v>
      </c>
      <c r="L751" s="60" t="s">
        <v>28</v>
      </c>
      <c r="M751" s="43">
        <v>1.5139917063158612</v>
      </c>
      <c r="N751" s="43">
        <v>4.2605244503464812</v>
      </c>
      <c r="O751" s="36">
        <f t="shared" si="93"/>
        <v>2.74653274403062</v>
      </c>
      <c r="P751" s="47">
        <v>71.666666666666671</v>
      </c>
      <c r="Q751" s="62">
        <f t="shared" si="90"/>
        <v>1.5629975239211325E-4</v>
      </c>
      <c r="R751" s="35" t="str">
        <f t="shared" si="91"/>
        <v>03.6GB 이하</v>
      </c>
      <c r="S751" s="63" t="s">
        <v>54</v>
      </c>
      <c r="T751" s="38">
        <f t="shared" si="92"/>
        <v>1.5629975239211325E-4</v>
      </c>
    </row>
    <row r="752" spans="1:20">
      <c r="A752" s="384" t="s">
        <v>48</v>
      </c>
      <c r="B752" s="385" t="s">
        <v>90</v>
      </c>
      <c r="C752" s="27" t="s">
        <v>13</v>
      </c>
      <c r="D752" s="27" t="s">
        <v>32</v>
      </c>
      <c r="E752" s="402" t="s">
        <v>1880</v>
      </c>
      <c r="F752" s="27" t="str">
        <f t="shared" si="86"/>
        <v>안심2.5G</v>
      </c>
      <c r="G752" s="389" t="str">
        <f t="shared" si="94"/>
        <v/>
      </c>
      <c r="H752" s="17"/>
      <c r="I752" s="403" t="s">
        <v>33</v>
      </c>
      <c r="J752" s="60" t="s">
        <v>157</v>
      </c>
      <c r="K752" s="61" t="s">
        <v>10</v>
      </c>
      <c r="L752" s="61" t="s">
        <v>31</v>
      </c>
      <c r="M752" s="43">
        <v>1.5171085825833408</v>
      </c>
      <c r="N752" s="43">
        <v>2.8935239640149204</v>
      </c>
      <c r="O752" s="36">
        <f t="shared" si="93"/>
        <v>1.3764153814315796</v>
      </c>
      <c r="P752" s="47">
        <v>91.666666666666671</v>
      </c>
      <c r="Q752" s="62">
        <f t="shared" si="90"/>
        <v>1.9991828794340067E-4</v>
      </c>
      <c r="R752" s="35" t="str">
        <f t="shared" si="91"/>
        <v>02.4GB 이하</v>
      </c>
      <c r="S752" s="63" t="s">
        <v>54</v>
      </c>
      <c r="T752" s="38">
        <f t="shared" si="92"/>
        <v>1.9991828794340067E-4</v>
      </c>
    </row>
    <row r="753" spans="1:20">
      <c r="A753" s="384" t="s">
        <v>48</v>
      </c>
      <c r="B753" s="385" t="s">
        <v>90</v>
      </c>
      <c r="C753" s="27" t="s">
        <v>13</v>
      </c>
      <c r="D753" s="27" t="s">
        <v>32</v>
      </c>
      <c r="E753" s="402" t="s">
        <v>1879</v>
      </c>
      <c r="F753" s="27" t="str">
        <f t="shared" si="86"/>
        <v>안심4G</v>
      </c>
      <c r="G753" s="389" t="str">
        <f t="shared" si="94"/>
        <v/>
      </c>
      <c r="H753" s="17"/>
      <c r="I753" s="403" t="s">
        <v>33</v>
      </c>
      <c r="J753" s="60" t="s">
        <v>157</v>
      </c>
      <c r="K753" s="61" t="s">
        <v>10</v>
      </c>
      <c r="L753" s="61" t="s">
        <v>32</v>
      </c>
      <c r="M753" s="43">
        <v>1.5067384643892272</v>
      </c>
      <c r="N753" s="43">
        <v>2.0271317902567816</v>
      </c>
      <c r="O753" s="36">
        <f t="shared" si="93"/>
        <v>0.52039332586755438</v>
      </c>
      <c r="P753" s="47">
        <v>113</v>
      </c>
      <c r="Q753" s="62">
        <f t="shared" si="90"/>
        <v>2.464447258647739E-4</v>
      </c>
      <c r="R753" s="35" t="str">
        <f t="shared" si="91"/>
        <v>01.2.5GB 이하</v>
      </c>
      <c r="S753" s="63" t="s">
        <v>54</v>
      </c>
      <c r="T753" s="38">
        <f t="shared" si="92"/>
        <v>2.464447258647739E-4</v>
      </c>
    </row>
    <row r="754" spans="1:20">
      <c r="A754" s="384" t="s">
        <v>48</v>
      </c>
      <c r="B754" s="385" t="s">
        <v>90</v>
      </c>
      <c r="C754" s="27" t="s">
        <v>13</v>
      </c>
      <c r="D754" s="27" t="s">
        <v>32</v>
      </c>
      <c r="E754" s="402" t="s">
        <v>1881</v>
      </c>
      <c r="F754" s="27" t="str">
        <f t="shared" si="86"/>
        <v>에센스(스페셜)</v>
      </c>
      <c r="G754" s="389" t="str">
        <f t="shared" si="94"/>
        <v/>
      </c>
      <c r="H754" s="17"/>
      <c r="I754" s="403" t="s">
        <v>33</v>
      </c>
      <c r="J754" s="60" t="s">
        <v>157</v>
      </c>
      <c r="K754" s="61" t="s">
        <v>10</v>
      </c>
      <c r="L754" s="61" t="s">
        <v>33</v>
      </c>
      <c r="M754" s="43">
        <v>1.5097990385753779</v>
      </c>
      <c r="N754" s="43">
        <v>1.8046568042715156</v>
      </c>
      <c r="O754" s="36">
        <f t="shared" si="93"/>
        <v>0.29485776569613775</v>
      </c>
      <c r="P754" s="47">
        <v>509</v>
      </c>
      <c r="Q754" s="62">
        <f t="shared" si="90"/>
        <v>1.1100917297802648E-3</v>
      </c>
      <c r="R754" s="35" t="str">
        <f t="shared" si="91"/>
        <v>01.2.5GB 이하</v>
      </c>
      <c r="S754" s="63" t="s">
        <v>54</v>
      </c>
      <c r="T754" s="38">
        <f t="shared" si="92"/>
        <v>1.1100917297802648E-3</v>
      </c>
    </row>
    <row r="755" spans="1:20">
      <c r="A755" s="384" t="s">
        <v>48</v>
      </c>
      <c r="B755" s="385" t="s">
        <v>90</v>
      </c>
      <c r="C755" s="27" t="s">
        <v>13</v>
      </c>
      <c r="D755" s="27" t="s">
        <v>32</v>
      </c>
      <c r="E755" s="402" t="s">
        <v>1882</v>
      </c>
      <c r="F755" s="27" t="str">
        <f t="shared" si="86"/>
        <v>에센스(스페셜)</v>
      </c>
      <c r="G755" s="389" t="str">
        <f t="shared" si="94"/>
        <v/>
      </c>
      <c r="H755" s="17"/>
      <c r="I755" s="403" t="s">
        <v>33</v>
      </c>
      <c r="J755" s="60" t="s">
        <v>157</v>
      </c>
      <c r="K755" s="60" t="s">
        <v>13</v>
      </c>
      <c r="L755" s="60" t="s">
        <v>28</v>
      </c>
      <c r="M755" s="43">
        <v>2.7987439551791131</v>
      </c>
      <c r="N755" s="43">
        <v>6.0669290345648061</v>
      </c>
      <c r="O755" s="36">
        <f t="shared" si="93"/>
        <v>3.268185079385693</v>
      </c>
      <c r="P755" s="47">
        <v>69</v>
      </c>
      <c r="Q755" s="62">
        <f t="shared" si="90"/>
        <v>1.5048394765194159E-4</v>
      </c>
      <c r="R755" s="35" t="str">
        <f t="shared" si="91"/>
        <v>04.6GB 초과</v>
      </c>
      <c r="S755" s="63" t="s">
        <v>54</v>
      </c>
      <c r="T755" s="38">
        <f t="shared" si="92"/>
        <v>1.5048394765194159E-4</v>
      </c>
    </row>
    <row r="756" spans="1:20">
      <c r="A756" s="384" t="s">
        <v>48</v>
      </c>
      <c r="B756" s="385" t="s">
        <v>90</v>
      </c>
      <c r="C756" s="27" t="s">
        <v>13</v>
      </c>
      <c r="D756" s="27" t="s">
        <v>33</v>
      </c>
      <c r="E756" s="402" t="s">
        <v>1880</v>
      </c>
      <c r="F756" s="27" t="str">
        <f t="shared" si="86"/>
        <v>안심2.5G</v>
      </c>
      <c r="G756" s="389" t="str">
        <f t="shared" si="94"/>
        <v/>
      </c>
      <c r="H756" s="17"/>
      <c r="I756" s="403" t="s">
        <v>33</v>
      </c>
      <c r="J756" s="60" t="s">
        <v>157</v>
      </c>
      <c r="K756" s="61" t="s">
        <v>13</v>
      </c>
      <c r="L756" s="61" t="s">
        <v>31</v>
      </c>
      <c r="M756" s="43">
        <v>2.730713478506428</v>
      </c>
      <c r="N756" s="43">
        <v>4.4849833467779643</v>
      </c>
      <c r="O756" s="36">
        <f t="shared" si="93"/>
        <v>1.7542698682715363</v>
      </c>
      <c r="P756" s="47">
        <v>73</v>
      </c>
      <c r="Q756" s="62">
        <f t="shared" si="90"/>
        <v>1.5920765476219907E-4</v>
      </c>
      <c r="R756" s="35" t="str">
        <f t="shared" si="91"/>
        <v>03.6GB 이하</v>
      </c>
      <c r="S756" s="63" t="s">
        <v>54</v>
      </c>
      <c r="T756" s="38">
        <f t="shared" si="92"/>
        <v>1.5920765476219907E-4</v>
      </c>
    </row>
    <row r="757" spans="1:20">
      <c r="A757" s="384" t="s">
        <v>48</v>
      </c>
      <c r="B757" s="385" t="s">
        <v>90</v>
      </c>
      <c r="C757" s="27" t="s">
        <v>13</v>
      </c>
      <c r="D757" s="27" t="s">
        <v>33</v>
      </c>
      <c r="E757" s="402" t="s">
        <v>1879</v>
      </c>
      <c r="F757" s="27" t="str">
        <f t="shared" si="86"/>
        <v>안심4G</v>
      </c>
      <c r="G757" s="389" t="str">
        <f t="shared" si="94"/>
        <v/>
      </c>
      <c r="H757" s="17"/>
      <c r="I757" s="403" t="s">
        <v>33</v>
      </c>
      <c r="J757" s="60" t="s">
        <v>157</v>
      </c>
      <c r="K757" s="61" t="s">
        <v>13</v>
      </c>
      <c r="L757" s="61" t="s">
        <v>32</v>
      </c>
      <c r="M757" s="43">
        <v>2.7786890622228384</v>
      </c>
      <c r="N757" s="43">
        <v>3.0048507987521589</v>
      </c>
      <c r="O757" s="36">
        <f t="shared" si="93"/>
        <v>0.22616173652932048</v>
      </c>
      <c r="P757" s="47">
        <v>85.333333333333329</v>
      </c>
      <c r="Q757" s="62">
        <f t="shared" si="90"/>
        <v>1.8610575168549295E-4</v>
      </c>
      <c r="R757" s="35" t="str">
        <f t="shared" si="91"/>
        <v>02.4GB 이하</v>
      </c>
      <c r="S757" s="63" t="s">
        <v>54</v>
      </c>
      <c r="T757" s="38">
        <f t="shared" si="92"/>
        <v>1.8610575168549295E-4</v>
      </c>
    </row>
    <row r="758" spans="1:20">
      <c r="A758" s="384" t="s">
        <v>48</v>
      </c>
      <c r="B758" s="385" t="s">
        <v>90</v>
      </c>
      <c r="C758" s="27" t="s">
        <v>13</v>
      </c>
      <c r="D758" s="27" t="s">
        <v>33</v>
      </c>
      <c r="E758" s="402" t="s">
        <v>1881</v>
      </c>
      <c r="F758" s="27" t="str">
        <f t="shared" si="86"/>
        <v>에센스(스페셜)</v>
      </c>
      <c r="G758" s="389" t="str">
        <f t="shared" si="94"/>
        <v/>
      </c>
      <c r="H758" s="17"/>
      <c r="I758" s="403" t="s">
        <v>33</v>
      </c>
      <c r="J758" s="60" t="s">
        <v>157</v>
      </c>
      <c r="K758" s="61" t="s">
        <v>13</v>
      </c>
      <c r="L758" s="61" t="s">
        <v>33</v>
      </c>
      <c r="M758" s="43">
        <v>2.775877072693135</v>
      </c>
      <c r="N758" s="43">
        <v>3.0470422064330949</v>
      </c>
      <c r="O758" s="36">
        <f t="shared" si="93"/>
        <v>0.27116513373995987</v>
      </c>
      <c r="P758" s="47">
        <v>424.33333333333331</v>
      </c>
      <c r="Q758" s="62">
        <f t="shared" si="90"/>
        <v>9.2543992927981468E-4</v>
      </c>
      <c r="R758" s="35" t="str">
        <f t="shared" si="91"/>
        <v>02.4GB 이하</v>
      </c>
      <c r="S758" s="63" t="s">
        <v>54</v>
      </c>
      <c r="T758" s="38">
        <f t="shared" si="92"/>
        <v>9.2543992927981468E-4</v>
      </c>
    </row>
    <row r="759" spans="1:20">
      <c r="A759" s="384" t="s">
        <v>48</v>
      </c>
      <c r="B759" s="385" t="s">
        <v>90</v>
      </c>
      <c r="C759" s="27" t="s">
        <v>13</v>
      </c>
      <c r="D759" s="27" t="s">
        <v>33</v>
      </c>
      <c r="E759" s="402" t="s">
        <v>1882</v>
      </c>
      <c r="F759" s="27" t="str">
        <f t="shared" si="86"/>
        <v>에센스(스페셜)</v>
      </c>
      <c r="G759" s="389" t="str">
        <f t="shared" si="94"/>
        <v/>
      </c>
      <c r="H759" s="17"/>
      <c r="I759" s="403" t="s">
        <v>33</v>
      </c>
      <c r="J759" s="60" t="s">
        <v>157</v>
      </c>
      <c r="K759" s="60" t="s">
        <v>34</v>
      </c>
      <c r="L759" s="60" t="s">
        <v>28</v>
      </c>
      <c r="M759" s="43">
        <v>4.7850353055530128</v>
      </c>
      <c r="N759" s="43">
        <v>7.1833047635025444</v>
      </c>
      <c r="O759" s="36">
        <f t="shared" si="93"/>
        <v>2.3982694579495316</v>
      </c>
      <c r="P759" s="47">
        <v>12</v>
      </c>
      <c r="Q759" s="62">
        <f t="shared" si="90"/>
        <v>2.6171121330772449E-5</v>
      </c>
      <c r="R759" s="35" t="str">
        <f t="shared" si="91"/>
        <v>04.6GB 초과</v>
      </c>
      <c r="S759" s="63" t="s">
        <v>54</v>
      </c>
      <c r="T759" s="38">
        <f t="shared" si="92"/>
        <v>2.6171121330772449E-5</v>
      </c>
    </row>
    <row r="760" spans="1:20">
      <c r="A760" s="384" t="s">
        <v>48</v>
      </c>
      <c r="B760" s="385" t="s">
        <v>90</v>
      </c>
      <c r="C760" s="27" t="s">
        <v>34</v>
      </c>
      <c r="D760" s="27" t="s">
        <v>28</v>
      </c>
      <c r="E760" s="402" t="s">
        <v>1880</v>
      </c>
      <c r="F760" s="27" t="str">
        <f t="shared" ref="F760:F791" si="95">IFERROR(VLOOKUP(E760,$A$12:$B$17,2,0),0)</f>
        <v>안심2.5G</v>
      </c>
      <c r="G760" s="389" t="str">
        <f t="shared" si="94"/>
        <v/>
      </c>
      <c r="H760" s="17"/>
      <c r="I760" s="403" t="s">
        <v>33</v>
      </c>
      <c r="J760" s="60" t="s">
        <v>157</v>
      </c>
      <c r="K760" s="61" t="s">
        <v>34</v>
      </c>
      <c r="L760" s="61" t="s">
        <v>31</v>
      </c>
      <c r="M760" s="43">
        <v>4.8281705038888116</v>
      </c>
      <c r="N760" s="43">
        <v>8.4908088360513965</v>
      </c>
      <c r="O760" s="36">
        <f t="shared" si="93"/>
        <v>3.6626383321625848</v>
      </c>
      <c r="P760" s="47">
        <v>18.666666666666668</v>
      </c>
      <c r="Q760" s="62">
        <f t="shared" si="90"/>
        <v>4.0710633181201591E-5</v>
      </c>
      <c r="R760" s="35" t="str">
        <f t="shared" si="91"/>
        <v>04.6GB 초과</v>
      </c>
      <c r="S760" s="63" t="s">
        <v>54</v>
      </c>
      <c r="T760" s="38">
        <f t="shared" si="92"/>
        <v>4.0710633181201591E-5</v>
      </c>
    </row>
    <row r="761" spans="1:20">
      <c r="A761" s="384" t="s">
        <v>48</v>
      </c>
      <c r="B761" s="385" t="s">
        <v>90</v>
      </c>
      <c r="C761" s="27" t="s">
        <v>34</v>
      </c>
      <c r="D761" s="27" t="s">
        <v>28</v>
      </c>
      <c r="E761" s="402" t="s">
        <v>1879</v>
      </c>
      <c r="F761" s="27" t="str">
        <f t="shared" si="95"/>
        <v>안심4G</v>
      </c>
      <c r="G761" s="389" t="str">
        <f t="shared" si="94"/>
        <v/>
      </c>
      <c r="H761" s="17"/>
      <c r="I761" s="403" t="s">
        <v>33</v>
      </c>
      <c r="J761" s="60" t="s">
        <v>157</v>
      </c>
      <c r="K761" s="61" t="s">
        <v>34</v>
      </c>
      <c r="L761" s="61" t="s">
        <v>32</v>
      </c>
      <c r="M761" s="43">
        <v>4.8702507270009896</v>
      </c>
      <c r="N761" s="43">
        <v>10.594148927613309</v>
      </c>
      <c r="O761" s="36">
        <f t="shared" si="93"/>
        <v>5.7238982006123198</v>
      </c>
      <c r="P761" s="47">
        <v>25.333333333333332</v>
      </c>
      <c r="Q761" s="62">
        <f t="shared" si="90"/>
        <v>5.5250145031630722E-5</v>
      </c>
      <c r="R761" s="35" t="str">
        <f t="shared" si="91"/>
        <v>04.6GB 초과</v>
      </c>
      <c r="S761" s="63" t="s">
        <v>54</v>
      </c>
      <c r="T761" s="38">
        <f t="shared" si="92"/>
        <v>5.5250145031630722E-5</v>
      </c>
    </row>
    <row r="762" spans="1:20">
      <c r="A762" s="384" t="s">
        <v>48</v>
      </c>
      <c r="B762" s="385" t="s">
        <v>90</v>
      </c>
      <c r="C762" s="27" t="s">
        <v>34</v>
      </c>
      <c r="D762" s="27" t="s">
        <v>28</v>
      </c>
      <c r="E762" s="402" t="s">
        <v>1881</v>
      </c>
      <c r="F762" s="27" t="str">
        <f t="shared" si="95"/>
        <v>에센스(스페셜)</v>
      </c>
      <c r="G762" s="389" t="str">
        <f t="shared" si="94"/>
        <v/>
      </c>
      <c r="H762" s="17"/>
      <c r="I762" s="403" t="s">
        <v>33</v>
      </c>
      <c r="J762" s="60" t="s">
        <v>157</v>
      </c>
      <c r="K762" s="61" t="s">
        <v>34</v>
      </c>
      <c r="L762" s="61" t="s">
        <v>33</v>
      </c>
      <c r="M762" s="43">
        <v>4.8007987916261889</v>
      </c>
      <c r="N762" s="43">
        <v>4.3878780507875232</v>
      </c>
      <c r="O762" s="36">
        <f t="shared" si="93"/>
        <v>-0.4129207408386657</v>
      </c>
      <c r="P762" s="47">
        <v>95.666666666666671</v>
      </c>
      <c r="Q762" s="62">
        <f t="shared" si="90"/>
        <v>2.0864199505365815E-4</v>
      </c>
      <c r="R762" s="35" t="str">
        <f t="shared" si="91"/>
        <v>03.6GB 이하</v>
      </c>
      <c r="S762" s="63" t="s">
        <v>54</v>
      </c>
      <c r="T762" s="38">
        <f t="shared" si="92"/>
        <v>2.0864199505365815E-4</v>
      </c>
    </row>
    <row r="763" spans="1:20">
      <c r="A763" s="384" t="s">
        <v>48</v>
      </c>
      <c r="B763" s="385" t="s">
        <v>90</v>
      </c>
      <c r="C763" s="27" t="s">
        <v>34</v>
      </c>
      <c r="D763" s="27" t="s">
        <v>28</v>
      </c>
      <c r="E763" s="402" t="s">
        <v>1882</v>
      </c>
      <c r="F763" s="27" t="str">
        <f t="shared" si="95"/>
        <v>에센스(스페셜)</v>
      </c>
      <c r="G763" s="389" t="str">
        <f t="shared" si="94"/>
        <v/>
      </c>
      <c r="H763" s="17"/>
      <c r="I763" s="403" t="s">
        <v>33</v>
      </c>
      <c r="J763" s="60" t="s">
        <v>157</v>
      </c>
      <c r="K763" s="60" t="s">
        <v>86</v>
      </c>
      <c r="L763" s="60" t="s">
        <v>28</v>
      </c>
      <c r="M763" s="43">
        <v>19.607674989807471</v>
      </c>
      <c r="N763" s="43">
        <v>23.873002329569186</v>
      </c>
      <c r="O763" s="36">
        <f t="shared" si="93"/>
        <v>4.2653273397617149</v>
      </c>
      <c r="P763" s="47">
        <v>29.666666666666668</v>
      </c>
      <c r="Q763" s="62">
        <f t="shared" si="90"/>
        <v>6.4700827734409674E-5</v>
      </c>
      <c r="R763" s="35" t="str">
        <f t="shared" si="91"/>
        <v>04.6GB 초과</v>
      </c>
      <c r="S763" s="63" t="s">
        <v>54</v>
      </c>
      <c r="T763" s="38">
        <f t="shared" si="92"/>
        <v>6.4700827734409674E-5</v>
      </c>
    </row>
    <row r="764" spans="1:20">
      <c r="A764" s="384" t="s">
        <v>48</v>
      </c>
      <c r="B764" s="385" t="s">
        <v>90</v>
      </c>
      <c r="C764" s="27" t="s">
        <v>34</v>
      </c>
      <c r="D764" s="27" t="s">
        <v>31</v>
      </c>
      <c r="E764" s="402" t="s">
        <v>1880</v>
      </c>
      <c r="F764" s="27" t="str">
        <f t="shared" si="95"/>
        <v>안심2.5G</v>
      </c>
      <c r="G764" s="389" t="str">
        <f t="shared" si="94"/>
        <v/>
      </c>
      <c r="H764" s="17"/>
      <c r="I764" s="403" t="s">
        <v>33</v>
      </c>
      <c r="J764" s="60" t="s">
        <v>157</v>
      </c>
      <c r="K764" s="61" t="s">
        <v>86</v>
      </c>
      <c r="L764" s="61" t="s">
        <v>31</v>
      </c>
      <c r="M764" s="43">
        <v>20.941538931831481</v>
      </c>
      <c r="N764" s="43">
        <v>25.084681548769513</v>
      </c>
      <c r="O764" s="36">
        <f t="shared" si="93"/>
        <v>4.1431426169380323</v>
      </c>
      <c r="P764" s="47">
        <v>21</v>
      </c>
      <c r="Q764" s="62">
        <f t="shared" si="90"/>
        <v>4.5799462328851784E-5</v>
      </c>
      <c r="R764" s="35" t="str">
        <f t="shared" si="91"/>
        <v>04.6GB 초과</v>
      </c>
      <c r="S764" s="63" t="s">
        <v>54</v>
      </c>
      <c r="T764" s="38">
        <f t="shared" si="92"/>
        <v>4.5799462328851784E-5</v>
      </c>
    </row>
    <row r="765" spans="1:20">
      <c r="A765" s="384" t="s">
        <v>48</v>
      </c>
      <c r="B765" s="385" t="s">
        <v>90</v>
      </c>
      <c r="C765" s="27" t="s">
        <v>34</v>
      </c>
      <c r="D765" s="27" t="s">
        <v>31</v>
      </c>
      <c r="E765" s="402" t="s">
        <v>1879</v>
      </c>
      <c r="F765" s="27" t="str">
        <f t="shared" si="95"/>
        <v>안심4G</v>
      </c>
      <c r="G765" s="389" t="str">
        <f t="shared" si="94"/>
        <v/>
      </c>
      <c r="H765" s="17"/>
      <c r="I765" s="403" t="s">
        <v>33</v>
      </c>
      <c r="J765" s="60" t="s">
        <v>157</v>
      </c>
      <c r="K765" s="61" t="s">
        <v>86</v>
      </c>
      <c r="L765" s="61" t="s">
        <v>32</v>
      </c>
      <c r="M765" s="43">
        <v>15.351392854618121</v>
      </c>
      <c r="N765" s="43">
        <v>13.308887606029268</v>
      </c>
      <c r="O765" s="36">
        <f t="shared" si="93"/>
        <v>-2.0425052485888529</v>
      </c>
      <c r="P765" s="47">
        <v>26.333333333333332</v>
      </c>
      <c r="Q765" s="62">
        <f t="shared" si="90"/>
        <v>5.7431071809195098E-5</v>
      </c>
      <c r="R765" s="35" t="str">
        <f t="shared" si="91"/>
        <v>04.6GB 초과</v>
      </c>
      <c r="S765" s="63" t="s">
        <v>54</v>
      </c>
      <c r="T765" s="38">
        <f t="shared" si="92"/>
        <v>5.7431071809195098E-5</v>
      </c>
    </row>
    <row r="766" spans="1:20">
      <c r="A766" s="384" t="s">
        <v>48</v>
      </c>
      <c r="B766" s="385" t="s">
        <v>90</v>
      </c>
      <c r="C766" s="27" t="s">
        <v>34</v>
      </c>
      <c r="D766" s="27" t="s">
        <v>31</v>
      </c>
      <c r="E766" s="402" t="s">
        <v>1881</v>
      </c>
      <c r="F766" s="27" t="str">
        <f t="shared" si="95"/>
        <v>에센스(스페셜)</v>
      </c>
      <c r="G766" s="389" t="str">
        <f t="shared" si="94"/>
        <v/>
      </c>
      <c r="H766" s="17"/>
      <c r="I766" s="403" t="s">
        <v>33</v>
      </c>
      <c r="J766" s="60" t="s">
        <v>157</v>
      </c>
      <c r="K766" s="61" t="s">
        <v>86</v>
      </c>
      <c r="L766" s="61" t="s">
        <v>33</v>
      </c>
      <c r="M766" s="43">
        <v>13.719358040450455</v>
      </c>
      <c r="N766" s="43">
        <v>10.850472284911515</v>
      </c>
      <c r="O766" s="36">
        <f t="shared" si="93"/>
        <v>-2.8688857555389404</v>
      </c>
      <c r="P766" s="47">
        <v>128.33333333333334</v>
      </c>
      <c r="Q766" s="62">
        <f t="shared" si="90"/>
        <v>2.7988560312076092E-4</v>
      </c>
      <c r="R766" s="35" t="str">
        <f t="shared" si="91"/>
        <v>04.6GB 초과</v>
      </c>
      <c r="S766" s="63" t="s">
        <v>54</v>
      </c>
      <c r="T766" s="38">
        <f t="shared" si="92"/>
        <v>2.7988560312076092E-4</v>
      </c>
    </row>
    <row r="767" spans="1:20">
      <c r="A767" s="384" t="s">
        <v>48</v>
      </c>
      <c r="B767" s="385" t="s">
        <v>90</v>
      </c>
      <c r="C767" s="27" t="s">
        <v>34</v>
      </c>
      <c r="D767" s="27" t="s">
        <v>31</v>
      </c>
      <c r="E767" s="402" t="s">
        <v>1882</v>
      </c>
      <c r="F767" s="27" t="str">
        <f t="shared" si="95"/>
        <v>에센스(스페셜)</v>
      </c>
      <c r="G767" s="389" t="str">
        <f t="shared" si="94"/>
        <v/>
      </c>
      <c r="H767" s="17"/>
      <c r="I767" s="384" t="s">
        <v>33</v>
      </c>
      <c r="J767" s="21" t="s">
        <v>102</v>
      </c>
      <c r="K767" s="21" t="s">
        <v>5</v>
      </c>
      <c r="L767" s="21" t="s">
        <v>28</v>
      </c>
      <c r="M767" s="43">
        <v>0.17173478720167529</v>
      </c>
      <c r="N767" s="43">
        <v>2.248636982162679</v>
      </c>
      <c r="O767" s="36">
        <f t="shared" si="93"/>
        <v>2.0769021949610038</v>
      </c>
      <c r="P767" s="47">
        <v>462.66666666666669</v>
      </c>
      <c r="Q767" s="33">
        <f t="shared" si="90"/>
        <v>1.0090421224197824E-3</v>
      </c>
      <c r="R767" s="35" t="str">
        <f t="shared" si="91"/>
        <v>01.2.5GB 이하</v>
      </c>
      <c r="S767" s="35" t="str">
        <f>IFERROR(VLOOKUP(R767,$A$11:$H$17,8,0),0)</f>
        <v>T끼리어르신
(LTE안심옵션)</v>
      </c>
      <c r="T767" s="38">
        <f t="shared" si="92"/>
        <v>1.0090421224197824E-3</v>
      </c>
    </row>
    <row r="768" spans="1:20">
      <c r="A768" s="384" t="s">
        <v>48</v>
      </c>
      <c r="B768" s="385" t="s">
        <v>90</v>
      </c>
      <c r="C768" s="27" t="s">
        <v>34</v>
      </c>
      <c r="D768" s="27" t="s">
        <v>32</v>
      </c>
      <c r="E768" s="402" t="s">
        <v>1880</v>
      </c>
      <c r="F768" s="27" t="str">
        <f t="shared" si="95"/>
        <v>안심2.5G</v>
      </c>
      <c r="G768" s="389" t="str">
        <f t="shared" si="94"/>
        <v/>
      </c>
      <c r="H768" s="17"/>
      <c r="I768" s="384" t="s">
        <v>33</v>
      </c>
      <c r="J768" s="21" t="s">
        <v>102</v>
      </c>
      <c r="K768" s="27" t="s">
        <v>5</v>
      </c>
      <c r="L768" s="27" t="s">
        <v>31</v>
      </c>
      <c r="M768" s="43">
        <v>0.16849943203015974</v>
      </c>
      <c r="N768" s="43">
        <v>1.1424665597581942</v>
      </c>
      <c r="O768" s="36">
        <f t="shared" si="93"/>
        <v>0.97396712772803451</v>
      </c>
      <c r="P768" s="47">
        <v>817.33333333333337</v>
      </c>
      <c r="Q768" s="33">
        <f t="shared" si="90"/>
        <v>1.7825441528626124E-3</v>
      </c>
      <c r="R768" s="35" t="str">
        <f t="shared" si="91"/>
        <v>01.2.5GB 이하</v>
      </c>
      <c r="S768" s="35" t="str">
        <f t="shared" ref="S768:S790" si="96">IFERROR(VLOOKUP(R768,$A$11:$H$17,8,0),0)</f>
        <v>T끼리어르신
(LTE안심옵션)</v>
      </c>
      <c r="T768" s="38">
        <f t="shared" si="92"/>
        <v>1.7825441528626124E-3</v>
      </c>
    </row>
    <row r="769" spans="1:20">
      <c r="A769" s="384" t="s">
        <v>48</v>
      </c>
      <c r="B769" s="385" t="s">
        <v>90</v>
      </c>
      <c r="C769" s="27" t="s">
        <v>34</v>
      </c>
      <c r="D769" s="27" t="s">
        <v>32</v>
      </c>
      <c r="E769" s="402" t="s">
        <v>1879</v>
      </c>
      <c r="F769" s="27" t="str">
        <f t="shared" si="95"/>
        <v>안심4G</v>
      </c>
      <c r="G769" s="389" t="str">
        <f t="shared" si="94"/>
        <v/>
      </c>
      <c r="H769" s="17"/>
      <c r="I769" s="384" t="s">
        <v>33</v>
      </c>
      <c r="J769" s="21" t="s">
        <v>102</v>
      </c>
      <c r="K769" s="27" t="s">
        <v>5</v>
      </c>
      <c r="L769" s="27" t="s">
        <v>32</v>
      </c>
      <c r="M769" s="43">
        <v>0.13937051187061664</v>
      </c>
      <c r="N769" s="43">
        <v>0.55131025137542089</v>
      </c>
      <c r="O769" s="36">
        <f t="shared" si="93"/>
        <v>0.41193973950480423</v>
      </c>
      <c r="P769" s="47">
        <v>1128.3333333333333</v>
      </c>
      <c r="Q769" s="33">
        <f t="shared" si="90"/>
        <v>2.4608123806851316E-3</v>
      </c>
      <c r="R769" s="35" t="str">
        <f t="shared" si="91"/>
        <v>01.2.5GB 이하</v>
      </c>
      <c r="S769" s="35" t="str">
        <f t="shared" si="96"/>
        <v>T끼리어르신
(LTE안심옵션)</v>
      </c>
      <c r="T769" s="38">
        <f t="shared" si="92"/>
        <v>2.4608123806851316E-3</v>
      </c>
    </row>
    <row r="770" spans="1:20">
      <c r="A770" s="384" t="s">
        <v>48</v>
      </c>
      <c r="B770" s="385" t="s">
        <v>90</v>
      </c>
      <c r="C770" s="27" t="s">
        <v>34</v>
      </c>
      <c r="D770" s="27" t="s">
        <v>32</v>
      </c>
      <c r="E770" s="402" t="s">
        <v>1881</v>
      </c>
      <c r="F770" s="27" t="str">
        <f t="shared" si="95"/>
        <v>에센스(스페셜)</v>
      </c>
      <c r="G770" s="389" t="str">
        <f t="shared" si="94"/>
        <v/>
      </c>
      <c r="H770" s="17"/>
      <c r="I770" s="384" t="s">
        <v>33</v>
      </c>
      <c r="J770" s="21" t="s">
        <v>102</v>
      </c>
      <c r="K770" s="27" t="s">
        <v>5</v>
      </c>
      <c r="L770" s="27" t="s">
        <v>33</v>
      </c>
      <c r="M770" s="43">
        <v>7.7040999807636623E-2</v>
      </c>
      <c r="N770" s="43">
        <v>0.2699424279120301</v>
      </c>
      <c r="O770" s="36">
        <f t="shared" si="93"/>
        <v>0.19290142810439348</v>
      </c>
      <c r="P770" s="47">
        <v>17128</v>
      </c>
      <c r="Q770" s="33">
        <f t="shared" si="90"/>
        <v>3.7354913846122544E-2</v>
      </c>
      <c r="R770" s="35" t="str">
        <f t="shared" si="91"/>
        <v>01.2.5GB 이하</v>
      </c>
      <c r="S770" s="35" t="str">
        <f t="shared" si="96"/>
        <v>T끼리어르신
(LTE안심옵션)</v>
      </c>
      <c r="T770" s="38">
        <f t="shared" si="92"/>
        <v>3.7354913846122544E-2</v>
      </c>
    </row>
    <row r="771" spans="1:20">
      <c r="A771" s="384" t="s">
        <v>48</v>
      </c>
      <c r="B771" s="385" t="s">
        <v>90</v>
      </c>
      <c r="C771" s="27" t="s">
        <v>34</v>
      </c>
      <c r="D771" s="27" t="s">
        <v>32</v>
      </c>
      <c r="E771" s="402" t="s">
        <v>1882</v>
      </c>
      <c r="F771" s="27" t="str">
        <f t="shared" si="95"/>
        <v>에센스(스페셜)</v>
      </c>
      <c r="G771" s="389" t="str">
        <f t="shared" si="94"/>
        <v/>
      </c>
      <c r="H771" s="17"/>
      <c r="I771" s="384" t="s">
        <v>33</v>
      </c>
      <c r="J771" s="21" t="s">
        <v>102</v>
      </c>
      <c r="K771" s="21" t="s">
        <v>30</v>
      </c>
      <c r="L771" s="21" t="s">
        <v>28</v>
      </c>
      <c r="M771" s="43">
        <v>0.80022375290100278</v>
      </c>
      <c r="N771" s="43">
        <v>2.3224254697292777</v>
      </c>
      <c r="O771" s="36">
        <f t="shared" si="93"/>
        <v>1.5222017168282749</v>
      </c>
      <c r="P771" s="47">
        <v>222</v>
      </c>
      <c r="Q771" s="33">
        <f t="shared" si="90"/>
        <v>4.8416574461929032E-4</v>
      </c>
      <c r="R771" s="35" t="str">
        <f t="shared" si="91"/>
        <v>01.2.5GB 이하</v>
      </c>
      <c r="S771" s="35" t="str">
        <f t="shared" si="96"/>
        <v>T끼리어르신
(LTE안심옵션)</v>
      </c>
      <c r="T771" s="38">
        <f t="shared" si="92"/>
        <v>4.8416574461929032E-4</v>
      </c>
    </row>
    <row r="772" spans="1:20">
      <c r="A772" s="384" t="s">
        <v>48</v>
      </c>
      <c r="B772" s="385" t="s">
        <v>90</v>
      </c>
      <c r="C772" s="27" t="s">
        <v>34</v>
      </c>
      <c r="D772" s="27" t="s">
        <v>33</v>
      </c>
      <c r="E772" s="402" t="s">
        <v>1880</v>
      </c>
      <c r="F772" s="27" t="str">
        <f t="shared" si="95"/>
        <v>안심2.5G</v>
      </c>
      <c r="G772" s="389" t="str">
        <f t="shared" si="94"/>
        <v/>
      </c>
      <c r="H772" s="17"/>
      <c r="I772" s="384" t="s">
        <v>33</v>
      </c>
      <c r="J772" s="21" t="s">
        <v>102</v>
      </c>
      <c r="K772" s="27" t="s">
        <v>30</v>
      </c>
      <c r="L772" s="27" t="s">
        <v>31</v>
      </c>
      <c r="M772" s="43">
        <v>0.80498891206657364</v>
      </c>
      <c r="N772" s="43">
        <v>1.9565679610364628</v>
      </c>
      <c r="O772" s="36">
        <f t="shared" si="93"/>
        <v>1.1515790489698892</v>
      </c>
      <c r="P772" s="47">
        <v>371</v>
      </c>
      <c r="Q772" s="33">
        <f t="shared" si="90"/>
        <v>8.0912383447638157E-4</v>
      </c>
      <c r="R772" s="35" t="str">
        <f t="shared" si="91"/>
        <v>01.2.5GB 이하</v>
      </c>
      <c r="S772" s="35" t="str">
        <f t="shared" si="96"/>
        <v>T끼리어르신
(LTE안심옵션)</v>
      </c>
      <c r="T772" s="38">
        <f t="shared" si="92"/>
        <v>8.0912383447638157E-4</v>
      </c>
    </row>
    <row r="773" spans="1:20">
      <c r="A773" s="384" t="s">
        <v>48</v>
      </c>
      <c r="B773" s="385" t="s">
        <v>90</v>
      </c>
      <c r="C773" s="27" t="s">
        <v>34</v>
      </c>
      <c r="D773" s="27" t="s">
        <v>33</v>
      </c>
      <c r="E773" s="402" t="s">
        <v>1879</v>
      </c>
      <c r="F773" s="27" t="str">
        <f t="shared" si="95"/>
        <v>안심4G</v>
      </c>
      <c r="G773" s="389" t="str">
        <f t="shared" si="94"/>
        <v/>
      </c>
      <c r="H773" s="17"/>
      <c r="I773" s="384" t="s">
        <v>33</v>
      </c>
      <c r="J773" s="21" t="s">
        <v>102</v>
      </c>
      <c r="K773" s="27" t="s">
        <v>30</v>
      </c>
      <c r="L773" s="27" t="s">
        <v>32</v>
      </c>
      <c r="M773" s="43">
        <v>0.79756967715727978</v>
      </c>
      <c r="N773" s="43">
        <v>1.1308418568586693</v>
      </c>
      <c r="O773" s="36">
        <f t="shared" si="93"/>
        <v>0.33327217970138956</v>
      </c>
      <c r="P773" s="47">
        <v>390</v>
      </c>
      <c r="Q773" s="33">
        <f t="shared" si="90"/>
        <v>8.5056144325010459E-4</v>
      </c>
      <c r="R773" s="35" t="str">
        <f t="shared" si="91"/>
        <v>01.2.5GB 이하</v>
      </c>
      <c r="S773" s="35" t="str">
        <f t="shared" si="96"/>
        <v>T끼리어르신
(LTE안심옵션)</v>
      </c>
      <c r="T773" s="38">
        <f t="shared" si="92"/>
        <v>8.5056144325010459E-4</v>
      </c>
    </row>
    <row r="774" spans="1:20">
      <c r="A774" s="384" t="s">
        <v>48</v>
      </c>
      <c r="B774" s="385" t="s">
        <v>90</v>
      </c>
      <c r="C774" s="27" t="s">
        <v>34</v>
      </c>
      <c r="D774" s="27" t="s">
        <v>33</v>
      </c>
      <c r="E774" s="402" t="s">
        <v>1881</v>
      </c>
      <c r="F774" s="27" t="str">
        <f t="shared" si="95"/>
        <v>에센스(스페셜)</v>
      </c>
      <c r="G774" s="389" t="str">
        <f t="shared" si="94"/>
        <v/>
      </c>
      <c r="H774" s="17"/>
      <c r="I774" s="384" t="s">
        <v>33</v>
      </c>
      <c r="J774" s="21" t="s">
        <v>102</v>
      </c>
      <c r="K774" s="27" t="s">
        <v>30</v>
      </c>
      <c r="L774" s="27" t="s">
        <v>33</v>
      </c>
      <c r="M774" s="43">
        <v>0.78987091609409876</v>
      </c>
      <c r="N774" s="43">
        <v>0.9741253703589341</v>
      </c>
      <c r="O774" s="36">
        <f t="shared" si="93"/>
        <v>0.18425445426483533</v>
      </c>
      <c r="P774" s="47">
        <v>2613.3333333333335</v>
      </c>
      <c r="Q774" s="33">
        <f t="shared" si="90"/>
        <v>5.6994886453682224E-3</v>
      </c>
      <c r="R774" s="35" t="str">
        <f t="shared" si="91"/>
        <v>01.2.5GB 이하</v>
      </c>
      <c r="S774" s="35" t="str">
        <f t="shared" si="96"/>
        <v>T끼리어르신
(LTE안심옵션)</v>
      </c>
      <c r="T774" s="38">
        <f t="shared" si="92"/>
        <v>5.6994886453682224E-3</v>
      </c>
    </row>
    <row r="775" spans="1:20">
      <c r="A775" s="384" t="s">
        <v>48</v>
      </c>
      <c r="B775" s="385" t="s">
        <v>90</v>
      </c>
      <c r="C775" s="27" t="s">
        <v>34</v>
      </c>
      <c r="D775" s="27" t="s">
        <v>33</v>
      </c>
      <c r="E775" s="402" t="s">
        <v>1882</v>
      </c>
      <c r="F775" s="27" t="str">
        <f t="shared" si="95"/>
        <v>에센스(스페셜)</v>
      </c>
      <c r="G775" s="389" t="str">
        <f t="shared" si="94"/>
        <v/>
      </c>
      <c r="H775" s="17"/>
      <c r="I775" s="384" t="s">
        <v>33</v>
      </c>
      <c r="J775" s="21" t="s">
        <v>102</v>
      </c>
      <c r="K775" s="21" t="s">
        <v>10</v>
      </c>
      <c r="L775" s="21" t="s">
        <v>28</v>
      </c>
      <c r="M775" s="43">
        <v>1.5401662469820212</v>
      </c>
      <c r="N775" s="43">
        <v>3.1132198962243156</v>
      </c>
      <c r="O775" s="36">
        <f t="shared" si="93"/>
        <v>1.5730536492422944</v>
      </c>
      <c r="P775" s="47">
        <v>131</v>
      </c>
      <c r="Q775" s="33">
        <f t="shared" si="90"/>
        <v>2.8570140786093255E-4</v>
      </c>
      <c r="R775" s="35" t="str">
        <f t="shared" si="91"/>
        <v>02.4GB 이하</v>
      </c>
      <c r="S775" s="35" t="str">
        <f t="shared" si="96"/>
        <v>어르신 안심 2.8G</v>
      </c>
      <c r="T775" s="38">
        <f t="shared" si="92"/>
        <v>2.8570140786093255E-4</v>
      </c>
    </row>
    <row r="776" spans="1:20">
      <c r="A776" s="384" t="s">
        <v>48</v>
      </c>
      <c r="B776" s="385" t="s">
        <v>90</v>
      </c>
      <c r="C776" s="27" t="s">
        <v>86</v>
      </c>
      <c r="D776" s="27" t="s">
        <v>28</v>
      </c>
      <c r="E776" s="402" t="s">
        <v>1880</v>
      </c>
      <c r="F776" s="27" t="str">
        <f t="shared" si="95"/>
        <v>안심2.5G</v>
      </c>
      <c r="G776" s="389" t="str">
        <f t="shared" si="94"/>
        <v/>
      </c>
      <c r="H776" s="17"/>
      <c r="I776" s="384" t="s">
        <v>33</v>
      </c>
      <c r="J776" s="21" t="s">
        <v>102</v>
      </c>
      <c r="K776" s="27" t="s">
        <v>10</v>
      </c>
      <c r="L776" s="27" t="s">
        <v>31</v>
      </c>
      <c r="M776" s="43">
        <v>1.5326282269021738</v>
      </c>
      <c r="N776" s="43">
        <v>2.6879026349109152</v>
      </c>
      <c r="O776" s="36">
        <f t="shared" si="93"/>
        <v>1.1552744080087414</v>
      </c>
      <c r="P776" s="47">
        <v>191.66666666666666</v>
      </c>
      <c r="Q776" s="33">
        <f t="shared" si="90"/>
        <v>4.1801096569983771E-4</v>
      </c>
      <c r="R776" s="35" t="str">
        <f t="shared" si="91"/>
        <v>02.4GB 이하</v>
      </c>
      <c r="S776" s="35" t="str">
        <f t="shared" si="96"/>
        <v>어르신 안심 2.8G</v>
      </c>
      <c r="T776" s="38">
        <f t="shared" si="92"/>
        <v>4.1801096569983771E-4</v>
      </c>
    </row>
    <row r="777" spans="1:20">
      <c r="A777" s="384" t="s">
        <v>48</v>
      </c>
      <c r="B777" s="385" t="s">
        <v>90</v>
      </c>
      <c r="C777" s="27" t="s">
        <v>86</v>
      </c>
      <c r="D777" s="27" t="s">
        <v>28</v>
      </c>
      <c r="E777" s="402" t="s">
        <v>1879</v>
      </c>
      <c r="F777" s="27" t="str">
        <f t="shared" si="95"/>
        <v>안심4G</v>
      </c>
      <c r="G777" s="389" t="str">
        <f t="shared" si="94"/>
        <v/>
      </c>
      <c r="H777" s="17"/>
      <c r="I777" s="384" t="s">
        <v>33</v>
      </c>
      <c r="J777" s="21" t="s">
        <v>102</v>
      </c>
      <c r="K777" s="27" t="s">
        <v>10</v>
      </c>
      <c r="L777" s="27" t="s">
        <v>32</v>
      </c>
      <c r="M777" s="43">
        <v>1.5635899402227502</v>
      </c>
      <c r="N777" s="43">
        <v>1.960681676148526</v>
      </c>
      <c r="O777" s="36">
        <f t="shared" si="93"/>
        <v>0.39709173592577574</v>
      </c>
      <c r="P777" s="47">
        <v>188.66666666666666</v>
      </c>
      <c r="Q777" s="33">
        <f t="shared" si="90"/>
        <v>4.1146818536714461E-4</v>
      </c>
      <c r="R777" s="35" t="str">
        <f t="shared" si="91"/>
        <v>01.2.5GB 이하</v>
      </c>
      <c r="S777" s="35" t="str">
        <f t="shared" si="96"/>
        <v>T끼리어르신
(LTE안심옵션)</v>
      </c>
      <c r="T777" s="38">
        <f t="shared" si="92"/>
        <v>4.1146818536714461E-4</v>
      </c>
    </row>
    <row r="778" spans="1:20">
      <c r="A778" s="384" t="s">
        <v>48</v>
      </c>
      <c r="B778" s="385" t="s">
        <v>90</v>
      </c>
      <c r="C778" s="27" t="s">
        <v>86</v>
      </c>
      <c r="D778" s="27" t="s">
        <v>28</v>
      </c>
      <c r="E778" s="402" t="s">
        <v>1881</v>
      </c>
      <c r="F778" s="27" t="str">
        <f t="shared" si="95"/>
        <v>에센스(스페셜)</v>
      </c>
      <c r="G778" s="389" t="str">
        <f t="shared" si="94"/>
        <v/>
      </c>
      <c r="H778" s="17"/>
      <c r="I778" s="384" t="s">
        <v>33</v>
      </c>
      <c r="J778" s="21" t="s">
        <v>102</v>
      </c>
      <c r="K778" s="27" t="s">
        <v>10</v>
      </c>
      <c r="L778" s="27" t="s">
        <v>33</v>
      </c>
      <c r="M778" s="43">
        <v>1.5346137518893945</v>
      </c>
      <c r="N778" s="43">
        <v>1.7180057240973616</v>
      </c>
      <c r="O778" s="36">
        <f t="shared" si="93"/>
        <v>0.1833919722079671</v>
      </c>
      <c r="P778" s="47">
        <v>1136</v>
      </c>
      <c r="Q778" s="33">
        <f t="shared" si="90"/>
        <v>2.4775328193131253E-3</v>
      </c>
      <c r="R778" s="35" t="str">
        <f t="shared" si="91"/>
        <v>01.2.5GB 이하</v>
      </c>
      <c r="S778" s="35" t="str">
        <f t="shared" si="96"/>
        <v>T끼리어르신
(LTE안심옵션)</v>
      </c>
      <c r="T778" s="38">
        <f t="shared" si="92"/>
        <v>2.4775328193131253E-3</v>
      </c>
    </row>
    <row r="779" spans="1:20">
      <c r="A779" s="384" t="s">
        <v>48</v>
      </c>
      <c r="B779" s="385" t="s">
        <v>90</v>
      </c>
      <c r="C779" s="27" t="s">
        <v>86</v>
      </c>
      <c r="D779" s="27" t="s">
        <v>28</v>
      </c>
      <c r="E779" s="402" t="s">
        <v>1882</v>
      </c>
      <c r="F779" s="27" t="str">
        <f t="shared" si="95"/>
        <v>에센스(스페셜)</v>
      </c>
      <c r="G779" s="389" t="str">
        <f t="shared" si="94"/>
        <v/>
      </c>
      <c r="H779" s="17"/>
      <c r="I779" s="384" t="s">
        <v>33</v>
      </c>
      <c r="J779" s="21" t="s">
        <v>102</v>
      </c>
      <c r="K779" s="21" t="s">
        <v>13</v>
      </c>
      <c r="L779" s="21" t="s">
        <v>28</v>
      </c>
      <c r="M779" s="43">
        <v>2.8110876656397217</v>
      </c>
      <c r="N779" s="43">
        <v>6.5771695439907614</v>
      </c>
      <c r="O779" s="36">
        <f t="shared" si="93"/>
        <v>3.7660818783510397</v>
      </c>
      <c r="P779" s="47">
        <v>155.33333333333334</v>
      </c>
      <c r="Q779" s="33">
        <f t="shared" si="90"/>
        <v>3.3877062611499894E-4</v>
      </c>
      <c r="R779" s="35" t="str">
        <f t="shared" si="91"/>
        <v>04.6GB 초과</v>
      </c>
      <c r="S779" s="35" t="str">
        <f t="shared" si="96"/>
        <v>어르신 에센스(어르신 스페셜)</v>
      </c>
      <c r="T779" s="38">
        <f t="shared" si="92"/>
        <v>3.3877062611499894E-4</v>
      </c>
    </row>
    <row r="780" spans="1:20">
      <c r="A780" s="384" t="s">
        <v>48</v>
      </c>
      <c r="B780" s="385" t="s">
        <v>90</v>
      </c>
      <c r="C780" s="27" t="s">
        <v>86</v>
      </c>
      <c r="D780" s="27" t="s">
        <v>31</v>
      </c>
      <c r="E780" s="402" t="s">
        <v>1880</v>
      </c>
      <c r="F780" s="27" t="str">
        <f t="shared" si="95"/>
        <v>안심2.5G</v>
      </c>
      <c r="G780" s="389" t="str">
        <f t="shared" si="94"/>
        <v/>
      </c>
      <c r="H780" s="17"/>
      <c r="I780" s="384" t="s">
        <v>33</v>
      </c>
      <c r="J780" s="21" t="s">
        <v>102</v>
      </c>
      <c r="K780" s="27" t="s">
        <v>13</v>
      </c>
      <c r="L780" s="27" t="s">
        <v>31</v>
      </c>
      <c r="M780" s="43">
        <v>2.7997501732841616</v>
      </c>
      <c r="N780" s="43">
        <v>4.5620063717326813</v>
      </c>
      <c r="O780" s="36">
        <f t="shared" si="93"/>
        <v>1.7622561984485197</v>
      </c>
      <c r="P780" s="47">
        <v>165.33333333333334</v>
      </c>
      <c r="Q780" s="33">
        <f t="shared" si="90"/>
        <v>3.6057989389064264E-4</v>
      </c>
      <c r="R780" s="35" t="str">
        <f t="shared" si="91"/>
        <v>03.6GB 이하</v>
      </c>
      <c r="S780" s="35" t="str">
        <f t="shared" si="96"/>
        <v>어르신 안심 4.5G</v>
      </c>
      <c r="T780" s="38">
        <f t="shared" si="92"/>
        <v>3.6057989389064264E-4</v>
      </c>
    </row>
    <row r="781" spans="1:20">
      <c r="A781" s="384" t="s">
        <v>48</v>
      </c>
      <c r="B781" s="385" t="s">
        <v>90</v>
      </c>
      <c r="C781" s="27" t="s">
        <v>86</v>
      </c>
      <c r="D781" s="27" t="s">
        <v>31</v>
      </c>
      <c r="E781" s="402" t="s">
        <v>1879</v>
      </c>
      <c r="F781" s="27" t="str">
        <f t="shared" si="95"/>
        <v>안심4G</v>
      </c>
      <c r="G781" s="389" t="str">
        <f t="shared" si="94"/>
        <v/>
      </c>
      <c r="H781" s="17"/>
      <c r="I781" s="384" t="s">
        <v>33</v>
      </c>
      <c r="J781" s="21" t="s">
        <v>102</v>
      </c>
      <c r="K781" s="27" t="s">
        <v>13</v>
      </c>
      <c r="L781" s="27" t="s">
        <v>32</v>
      </c>
      <c r="M781" s="43">
        <v>2.7769847116270268</v>
      </c>
      <c r="N781" s="43">
        <v>3.3108583816559443</v>
      </c>
      <c r="O781" s="36">
        <f t="shared" si="93"/>
        <v>0.5338736700289175</v>
      </c>
      <c r="P781" s="47">
        <v>143</v>
      </c>
      <c r="Q781" s="33">
        <f t="shared" si="90"/>
        <v>3.1187252919170504E-4</v>
      </c>
      <c r="R781" s="35" t="str">
        <f t="shared" si="91"/>
        <v>02.4GB 이하</v>
      </c>
      <c r="S781" s="35" t="str">
        <f t="shared" si="96"/>
        <v>어르신 안심 2.8G</v>
      </c>
      <c r="T781" s="38">
        <f t="shared" si="92"/>
        <v>3.1187252919170504E-4</v>
      </c>
    </row>
    <row r="782" spans="1:20">
      <c r="A782" s="384" t="s">
        <v>48</v>
      </c>
      <c r="B782" s="385" t="s">
        <v>90</v>
      </c>
      <c r="C782" s="27" t="s">
        <v>86</v>
      </c>
      <c r="D782" s="27" t="s">
        <v>31</v>
      </c>
      <c r="E782" s="402" t="s">
        <v>1881</v>
      </c>
      <c r="F782" s="27" t="str">
        <f t="shared" si="95"/>
        <v>에센스(스페셜)</v>
      </c>
      <c r="G782" s="389" t="str">
        <f t="shared" si="94"/>
        <v/>
      </c>
      <c r="H782" s="17"/>
      <c r="I782" s="384" t="s">
        <v>33</v>
      </c>
      <c r="J782" s="21" t="s">
        <v>102</v>
      </c>
      <c r="K782" s="27" t="s">
        <v>13</v>
      </c>
      <c r="L782" s="27" t="s">
        <v>33</v>
      </c>
      <c r="M782" s="43">
        <v>2.7613726523135886</v>
      </c>
      <c r="N782" s="43">
        <v>2.8216774767474906</v>
      </c>
      <c r="O782" s="36">
        <f t="shared" si="93"/>
        <v>6.0304824433901949E-2</v>
      </c>
      <c r="P782" s="47">
        <v>856.66666666666663</v>
      </c>
      <c r="Q782" s="33">
        <f t="shared" si="90"/>
        <v>1.8683272727801443E-3</v>
      </c>
      <c r="R782" s="35" t="str">
        <f t="shared" si="91"/>
        <v>02.4GB 이하</v>
      </c>
      <c r="S782" s="35" t="str">
        <f t="shared" si="96"/>
        <v>어르신 안심 2.8G</v>
      </c>
      <c r="T782" s="38">
        <f t="shared" si="92"/>
        <v>1.8683272727801443E-3</v>
      </c>
    </row>
    <row r="783" spans="1:20">
      <c r="A783" s="384" t="s">
        <v>48</v>
      </c>
      <c r="B783" s="385" t="s">
        <v>90</v>
      </c>
      <c r="C783" s="27" t="s">
        <v>86</v>
      </c>
      <c r="D783" s="27" t="s">
        <v>31</v>
      </c>
      <c r="E783" s="402" t="s">
        <v>1882</v>
      </c>
      <c r="F783" s="27" t="str">
        <f t="shared" si="95"/>
        <v>에센스(스페셜)</v>
      </c>
      <c r="G783" s="389" t="str">
        <f t="shared" si="94"/>
        <v/>
      </c>
      <c r="I783" s="384" t="s">
        <v>33</v>
      </c>
      <c r="J783" s="21" t="s">
        <v>102</v>
      </c>
      <c r="K783" s="21" t="s">
        <v>34</v>
      </c>
      <c r="L783" s="21" t="s">
        <v>28</v>
      </c>
      <c r="M783" s="43">
        <v>4.9030689777584247</v>
      </c>
      <c r="N783" s="43">
        <v>8.8103689288874278</v>
      </c>
      <c r="O783" s="36">
        <f t="shared" si="93"/>
        <v>3.9072999511290032</v>
      </c>
      <c r="P783" s="47">
        <v>72.666666666666671</v>
      </c>
      <c r="Q783" s="33">
        <f t="shared" si="90"/>
        <v>1.5848067916967762E-4</v>
      </c>
      <c r="R783" s="35" t="str">
        <f t="shared" si="91"/>
        <v>04.6GB 초과</v>
      </c>
      <c r="S783" s="35" t="str">
        <f t="shared" si="96"/>
        <v>어르신 에센스(어르신 스페셜)</v>
      </c>
      <c r="T783" s="38">
        <f t="shared" si="92"/>
        <v>1.5848067916967762E-4</v>
      </c>
    </row>
    <row r="784" spans="1:20">
      <c r="A784" s="384" t="s">
        <v>48</v>
      </c>
      <c r="B784" s="385" t="s">
        <v>90</v>
      </c>
      <c r="C784" s="27" t="s">
        <v>86</v>
      </c>
      <c r="D784" s="27" t="s">
        <v>32</v>
      </c>
      <c r="E784" s="402" t="s">
        <v>1880</v>
      </c>
      <c r="F784" s="27" t="str">
        <f t="shared" si="95"/>
        <v>안심2.5G</v>
      </c>
      <c r="G784" s="389" t="str">
        <f t="shared" si="94"/>
        <v/>
      </c>
      <c r="I784" s="384" t="s">
        <v>33</v>
      </c>
      <c r="J784" s="21" t="s">
        <v>102</v>
      </c>
      <c r="K784" s="27" t="s">
        <v>34</v>
      </c>
      <c r="L784" s="27" t="s">
        <v>31</v>
      </c>
      <c r="M784" s="43">
        <v>4.8982135893890213</v>
      </c>
      <c r="N784" s="43">
        <v>8.1279562518082926</v>
      </c>
      <c r="O784" s="36">
        <f t="shared" si="93"/>
        <v>3.2297426624192713</v>
      </c>
      <c r="P784" s="47">
        <v>60.333333333333336</v>
      </c>
      <c r="Q784" s="33">
        <f t="shared" si="90"/>
        <v>1.3158258224638372E-4</v>
      </c>
      <c r="R784" s="35" t="str">
        <f t="shared" si="91"/>
        <v>04.6GB 초과</v>
      </c>
      <c r="S784" s="35" t="str">
        <f t="shared" si="96"/>
        <v>어르신 에센스(어르신 스페셜)</v>
      </c>
      <c r="T784" s="38">
        <f t="shared" si="92"/>
        <v>1.3158258224638372E-4</v>
      </c>
    </row>
    <row r="785" spans="1:20">
      <c r="A785" s="384" t="s">
        <v>48</v>
      </c>
      <c r="B785" s="385" t="s">
        <v>90</v>
      </c>
      <c r="C785" s="27" t="s">
        <v>86</v>
      </c>
      <c r="D785" s="27" t="s">
        <v>32</v>
      </c>
      <c r="E785" s="402" t="s">
        <v>1879</v>
      </c>
      <c r="F785" s="27" t="str">
        <f t="shared" si="95"/>
        <v>안심4G</v>
      </c>
      <c r="G785" s="389" t="str">
        <f t="shared" si="94"/>
        <v/>
      </c>
      <c r="I785" s="384" t="s">
        <v>33</v>
      </c>
      <c r="J785" s="21" t="s">
        <v>102</v>
      </c>
      <c r="K785" s="27" t="s">
        <v>34</v>
      </c>
      <c r="L785" s="27" t="s">
        <v>32</v>
      </c>
      <c r="M785" s="43">
        <v>4.8300960261350987</v>
      </c>
      <c r="N785" s="43">
        <v>5.9432314862111575</v>
      </c>
      <c r="O785" s="36">
        <f t="shared" si="93"/>
        <v>1.1131354600760588</v>
      </c>
      <c r="P785" s="47">
        <v>52.333333333333336</v>
      </c>
      <c r="Q785" s="33">
        <f t="shared" si="90"/>
        <v>1.1413516802586875E-4</v>
      </c>
      <c r="R785" s="35" t="str">
        <f t="shared" si="91"/>
        <v>03.6GB 이하</v>
      </c>
      <c r="S785" s="35" t="str">
        <f t="shared" si="96"/>
        <v>어르신 안심 4.5G</v>
      </c>
      <c r="T785" s="38">
        <f t="shared" si="92"/>
        <v>1.1413516802586875E-4</v>
      </c>
    </row>
    <row r="786" spans="1:20">
      <c r="A786" s="384" t="s">
        <v>48</v>
      </c>
      <c r="B786" s="385" t="s">
        <v>90</v>
      </c>
      <c r="C786" s="27" t="s">
        <v>86</v>
      </c>
      <c r="D786" s="27" t="s">
        <v>32</v>
      </c>
      <c r="E786" s="402" t="s">
        <v>1881</v>
      </c>
      <c r="F786" s="27" t="str">
        <f t="shared" si="95"/>
        <v>에센스(스페셜)</v>
      </c>
      <c r="G786" s="389" t="str">
        <f t="shared" si="94"/>
        <v/>
      </c>
      <c r="I786" s="384" t="s">
        <v>33</v>
      </c>
      <c r="J786" s="21" t="s">
        <v>102</v>
      </c>
      <c r="K786" s="27" t="s">
        <v>34</v>
      </c>
      <c r="L786" s="27" t="s">
        <v>33</v>
      </c>
      <c r="M786" s="43">
        <v>4.8547815132622771</v>
      </c>
      <c r="N786" s="43">
        <v>4.8862929758399423</v>
      </c>
      <c r="O786" s="36">
        <f t="shared" si="93"/>
        <v>3.1511462577665128E-2</v>
      </c>
      <c r="P786" s="47">
        <v>264</v>
      </c>
      <c r="Q786" s="33">
        <f t="shared" si="90"/>
        <v>5.7576466927699384E-4</v>
      </c>
      <c r="R786" s="35" t="str">
        <f t="shared" si="91"/>
        <v>03.6GB 이하</v>
      </c>
      <c r="S786" s="35" t="str">
        <f t="shared" si="96"/>
        <v>어르신 안심 4.5G</v>
      </c>
      <c r="T786" s="38">
        <f t="shared" si="92"/>
        <v>5.7576466927699384E-4</v>
      </c>
    </row>
    <row r="787" spans="1:20">
      <c r="A787" s="384" t="s">
        <v>48</v>
      </c>
      <c r="B787" s="385" t="s">
        <v>90</v>
      </c>
      <c r="C787" s="27" t="s">
        <v>86</v>
      </c>
      <c r="D787" s="27" t="s">
        <v>32</v>
      </c>
      <c r="E787" s="402" t="s">
        <v>1882</v>
      </c>
      <c r="F787" s="27" t="str">
        <f t="shared" si="95"/>
        <v>에센스(스페셜)</v>
      </c>
      <c r="G787" s="389" t="str">
        <f t="shared" si="94"/>
        <v/>
      </c>
      <c r="I787" s="384" t="s">
        <v>33</v>
      </c>
      <c r="J787" s="21" t="s">
        <v>102</v>
      </c>
      <c r="K787" s="21" t="s">
        <v>86</v>
      </c>
      <c r="L787" s="21" t="s">
        <v>28</v>
      </c>
      <c r="M787" s="43">
        <v>24.928360742935237</v>
      </c>
      <c r="N787" s="43">
        <v>29.877308892383091</v>
      </c>
      <c r="O787" s="36">
        <f t="shared" si="93"/>
        <v>4.9489481494478547</v>
      </c>
      <c r="P787" s="47">
        <v>184</v>
      </c>
      <c r="Q787" s="33">
        <f t="shared" si="90"/>
        <v>4.0129052707184423E-4</v>
      </c>
      <c r="R787" s="35" t="str">
        <f t="shared" si="91"/>
        <v>04.6GB 초과</v>
      </c>
      <c r="S787" s="35" t="str">
        <f t="shared" si="96"/>
        <v>어르신 에센스(어르신 스페셜)</v>
      </c>
      <c r="T787" s="38">
        <f t="shared" si="92"/>
        <v>4.0129052707184423E-4</v>
      </c>
    </row>
    <row r="788" spans="1:20">
      <c r="A788" s="384" t="s">
        <v>48</v>
      </c>
      <c r="B788" s="385" t="s">
        <v>90</v>
      </c>
      <c r="C788" s="27" t="s">
        <v>86</v>
      </c>
      <c r="D788" s="27" t="s">
        <v>33</v>
      </c>
      <c r="E788" s="402" t="s">
        <v>1880</v>
      </c>
      <c r="F788" s="27" t="str">
        <f t="shared" si="95"/>
        <v>안심2.5G</v>
      </c>
      <c r="G788" s="389" t="str">
        <f t="shared" si="94"/>
        <v/>
      </c>
      <c r="I788" s="384" t="s">
        <v>33</v>
      </c>
      <c r="J788" s="21" t="s">
        <v>102</v>
      </c>
      <c r="K788" s="27" t="s">
        <v>86</v>
      </c>
      <c r="L788" s="27" t="s">
        <v>31</v>
      </c>
      <c r="M788" s="43">
        <v>18.899137167621859</v>
      </c>
      <c r="N788" s="43">
        <v>21.168826651859053</v>
      </c>
      <c r="O788" s="36">
        <f t="shared" si="93"/>
        <v>2.269689484237194</v>
      </c>
      <c r="P788" s="47">
        <v>139</v>
      </c>
      <c r="Q788" s="33">
        <f t="shared" si="90"/>
        <v>3.0314882208144756E-4</v>
      </c>
      <c r="R788" s="35" t="str">
        <f t="shared" si="91"/>
        <v>04.6GB 초과</v>
      </c>
      <c r="S788" s="35" t="str">
        <f t="shared" si="96"/>
        <v>어르신 에센스(어르신 스페셜)</v>
      </c>
      <c r="T788" s="38">
        <f t="shared" si="92"/>
        <v>3.0314882208144756E-4</v>
      </c>
    </row>
    <row r="789" spans="1:20">
      <c r="A789" s="384" t="s">
        <v>48</v>
      </c>
      <c r="B789" s="385" t="s">
        <v>90</v>
      </c>
      <c r="C789" s="27" t="s">
        <v>86</v>
      </c>
      <c r="D789" s="27" t="s">
        <v>33</v>
      </c>
      <c r="E789" s="402" t="s">
        <v>1879</v>
      </c>
      <c r="F789" s="27" t="str">
        <f t="shared" si="95"/>
        <v>안심4G</v>
      </c>
      <c r="G789" s="389" t="str">
        <f t="shared" si="94"/>
        <v/>
      </c>
      <c r="I789" s="384" t="s">
        <v>33</v>
      </c>
      <c r="J789" s="21" t="s">
        <v>102</v>
      </c>
      <c r="K789" s="27" t="s">
        <v>86</v>
      </c>
      <c r="L789" s="27" t="s">
        <v>32</v>
      </c>
      <c r="M789" s="43">
        <v>17.61771317745777</v>
      </c>
      <c r="N789" s="43">
        <v>16.92128616444608</v>
      </c>
      <c r="O789" s="36">
        <f t="shared" si="93"/>
        <v>-0.69642701301168941</v>
      </c>
      <c r="P789" s="47">
        <v>78.333333333333329</v>
      </c>
      <c r="Q789" s="33">
        <f t="shared" si="90"/>
        <v>1.7083926424254237E-4</v>
      </c>
      <c r="R789" s="35" t="str">
        <f t="shared" si="91"/>
        <v>04.6GB 초과</v>
      </c>
      <c r="S789" s="35" t="str">
        <f t="shared" si="96"/>
        <v>어르신 에센스(어르신 스페셜)</v>
      </c>
      <c r="T789" s="38">
        <f t="shared" si="92"/>
        <v>1.7083926424254237E-4</v>
      </c>
    </row>
    <row r="790" spans="1:20" ht="18" thickBot="1">
      <c r="A790" s="384" t="s">
        <v>48</v>
      </c>
      <c r="B790" s="385" t="s">
        <v>90</v>
      </c>
      <c r="C790" s="27" t="s">
        <v>86</v>
      </c>
      <c r="D790" s="27" t="s">
        <v>33</v>
      </c>
      <c r="E790" s="402" t="s">
        <v>1881</v>
      </c>
      <c r="F790" s="27" t="str">
        <f t="shared" si="95"/>
        <v>에센스(스페셜)</v>
      </c>
      <c r="G790" s="389" t="str">
        <f t="shared" si="94"/>
        <v/>
      </c>
      <c r="I790" s="404" t="s">
        <v>33</v>
      </c>
      <c r="J790" s="22" t="s">
        <v>102</v>
      </c>
      <c r="K790" s="44" t="s">
        <v>86</v>
      </c>
      <c r="L790" s="44" t="s">
        <v>33</v>
      </c>
      <c r="M790" s="45">
        <v>16.10594796764758</v>
      </c>
      <c r="N790" s="45">
        <v>14.332367652454426</v>
      </c>
      <c r="O790" s="37">
        <f t="shared" si="93"/>
        <v>-1.7735803151931542</v>
      </c>
      <c r="P790" s="48">
        <v>387</v>
      </c>
      <c r="Q790" s="33">
        <f t="shared" si="90"/>
        <v>8.4401866291741148E-4</v>
      </c>
      <c r="R790" s="35" t="str">
        <f t="shared" si="91"/>
        <v>04.6GB 초과</v>
      </c>
      <c r="S790" s="35" t="str">
        <f t="shared" si="96"/>
        <v>어르신 에센스(어르신 스페셜)</v>
      </c>
      <c r="T790" s="38">
        <f t="shared" si="92"/>
        <v>8.4401866291741148E-4</v>
      </c>
    </row>
    <row r="791" spans="1:20">
      <c r="A791" s="384" t="s">
        <v>48</v>
      </c>
      <c r="B791" s="385" t="s">
        <v>90</v>
      </c>
      <c r="C791" s="27" t="s">
        <v>86</v>
      </c>
      <c r="D791" s="27" t="s">
        <v>33</v>
      </c>
      <c r="E791" s="402" t="s">
        <v>1882</v>
      </c>
      <c r="F791" s="27" t="str">
        <f t="shared" si="95"/>
        <v>에센스(스페셜)</v>
      </c>
      <c r="G791" s="389" t="str">
        <f t="shared" si="94"/>
        <v/>
      </c>
      <c r="I791" s="356"/>
      <c r="J791" s="9"/>
      <c r="K791" s="9"/>
      <c r="L791" s="28"/>
      <c r="M791" s="28"/>
      <c r="N791" s="28"/>
    </row>
    <row r="792" spans="1:20">
      <c r="A792" s="384" t="s">
        <v>48</v>
      </c>
      <c r="B792" s="385" t="s">
        <v>92</v>
      </c>
      <c r="C792" s="27" t="s">
        <v>5</v>
      </c>
      <c r="D792" s="27" t="s">
        <v>28</v>
      </c>
      <c r="E792" s="402" t="s">
        <v>1880</v>
      </c>
      <c r="F792" s="27" t="str">
        <f t="shared" ref="F792:F855" si="97">IFERROR(VLOOKUP(E792,$A$11:$C$17,3,0),0)</f>
        <v>안심2.5G</v>
      </c>
      <c r="G792" s="389" t="str">
        <f t="shared" si="94"/>
        <v/>
      </c>
      <c r="I792" s="356"/>
      <c r="J792" s="9"/>
      <c r="K792" s="9"/>
      <c r="L792" s="28"/>
      <c r="M792" s="28"/>
      <c r="N792" s="28"/>
    </row>
    <row r="793" spans="1:20">
      <c r="A793" s="384" t="s">
        <v>48</v>
      </c>
      <c r="B793" s="385" t="s">
        <v>92</v>
      </c>
      <c r="C793" s="27" t="s">
        <v>5</v>
      </c>
      <c r="D793" s="27" t="s">
        <v>28</v>
      </c>
      <c r="E793" s="402" t="s">
        <v>1879</v>
      </c>
      <c r="F793" s="27" t="str">
        <f t="shared" si="97"/>
        <v>안심4G</v>
      </c>
      <c r="G793" s="389" t="str">
        <f t="shared" si="94"/>
        <v/>
      </c>
      <c r="I793" s="356"/>
      <c r="J793" s="9"/>
      <c r="K793" s="9"/>
      <c r="L793" s="28"/>
      <c r="M793" s="28"/>
      <c r="N793" s="28"/>
    </row>
    <row r="794" spans="1:20">
      <c r="A794" s="384" t="s">
        <v>48</v>
      </c>
      <c r="B794" s="385" t="s">
        <v>92</v>
      </c>
      <c r="C794" s="27" t="s">
        <v>5</v>
      </c>
      <c r="D794" s="27" t="s">
        <v>28</v>
      </c>
      <c r="E794" s="402" t="s">
        <v>1881</v>
      </c>
      <c r="F794" s="27" t="str">
        <f t="shared" si="97"/>
        <v>에센스(스페셜)</v>
      </c>
      <c r="G794" s="389" t="str">
        <f t="shared" si="94"/>
        <v/>
      </c>
      <c r="I794" s="356"/>
      <c r="J794" s="9"/>
      <c r="K794" s="9"/>
      <c r="L794" s="28"/>
      <c r="M794" s="28"/>
      <c r="N794" s="28"/>
    </row>
    <row r="795" spans="1:20">
      <c r="A795" s="384" t="s">
        <v>48</v>
      </c>
      <c r="B795" s="385" t="s">
        <v>92</v>
      </c>
      <c r="C795" s="27" t="s">
        <v>5</v>
      </c>
      <c r="D795" s="27" t="s">
        <v>28</v>
      </c>
      <c r="E795" s="402" t="s">
        <v>1882</v>
      </c>
      <c r="F795" s="27" t="str">
        <f t="shared" si="97"/>
        <v>에센스(스페셜)</v>
      </c>
      <c r="G795" s="389" t="str">
        <f t="shared" si="94"/>
        <v/>
      </c>
      <c r="I795" s="356"/>
      <c r="J795" s="9"/>
      <c r="K795" s="9"/>
      <c r="L795" s="28"/>
      <c r="M795" s="28"/>
      <c r="N795" s="28"/>
    </row>
    <row r="796" spans="1:20">
      <c r="A796" s="384" t="s">
        <v>48</v>
      </c>
      <c r="B796" s="385" t="s">
        <v>92</v>
      </c>
      <c r="C796" s="27" t="s">
        <v>5</v>
      </c>
      <c r="D796" s="27" t="s">
        <v>31</v>
      </c>
      <c r="E796" s="402" t="s">
        <v>1880</v>
      </c>
      <c r="F796" s="27" t="str">
        <f t="shared" si="97"/>
        <v>안심2.5G</v>
      </c>
      <c r="G796" s="389" t="str">
        <f t="shared" si="94"/>
        <v/>
      </c>
      <c r="I796" s="356"/>
      <c r="J796" s="9"/>
      <c r="K796" s="9"/>
      <c r="L796" s="28"/>
      <c r="M796" s="28"/>
      <c r="N796" s="28"/>
    </row>
    <row r="797" spans="1:20">
      <c r="A797" s="384" t="s">
        <v>48</v>
      </c>
      <c r="B797" s="385" t="s">
        <v>92</v>
      </c>
      <c r="C797" s="27" t="s">
        <v>5</v>
      </c>
      <c r="D797" s="27" t="s">
        <v>31</v>
      </c>
      <c r="E797" s="402" t="s">
        <v>1879</v>
      </c>
      <c r="F797" s="27" t="str">
        <f t="shared" si="97"/>
        <v>안심4G</v>
      </c>
      <c r="G797" s="389" t="str">
        <f t="shared" si="94"/>
        <v/>
      </c>
      <c r="I797" s="356"/>
      <c r="J797" s="9"/>
      <c r="K797" s="9"/>
      <c r="L797" s="28"/>
      <c r="M797" s="28"/>
      <c r="N797" s="28"/>
    </row>
    <row r="798" spans="1:20">
      <c r="A798" s="384" t="s">
        <v>48</v>
      </c>
      <c r="B798" s="385" t="s">
        <v>92</v>
      </c>
      <c r="C798" s="27" t="s">
        <v>5</v>
      </c>
      <c r="D798" s="27" t="s">
        <v>31</v>
      </c>
      <c r="E798" s="402" t="s">
        <v>1881</v>
      </c>
      <c r="F798" s="27" t="str">
        <f t="shared" si="97"/>
        <v>에센스(스페셜)</v>
      </c>
      <c r="G798" s="389" t="str">
        <f t="shared" si="94"/>
        <v/>
      </c>
      <c r="I798" s="356"/>
      <c r="J798" s="9"/>
      <c r="K798" s="9"/>
      <c r="L798" s="28"/>
      <c r="M798" s="28"/>
      <c r="N798" s="28"/>
    </row>
    <row r="799" spans="1:20">
      <c r="A799" s="384" t="s">
        <v>48</v>
      </c>
      <c r="B799" s="385" t="s">
        <v>92</v>
      </c>
      <c r="C799" s="27" t="s">
        <v>5</v>
      </c>
      <c r="D799" s="27" t="s">
        <v>31</v>
      </c>
      <c r="E799" s="402" t="s">
        <v>1882</v>
      </c>
      <c r="F799" s="27" t="str">
        <f t="shared" si="97"/>
        <v>에센스(스페셜)</v>
      </c>
      <c r="G799" s="389" t="str">
        <f t="shared" si="94"/>
        <v/>
      </c>
      <c r="I799" s="356"/>
      <c r="J799" s="9"/>
      <c r="K799" s="9"/>
      <c r="L799" s="28"/>
      <c r="M799" s="28"/>
      <c r="N799" s="28"/>
    </row>
    <row r="800" spans="1:20">
      <c r="A800" s="384" t="s">
        <v>48</v>
      </c>
      <c r="B800" s="385" t="s">
        <v>92</v>
      </c>
      <c r="C800" s="27" t="s">
        <v>5</v>
      </c>
      <c r="D800" s="27" t="s">
        <v>32</v>
      </c>
      <c r="E800" s="402" t="s">
        <v>1880</v>
      </c>
      <c r="F800" s="27" t="str">
        <f t="shared" si="97"/>
        <v>안심2.5G</v>
      </c>
      <c r="G800" s="389" t="str">
        <f t="shared" si="94"/>
        <v/>
      </c>
      <c r="I800" s="356"/>
      <c r="J800" s="9"/>
      <c r="K800" s="9"/>
      <c r="L800" s="28"/>
      <c r="M800" s="28"/>
      <c r="N800" s="28"/>
    </row>
    <row r="801" spans="1:14">
      <c r="A801" s="384" t="s">
        <v>48</v>
      </c>
      <c r="B801" s="385" t="s">
        <v>92</v>
      </c>
      <c r="C801" s="27" t="s">
        <v>5</v>
      </c>
      <c r="D801" s="27" t="s">
        <v>32</v>
      </c>
      <c r="E801" s="402" t="s">
        <v>1879</v>
      </c>
      <c r="F801" s="27" t="str">
        <f t="shared" si="97"/>
        <v>안심4G</v>
      </c>
      <c r="G801" s="389" t="str">
        <f t="shared" si="94"/>
        <v/>
      </c>
      <c r="I801" s="356"/>
      <c r="J801" s="9"/>
      <c r="K801" s="9"/>
      <c r="L801" s="28"/>
      <c r="M801" s="28"/>
      <c r="N801" s="28"/>
    </row>
    <row r="802" spans="1:14">
      <c r="A802" s="384" t="s">
        <v>48</v>
      </c>
      <c r="B802" s="385" t="s">
        <v>92</v>
      </c>
      <c r="C802" s="27" t="s">
        <v>5</v>
      </c>
      <c r="D802" s="27" t="s">
        <v>32</v>
      </c>
      <c r="E802" s="402" t="s">
        <v>1881</v>
      </c>
      <c r="F802" s="27" t="str">
        <f t="shared" si="97"/>
        <v>에센스(스페셜)</v>
      </c>
      <c r="G802" s="389" t="str">
        <f t="shared" si="94"/>
        <v/>
      </c>
      <c r="I802" s="356"/>
      <c r="J802" s="9"/>
      <c r="K802" s="9"/>
      <c r="L802" s="28"/>
      <c r="M802" s="28"/>
      <c r="N802" s="28"/>
    </row>
    <row r="803" spans="1:14">
      <c r="A803" s="384" t="s">
        <v>48</v>
      </c>
      <c r="B803" s="385" t="s">
        <v>92</v>
      </c>
      <c r="C803" s="27" t="s">
        <v>5</v>
      </c>
      <c r="D803" s="27" t="s">
        <v>32</v>
      </c>
      <c r="E803" s="402" t="s">
        <v>1882</v>
      </c>
      <c r="F803" s="27" t="str">
        <f t="shared" si="97"/>
        <v>에센스(스페셜)</v>
      </c>
      <c r="G803" s="389" t="str">
        <f t="shared" si="94"/>
        <v/>
      </c>
      <c r="I803" s="356"/>
      <c r="J803" s="9"/>
      <c r="K803" s="9"/>
      <c r="L803" s="28"/>
      <c r="M803" s="28"/>
      <c r="N803" s="28"/>
    </row>
    <row r="804" spans="1:14">
      <c r="A804" s="384" t="s">
        <v>48</v>
      </c>
      <c r="B804" s="385" t="s">
        <v>92</v>
      </c>
      <c r="C804" s="27" t="s">
        <v>5</v>
      </c>
      <c r="D804" s="27" t="s">
        <v>33</v>
      </c>
      <c r="E804" s="402" t="s">
        <v>1880</v>
      </c>
      <c r="F804" s="27" t="str">
        <f t="shared" si="97"/>
        <v>안심2.5G</v>
      </c>
      <c r="G804" s="389" t="str">
        <f t="shared" si="94"/>
        <v/>
      </c>
      <c r="I804" s="356"/>
      <c r="J804" s="9"/>
      <c r="K804" s="9"/>
      <c r="L804" s="28"/>
      <c r="M804" s="28"/>
      <c r="N804" s="28"/>
    </row>
    <row r="805" spans="1:14">
      <c r="A805" s="384" t="s">
        <v>48</v>
      </c>
      <c r="B805" s="385" t="s">
        <v>92</v>
      </c>
      <c r="C805" s="27" t="s">
        <v>5</v>
      </c>
      <c r="D805" s="27" t="s">
        <v>33</v>
      </c>
      <c r="E805" s="402" t="s">
        <v>1879</v>
      </c>
      <c r="F805" s="27" t="str">
        <f t="shared" si="97"/>
        <v>안심4G</v>
      </c>
      <c r="G805" s="389" t="str">
        <f t="shared" si="94"/>
        <v/>
      </c>
      <c r="I805" s="356"/>
      <c r="J805" s="9"/>
      <c r="K805" s="9"/>
      <c r="L805" s="28"/>
      <c r="M805" s="28"/>
      <c r="N805" s="28"/>
    </row>
    <row r="806" spans="1:14">
      <c r="A806" s="384" t="s">
        <v>48</v>
      </c>
      <c r="B806" s="385" t="s">
        <v>92</v>
      </c>
      <c r="C806" s="27" t="s">
        <v>5</v>
      </c>
      <c r="D806" s="27" t="s">
        <v>33</v>
      </c>
      <c r="E806" s="402" t="s">
        <v>1881</v>
      </c>
      <c r="F806" s="27" t="str">
        <f t="shared" si="97"/>
        <v>에센스(스페셜)</v>
      </c>
      <c r="G806" s="389" t="str">
        <f t="shared" si="94"/>
        <v/>
      </c>
      <c r="I806" s="356"/>
      <c r="J806" s="9"/>
      <c r="K806" s="9"/>
      <c r="L806" s="28"/>
      <c r="M806" s="28"/>
      <c r="N806" s="28"/>
    </row>
    <row r="807" spans="1:14">
      <c r="A807" s="384" t="s">
        <v>48</v>
      </c>
      <c r="B807" s="385" t="s">
        <v>92</v>
      </c>
      <c r="C807" s="27" t="s">
        <v>5</v>
      </c>
      <c r="D807" s="27" t="s">
        <v>33</v>
      </c>
      <c r="E807" s="402" t="s">
        <v>1882</v>
      </c>
      <c r="F807" s="27" t="str">
        <f t="shared" si="97"/>
        <v>에센스(스페셜)</v>
      </c>
      <c r="G807" s="389" t="str">
        <f t="shared" si="94"/>
        <v/>
      </c>
      <c r="I807" s="356"/>
      <c r="J807" s="9"/>
      <c r="K807" s="9"/>
      <c r="L807" s="28"/>
      <c r="M807" s="28"/>
      <c r="N807" s="28"/>
    </row>
    <row r="808" spans="1:14">
      <c r="A808" s="384" t="s">
        <v>48</v>
      </c>
      <c r="B808" s="385" t="s">
        <v>92</v>
      </c>
      <c r="C808" s="27" t="s">
        <v>30</v>
      </c>
      <c r="D808" s="27" t="s">
        <v>28</v>
      </c>
      <c r="E808" s="402" t="s">
        <v>1880</v>
      </c>
      <c r="F808" s="27" t="str">
        <f t="shared" si="97"/>
        <v>안심2.5G</v>
      </c>
      <c r="G808" s="389" t="str">
        <f t="shared" ref="G808:G871" si="98">IF(F808="주말엔팅세이브","LTE안심옵션","")</f>
        <v/>
      </c>
      <c r="I808" s="356"/>
      <c r="J808" s="9"/>
      <c r="K808" s="9"/>
      <c r="L808" s="28"/>
      <c r="M808" s="28"/>
      <c r="N808" s="28"/>
    </row>
    <row r="809" spans="1:14">
      <c r="A809" s="384" t="s">
        <v>48</v>
      </c>
      <c r="B809" s="385" t="s">
        <v>92</v>
      </c>
      <c r="C809" s="27" t="s">
        <v>30</v>
      </c>
      <c r="D809" s="27" t="s">
        <v>28</v>
      </c>
      <c r="E809" s="402" t="s">
        <v>1879</v>
      </c>
      <c r="F809" s="27" t="str">
        <f t="shared" si="97"/>
        <v>안심4G</v>
      </c>
      <c r="G809" s="389" t="str">
        <f t="shared" si="98"/>
        <v/>
      </c>
      <c r="I809" s="356"/>
      <c r="J809" s="9"/>
      <c r="K809" s="9"/>
      <c r="L809" s="28"/>
      <c r="M809" s="28"/>
      <c r="N809" s="28"/>
    </row>
    <row r="810" spans="1:14">
      <c r="A810" s="384" t="s">
        <v>48</v>
      </c>
      <c r="B810" s="385" t="s">
        <v>92</v>
      </c>
      <c r="C810" s="27" t="s">
        <v>30</v>
      </c>
      <c r="D810" s="27" t="s">
        <v>28</v>
      </c>
      <c r="E810" s="402" t="s">
        <v>1881</v>
      </c>
      <c r="F810" s="27" t="str">
        <f t="shared" si="97"/>
        <v>에센스(스페셜)</v>
      </c>
      <c r="G810" s="389" t="str">
        <f t="shared" si="98"/>
        <v/>
      </c>
      <c r="I810" s="356"/>
      <c r="J810" s="9"/>
      <c r="K810" s="9"/>
      <c r="L810" s="28"/>
      <c r="M810" s="28"/>
      <c r="N810" s="28"/>
    </row>
    <row r="811" spans="1:14">
      <c r="A811" s="384" t="s">
        <v>48</v>
      </c>
      <c r="B811" s="385" t="s">
        <v>92</v>
      </c>
      <c r="C811" s="27" t="s">
        <v>30</v>
      </c>
      <c r="D811" s="27" t="s">
        <v>28</v>
      </c>
      <c r="E811" s="402" t="s">
        <v>1882</v>
      </c>
      <c r="F811" s="27" t="str">
        <f t="shared" si="97"/>
        <v>에센스(스페셜)</v>
      </c>
      <c r="G811" s="389" t="str">
        <f t="shared" si="98"/>
        <v/>
      </c>
      <c r="I811" s="356"/>
      <c r="J811" s="9"/>
      <c r="K811" s="9"/>
      <c r="L811" s="28"/>
      <c r="M811" s="28"/>
      <c r="N811" s="28"/>
    </row>
    <row r="812" spans="1:14">
      <c r="A812" s="384" t="s">
        <v>48</v>
      </c>
      <c r="B812" s="385" t="s">
        <v>92</v>
      </c>
      <c r="C812" s="27" t="s">
        <v>30</v>
      </c>
      <c r="D812" s="27" t="s">
        <v>31</v>
      </c>
      <c r="E812" s="402" t="s">
        <v>1880</v>
      </c>
      <c r="F812" s="27" t="str">
        <f t="shared" si="97"/>
        <v>안심2.5G</v>
      </c>
      <c r="G812" s="389" t="str">
        <f t="shared" si="98"/>
        <v/>
      </c>
      <c r="I812" s="356"/>
      <c r="J812" s="9"/>
      <c r="K812" s="9"/>
      <c r="L812" s="28"/>
      <c r="M812" s="28"/>
      <c r="N812" s="28"/>
    </row>
    <row r="813" spans="1:14">
      <c r="A813" s="384" t="s">
        <v>48</v>
      </c>
      <c r="B813" s="385" t="s">
        <v>92</v>
      </c>
      <c r="C813" s="27" t="s">
        <v>30</v>
      </c>
      <c r="D813" s="27" t="s">
        <v>31</v>
      </c>
      <c r="E813" s="402" t="s">
        <v>1879</v>
      </c>
      <c r="F813" s="27" t="str">
        <f t="shared" si="97"/>
        <v>안심4G</v>
      </c>
      <c r="G813" s="389" t="str">
        <f t="shared" si="98"/>
        <v/>
      </c>
      <c r="I813" s="356"/>
      <c r="J813" s="9"/>
      <c r="K813" s="9"/>
      <c r="L813" s="28"/>
      <c r="M813" s="28"/>
      <c r="N813" s="28"/>
    </row>
    <row r="814" spans="1:14">
      <c r="A814" s="384" t="s">
        <v>48</v>
      </c>
      <c r="B814" s="385" t="s">
        <v>92</v>
      </c>
      <c r="C814" s="27" t="s">
        <v>30</v>
      </c>
      <c r="D814" s="27" t="s">
        <v>31</v>
      </c>
      <c r="E814" s="402" t="s">
        <v>1881</v>
      </c>
      <c r="F814" s="27" t="str">
        <f t="shared" si="97"/>
        <v>에센스(스페셜)</v>
      </c>
      <c r="G814" s="389" t="str">
        <f t="shared" si="98"/>
        <v/>
      </c>
      <c r="I814" s="356"/>
      <c r="J814" s="9"/>
      <c r="K814" s="9"/>
      <c r="L814" s="28"/>
      <c r="M814" s="28"/>
      <c r="N814" s="28"/>
    </row>
    <row r="815" spans="1:14">
      <c r="A815" s="384" t="s">
        <v>48</v>
      </c>
      <c r="B815" s="385" t="s">
        <v>92</v>
      </c>
      <c r="C815" s="27" t="s">
        <v>30</v>
      </c>
      <c r="D815" s="27" t="s">
        <v>31</v>
      </c>
      <c r="E815" s="402" t="s">
        <v>1882</v>
      </c>
      <c r="F815" s="27" t="str">
        <f t="shared" si="97"/>
        <v>에센스(스페셜)</v>
      </c>
      <c r="G815" s="389" t="str">
        <f t="shared" si="98"/>
        <v/>
      </c>
      <c r="I815" s="356"/>
      <c r="J815" s="9"/>
      <c r="K815" s="9"/>
      <c r="L815" s="28"/>
      <c r="M815" s="28"/>
      <c r="N815" s="28"/>
    </row>
    <row r="816" spans="1:14">
      <c r="A816" s="384" t="s">
        <v>48</v>
      </c>
      <c r="B816" s="385" t="s">
        <v>92</v>
      </c>
      <c r="C816" s="27" t="s">
        <v>30</v>
      </c>
      <c r="D816" s="27" t="s">
        <v>32</v>
      </c>
      <c r="E816" s="402" t="s">
        <v>1880</v>
      </c>
      <c r="F816" s="27" t="str">
        <f t="shared" si="97"/>
        <v>안심2.5G</v>
      </c>
      <c r="G816" s="389" t="str">
        <f t="shared" si="98"/>
        <v/>
      </c>
      <c r="I816" s="356"/>
      <c r="J816" s="9"/>
      <c r="K816" s="9"/>
      <c r="L816" s="28"/>
      <c r="M816" s="28"/>
      <c r="N816" s="28"/>
    </row>
    <row r="817" spans="1:14">
      <c r="A817" s="384" t="s">
        <v>48</v>
      </c>
      <c r="B817" s="385" t="s">
        <v>92</v>
      </c>
      <c r="C817" s="27" t="s">
        <v>30</v>
      </c>
      <c r="D817" s="27" t="s">
        <v>32</v>
      </c>
      <c r="E817" s="402" t="s">
        <v>1879</v>
      </c>
      <c r="F817" s="27" t="str">
        <f t="shared" si="97"/>
        <v>안심4G</v>
      </c>
      <c r="G817" s="389" t="str">
        <f t="shared" si="98"/>
        <v/>
      </c>
      <c r="I817" s="356"/>
      <c r="J817" s="9"/>
      <c r="K817" s="9"/>
      <c r="L817" s="28"/>
      <c r="M817" s="28"/>
      <c r="N817" s="28"/>
    </row>
    <row r="818" spans="1:14">
      <c r="A818" s="384" t="s">
        <v>48</v>
      </c>
      <c r="B818" s="385" t="s">
        <v>92</v>
      </c>
      <c r="C818" s="27" t="s">
        <v>30</v>
      </c>
      <c r="D818" s="27" t="s">
        <v>32</v>
      </c>
      <c r="E818" s="402" t="s">
        <v>1881</v>
      </c>
      <c r="F818" s="27" t="str">
        <f t="shared" si="97"/>
        <v>에센스(스페셜)</v>
      </c>
      <c r="G818" s="389" t="str">
        <f t="shared" si="98"/>
        <v/>
      </c>
      <c r="I818" s="356"/>
      <c r="J818" s="9"/>
      <c r="K818" s="9"/>
      <c r="L818" s="28"/>
      <c r="M818" s="28"/>
      <c r="N818" s="28"/>
    </row>
    <row r="819" spans="1:14">
      <c r="A819" s="384" t="s">
        <v>48</v>
      </c>
      <c r="B819" s="385" t="s">
        <v>92</v>
      </c>
      <c r="C819" s="27" t="s">
        <v>30</v>
      </c>
      <c r="D819" s="27" t="s">
        <v>32</v>
      </c>
      <c r="E819" s="402" t="s">
        <v>1882</v>
      </c>
      <c r="F819" s="27" t="str">
        <f t="shared" si="97"/>
        <v>에센스(스페셜)</v>
      </c>
      <c r="G819" s="389" t="str">
        <f t="shared" si="98"/>
        <v/>
      </c>
      <c r="I819" s="356"/>
      <c r="J819" s="9"/>
      <c r="K819" s="9"/>
      <c r="L819" s="28"/>
      <c r="M819" s="28"/>
      <c r="N819" s="28"/>
    </row>
    <row r="820" spans="1:14">
      <c r="A820" s="384" t="s">
        <v>48</v>
      </c>
      <c r="B820" s="385" t="s">
        <v>92</v>
      </c>
      <c r="C820" s="27" t="s">
        <v>30</v>
      </c>
      <c r="D820" s="27" t="s">
        <v>33</v>
      </c>
      <c r="E820" s="402" t="s">
        <v>1880</v>
      </c>
      <c r="F820" s="27" t="str">
        <f t="shared" si="97"/>
        <v>안심2.5G</v>
      </c>
      <c r="G820" s="389" t="str">
        <f t="shared" si="98"/>
        <v/>
      </c>
      <c r="I820" s="356"/>
      <c r="J820" s="9"/>
      <c r="K820" s="9"/>
      <c r="L820" s="28"/>
      <c r="M820" s="28"/>
      <c r="N820" s="28"/>
    </row>
    <row r="821" spans="1:14">
      <c r="A821" s="384" t="s">
        <v>48</v>
      </c>
      <c r="B821" s="385" t="s">
        <v>92</v>
      </c>
      <c r="C821" s="27" t="s">
        <v>30</v>
      </c>
      <c r="D821" s="27" t="s">
        <v>33</v>
      </c>
      <c r="E821" s="402" t="s">
        <v>1879</v>
      </c>
      <c r="F821" s="27" t="str">
        <f t="shared" si="97"/>
        <v>안심4G</v>
      </c>
      <c r="G821" s="389" t="str">
        <f t="shared" si="98"/>
        <v/>
      </c>
      <c r="I821" s="356"/>
      <c r="J821" s="9"/>
      <c r="K821" s="9"/>
      <c r="L821" s="28"/>
      <c r="M821" s="28"/>
      <c r="N821" s="28"/>
    </row>
    <row r="822" spans="1:14">
      <c r="A822" s="384" t="s">
        <v>48</v>
      </c>
      <c r="B822" s="385" t="s">
        <v>92</v>
      </c>
      <c r="C822" s="27" t="s">
        <v>30</v>
      </c>
      <c r="D822" s="27" t="s">
        <v>33</v>
      </c>
      <c r="E822" s="402" t="s">
        <v>1881</v>
      </c>
      <c r="F822" s="27" t="str">
        <f t="shared" si="97"/>
        <v>에센스(스페셜)</v>
      </c>
      <c r="G822" s="389" t="str">
        <f t="shared" si="98"/>
        <v/>
      </c>
      <c r="I822" s="356"/>
      <c r="J822" s="9"/>
      <c r="K822" s="9"/>
      <c r="L822" s="28"/>
      <c r="M822" s="28"/>
      <c r="N822" s="28"/>
    </row>
    <row r="823" spans="1:14">
      <c r="A823" s="384" t="s">
        <v>48</v>
      </c>
      <c r="B823" s="385" t="s">
        <v>92</v>
      </c>
      <c r="C823" s="27" t="s">
        <v>30</v>
      </c>
      <c r="D823" s="27" t="s">
        <v>33</v>
      </c>
      <c r="E823" s="402" t="s">
        <v>1882</v>
      </c>
      <c r="F823" s="27" t="str">
        <f t="shared" si="97"/>
        <v>에센스(스페셜)</v>
      </c>
      <c r="G823" s="389" t="str">
        <f t="shared" si="98"/>
        <v/>
      </c>
      <c r="I823" s="356"/>
      <c r="J823" s="9"/>
      <c r="K823" s="9"/>
      <c r="L823" s="28"/>
      <c r="M823" s="28"/>
      <c r="N823" s="28"/>
    </row>
    <row r="824" spans="1:14">
      <c r="A824" s="384" t="s">
        <v>48</v>
      </c>
      <c r="B824" s="385" t="s">
        <v>92</v>
      </c>
      <c r="C824" s="27" t="s">
        <v>10</v>
      </c>
      <c r="D824" s="27" t="s">
        <v>28</v>
      </c>
      <c r="E824" s="402" t="s">
        <v>1880</v>
      </c>
      <c r="F824" s="27" t="str">
        <f t="shared" si="97"/>
        <v>안심2.5G</v>
      </c>
      <c r="G824" s="389" t="str">
        <f t="shared" si="98"/>
        <v/>
      </c>
      <c r="I824" s="356"/>
      <c r="J824" s="9"/>
      <c r="K824" s="9"/>
      <c r="L824" s="28"/>
      <c r="M824" s="28"/>
      <c r="N824" s="28"/>
    </row>
    <row r="825" spans="1:14">
      <c r="A825" s="384" t="s">
        <v>48</v>
      </c>
      <c r="B825" s="385" t="s">
        <v>92</v>
      </c>
      <c r="C825" s="27" t="s">
        <v>10</v>
      </c>
      <c r="D825" s="27" t="s">
        <v>28</v>
      </c>
      <c r="E825" s="402" t="s">
        <v>1879</v>
      </c>
      <c r="F825" s="27" t="str">
        <f t="shared" si="97"/>
        <v>안심4G</v>
      </c>
      <c r="G825" s="389" t="str">
        <f t="shared" si="98"/>
        <v/>
      </c>
      <c r="I825" s="356"/>
      <c r="J825" s="9"/>
      <c r="K825" s="9"/>
      <c r="L825" s="28"/>
      <c r="M825" s="28"/>
      <c r="N825" s="28"/>
    </row>
    <row r="826" spans="1:14">
      <c r="A826" s="384" t="s">
        <v>48</v>
      </c>
      <c r="B826" s="385" t="s">
        <v>92</v>
      </c>
      <c r="C826" s="27" t="s">
        <v>10</v>
      </c>
      <c r="D826" s="27" t="s">
        <v>28</v>
      </c>
      <c r="E826" s="402" t="s">
        <v>1881</v>
      </c>
      <c r="F826" s="27" t="str">
        <f t="shared" si="97"/>
        <v>에센스(스페셜)</v>
      </c>
      <c r="G826" s="389" t="str">
        <f t="shared" si="98"/>
        <v/>
      </c>
      <c r="I826" s="356"/>
      <c r="J826" s="9"/>
      <c r="K826" s="9"/>
      <c r="L826" s="28"/>
      <c r="M826" s="28"/>
      <c r="N826" s="28"/>
    </row>
    <row r="827" spans="1:14">
      <c r="A827" s="384" t="s">
        <v>48</v>
      </c>
      <c r="B827" s="385" t="s">
        <v>92</v>
      </c>
      <c r="C827" s="27" t="s">
        <v>10</v>
      </c>
      <c r="D827" s="27" t="s">
        <v>28</v>
      </c>
      <c r="E827" s="402" t="s">
        <v>1882</v>
      </c>
      <c r="F827" s="27" t="str">
        <f t="shared" si="97"/>
        <v>에센스(스페셜)</v>
      </c>
      <c r="G827" s="389" t="str">
        <f t="shared" si="98"/>
        <v/>
      </c>
      <c r="I827" s="356"/>
      <c r="J827" s="9"/>
      <c r="K827" s="9"/>
      <c r="L827" s="28"/>
      <c r="M827" s="28"/>
      <c r="N827" s="28"/>
    </row>
    <row r="828" spans="1:14">
      <c r="A828" s="384" t="s">
        <v>48</v>
      </c>
      <c r="B828" s="385" t="s">
        <v>92</v>
      </c>
      <c r="C828" s="27" t="s">
        <v>10</v>
      </c>
      <c r="D828" s="27" t="s">
        <v>31</v>
      </c>
      <c r="E828" s="402" t="s">
        <v>1880</v>
      </c>
      <c r="F828" s="27" t="str">
        <f t="shared" si="97"/>
        <v>안심2.5G</v>
      </c>
      <c r="G828" s="389" t="str">
        <f t="shared" si="98"/>
        <v/>
      </c>
      <c r="I828" s="356"/>
      <c r="J828" s="9"/>
      <c r="K828" s="9"/>
      <c r="L828" s="28"/>
      <c r="M828" s="28"/>
      <c r="N828" s="28"/>
    </row>
    <row r="829" spans="1:14">
      <c r="A829" s="384" t="s">
        <v>48</v>
      </c>
      <c r="B829" s="385" t="s">
        <v>92</v>
      </c>
      <c r="C829" s="27" t="s">
        <v>10</v>
      </c>
      <c r="D829" s="27" t="s">
        <v>31</v>
      </c>
      <c r="E829" s="402" t="s">
        <v>1879</v>
      </c>
      <c r="F829" s="27" t="str">
        <f t="shared" si="97"/>
        <v>안심4G</v>
      </c>
      <c r="G829" s="389" t="str">
        <f t="shared" si="98"/>
        <v/>
      </c>
      <c r="I829" s="356"/>
      <c r="J829" s="9"/>
      <c r="K829" s="9"/>
      <c r="L829" s="28"/>
      <c r="M829" s="28"/>
      <c r="N829" s="28"/>
    </row>
    <row r="830" spans="1:14">
      <c r="A830" s="384" t="s">
        <v>48</v>
      </c>
      <c r="B830" s="385" t="s">
        <v>92</v>
      </c>
      <c r="C830" s="27" t="s">
        <v>10</v>
      </c>
      <c r="D830" s="27" t="s">
        <v>31</v>
      </c>
      <c r="E830" s="402" t="s">
        <v>1881</v>
      </c>
      <c r="F830" s="27" t="str">
        <f t="shared" si="97"/>
        <v>에센스(스페셜)</v>
      </c>
      <c r="G830" s="389" t="str">
        <f t="shared" si="98"/>
        <v/>
      </c>
      <c r="I830" s="356"/>
      <c r="J830" s="9"/>
      <c r="K830" s="9"/>
      <c r="L830" s="28"/>
      <c r="M830" s="28"/>
      <c r="N830" s="28"/>
    </row>
    <row r="831" spans="1:14">
      <c r="A831" s="384" t="s">
        <v>48</v>
      </c>
      <c r="B831" s="385" t="s">
        <v>92</v>
      </c>
      <c r="C831" s="27" t="s">
        <v>10</v>
      </c>
      <c r="D831" s="27" t="s">
        <v>31</v>
      </c>
      <c r="E831" s="402" t="s">
        <v>1882</v>
      </c>
      <c r="F831" s="27" t="str">
        <f t="shared" si="97"/>
        <v>에센스(스페셜)</v>
      </c>
      <c r="G831" s="389" t="str">
        <f t="shared" si="98"/>
        <v/>
      </c>
      <c r="I831" s="356"/>
      <c r="J831" s="9"/>
      <c r="K831" s="9"/>
      <c r="L831" s="28"/>
      <c r="M831" s="28"/>
      <c r="N831" s="28"/>
    </row>
    <row r="832" spans="1:14">
      <c r="A832" s="384" t="s">
        <v>48</v>
      </c>
      <c r="B832" s="385" t="s">
        <v>92</v>
      </c>
      <c r="C832" s="27" t="s">
        <v>10</v>
      </c>
      <c r="D832" s="27" t="s">
        <v>32</v>
      </c>
      <c r="E832" s="402" t="s">
        <v>1880</v>
      </c>
      <c r="F832" s="27" t="str">
        <f t="shared" si="97"/>
        <v>안심2.5G</v>
      </c>
      <c r="G832" s="389" t="str">
        <f t="shared" si="98"/>
        <v/>
      </c>
      <c r="I832" s="356"/>
      <c r="J832" s="9"/>
      <c r="K832" s="9"/>
      <c r="L832" s="28"/>
      <c r="M832" s="28"/>
      <c r="N832" s="28"/>
    </row>
    <row r="833" spans="1:14">
      <c r="A833" s="384" t="s">
        <v>48</v>
      </c>
      <c r="B833" s="385" t="s">
        <v>92</v>
      </c>
      <c r="C833" s="27" t="s">
        <v>10</v>
      </c>
      <c r="D833" s="27" t="s">
        <v>32</v>
      </c>
      <c r="E833" s="402" t="s">
        <v>1879</v>
      </c>
      <c r="F833" s="27" t="str">
        <f t="shared" si="97"/>
        <v>안심4G</v>
      </c>
      <c r="G833" s="389" t="str">
        <f t="shared" si="98"/>
        <v/>
      </c>
      <c r="I833" s="356"/>
      <c r="J833" s="9"/>
      <c r="K833" s="9"/>
      <c r="L833" s="28"/>
      <c r="M833" s="28"/>
      <c r="N833" s="28"/>
    </row>
    <row r="834" spans="1:14">
      <c r="A834" s="384" t="s">
        <v>48</v>
      </c>
      <c r="B834" s="385" t="s">
        <v>92</v>
      </c>
      <c r="C834" s="27" t="s">
        <v>10</v>
      </c>
      <c r="D834" s="27" t="s">
        <v>32</v>
      </c>
      <c r="E834" s="402" t="s">
        <v>1881</v>
      </c>
      <c r="F834" s="27" t="str">
        <f t="shared" si="97"/>
        <v>에센스(스페셜)</v>
      </c>
      <c r="G834" s="389" t="str">
        <f t="shared" si="98"/>
        <v/>
      </c>
      <c r="I834" s="356"/>
      <c r="J834" s="9"/>
      <c r="K834" s="9"/>
      <c r="L834" s="28"/>
      <c r="M834" s="28"/>
      <c r="N834" s="28"/>
    </row>
    <row r="835" spans="1:14">
      <c r="A835" s="384" t="s">
        <v>48</v>
      </c>
      <c r="B835" s="385" t="s">
        <v>92</v>
      </c>
      <c r="C835" s="27" t="s">
        <v>10</v>
      </c>
      <c r="D835" s="27" t="s">
        <v>32</v>
      </c>
      <c r="E835" s="402" t="s">
        <v>1882</v>
      </c>
      <c r="F835" s="27" t="str">
        <f t="shared" si="97"/>
        <v>에센스(스페셜)</v>
      </c>
      <c r="G835" s="389" t="str">
        <f t="shared" si="98"/>
        <v/>
      </c>
      <c r="I835" s="356"/>
      <c r="J835" s="9"/>
      <c r="K835" s="9"/>
      <c r="L835" s="28"/>
      <c r="M835" s="28"/>
      <c r="N835" s="28"/>
    </row>
    <row r="836" spans="1:14">
      <c r="A836" s="384" t="s">
        <v>48</v>
      </c>
      <c r="B836" s="385" t="s">
        <v>92</v>
      </c>
      <c r="C836" s="27" t="s">
        <v>10</v>
      </c>
      <c r="D836" s="27" t="s">
        <v>33</v>
      </c>
      <c r="E836" s="402" t="s">
        <v>1880</v>
      </c>
      <c r="F836" s="27" t="str">
        <f t="shared" si="97"/>
        <v>안심2.5G</v>
      </c>
      <c r="G836" s="389" t="str">
        <f t="shared" si="98"/>
        <v/>
      </c>
      <c r="I836" s="356"/>
      <c r="J836" s="9"/>
      <c r="K836" s="9"/>
      <c r="L836" s="28"/>
      <c r="M836" s="28"/>
      <c r="N836" s="28"/>
    </row>
    <row r="837" spans="1:14">
      <c r="A837" s="384" t="s">
        <v>48</v>
      </c>
      <c r="B837" s="385" t="s">
        <v>92</v>
      </c>
      <c r="C837" s="27" t="s">
        <v>10</v>
      </c>
      <c r="D837" s="27" t="s">
        <v>33</v>
      </c>
      <c r="E837" s="402" t="s">
        <v>1879</v>
      </c>
      <c r="F837" s="27" t="str">
        <f t="shared" si="97"/>
        <v>안심4G</v>
      </c>
      <c r="G837" s="389" t="str">
        <f t="shared" si="98"/>
        <v/>
      </c>
      <c r="I837" s="356"/>
      <c r="J837" s="9"/>
      <c r="K837" s="9"/>
      <c r="L837" s="28"/>
      <c r="M837" s="28"/>
      <c r="N837" s="28"/>
    </row>
    <row r="838" spans="1:14">
      <c r="A838" s="384" t="s">
        <v>48</v>
      </c>
      <c r="B838" s="385" t="s">
        <v>92</v>
      </c>
      <c r="C838" s="27" t="s">
        <v>10</v>
      </c>
      <c r="D838" s="27" t="s">
        <v>33</v>
      </c>
      <c r="E838" s="402" t="s">
        <v>1881</v>
      </c>
      <c r="F838" s="27" t="str">
        <f t="shared" si="97"/>
        <v>에센스(스페셜)</v>
      </c>
      <c r="G838" s="389" t="str">
        <f t="shared" si="98"/>
        <v/>
      </c>
      <c r="I838" s="356"/>
      <c r="J838" s="9"/>
      <c r="K838" s="9"/>
      <c r="L838" s="28"/>
      <c r="M838" s="28"/>
      <c r="N838" s="28"/>
    </row>
    <row r="839" spans="1:14">
      <c r="A839" s="384" t="s">
        <v>48</v>
      </c>
      <c r="B839" s="385" t="s">
        <v>92</v>
      </c>
      <c r="C839" s="27" t="s">
        <v>10</v>
      </c>
      <c r="D839" s="27" t="s">
        <v>33</v>
      </c>
      <c r="E839" s="402" t="s">
        <v>1882</v>
      </c>
      <c r="F839" s="27" t="str">
        <f t="shared" si="97"/>
        <v>에센스(스페셜)</v>
      </c>
      <c r="G839" s="389" t="str">
        <f t="shared" si="98"/>
        <v/>
      </c>
      <c r="I839" s="356"/>
      <c r="J839" s="9"/>
      <c r="K839" s="9"/>
      <c r="L839" s="28"/>
      <c r="M839" s="28"/>
      <c r="N839" s="28"/>
    </row>
    <row r="840" spans="1:14">
      <c r="A840" s="384" t="s">
        <v>48</v>
      </c>
      <c r="B840" s="385" t="s">
        <v>92</v>
      </c>
      <c r="C840" s="27" t="s">
        <v>13</v>
      </c>
      <c r="D840" s="27" t="s">
        <v>28</v>
      </c>
      <c r="E840" s="402" t="s">
        <v>1880</v>
      </c>
      <c r="F840" s="27" t="str">
        <f t="shared" si="97"/>
        <v>안심2.5G</v>
      </c>
      <c r="G840" s="389" t="str">
        <f t="shared" si="98"/>
        <v/>
      </c>
      <c r="I840" s="356"/>
      <c r="J840" s="9"/>
      <c r="K840" s="9"/>
      <c r="L840" s="28"/>
      <c r="M840" s="28"/>
      <c r="N840" s="28"/>
    </row>
    <row r="841" spans="1:14">
      <c r="A841" s="384" t="s">
        <v>48</v>
      </c>
      <c r="B841" s="385" t="s">
        <v>92</v>
      </c>
      <c r="C841" s="27" t="s">
        <v>13</v>
      </c>
      <c r="D841" s="27" t="s">
        <v>28</v>
      </c>
      <c r="E841" s="402" t="s">
        <v>1879</v>
      </c>
      <c r="F841" s="27" t="str">
        <f t="shared" si="97"/>
        <v>안심4G</v>
      </c>
      <c r="G841" s="389" t="str">
        <f t="shared" si="98"/>
        <v/>
      </c>
      <c r="I841" s="356"/>
      <c r="J841" s="9"/>
      <c r="K841" s="9"/>
      <c r="L841" s="28"/>
      <c r="M841" s="28"/>
      <c r="N841" s="28"/>
    </row>
    <row r="842" spans="1:14">
      <c r="A842" s="384" t="s">
        <v>48</v>
      </c>
      <c r="B842" s="385" t="s">
        <v>92</v>
      </c>
      <c r="C842" s="27" t="s">
        <v>13</v>
      </c>
      <c r="D842" s="27" t="s">
        <v>28</v>
      </c>
      <c r="E842" s="402" t="s">
        <v>1881</v>
      </c>
      <c r="F842" s="27" t="str">
        <f t="shared" si="97"/>
        <v>에센스(스페셜)</v>
      </c>
      <c r="G842" s="389" t="str">
        <f t="shared" si="98"/>
        <v/>
      </c>
      <c r="I842" s="356"/>
      <c r="J842" s="9"/>
      <c r="K842" s="9"/>
      <c r="L842" s="28"/>
      <c r="M842" s="28"/>
      <c r="N842" s="28"/>
    </row>
    <row r="843" spans="1:14">
      <c r="A843" s="384" t="s">
        <v>48</v>
      </c>
      <c r="B843" s="385" t="s">
        <v>92</v>
      </c>
      <c r="C843" s="27" t="s">
        <v>13</v>
      </c>
      <c r="D843" s="27" t="s">
        <v>28</v>
      </c>
      <c r="E843" s="402" t="s">
        <v>1882</v>
      </c>
      <c r="F843" s="27" t="str">
        <f t="shared" si="97"/>
        <v>에센스(스페셜)</v>
      </c>
      <c r="G843" s="389" t="str">
        <f t="shared" si="98"/>
        <v/>
      </c>
      <c r="I843" s="356"/>
      <c r="J843" s="9"/>
      <c r="K843" s="9"/>
      <c r="L843" s="28"/>
      <c r="M843" s="28"/>
      <c r="N843" s="28"/>
    </row>
    <row r="844" spans="1:14">
      <c r="A844" s="384" t="s">
        <v>48</v>
      </c>
      <c r="B844" s="385" t="s">
        <v>92</v>
      </c>
      <c r="C844" s="27" t="s">
        <v>13</v>
      </c>
      <c r="D844" s="27" t="s">
        <v>31</v>
      </c>
      <c r="E844" s="402" t="s">
        <v>1880</v>
      </c>
      <c r="F844" s="27" t="str">
        <f t="shared" si="97"/>
        <v>안심2.5G</v>
      </c>
      <c r="G844" s="389" t="str">
        <f t="shared" si="98"/>
        <v/>
      </c>
      <c r="I844" s="356"/>
      <c r="J844" s="9"/>
      <c r="K844" s="9"/>
      <c r="L844" s="28"/>
      <c r="M844" s="28"/>
      <c r="N844" s="28"/>
    </row>
    <row r="845" spans="1:14">
      <c r="A845" s="384" t="s">
        <v>48</v>
      </c>
      <c r="B845" s="385" t="s">
        <v>92</v>
      </c>
      <c r="C845" s="27" t="s">
        <v>13</v>
      </c>
      <c r="D845" s="27" t="s">
        <v>31</v>
      </c>
      <c r="E845" s="402" t="s">
        <v>1879</v>
      </c>
      <c r="F845" s="27" t="str">
        <f t="shared" si="97"/>
        <v>안심4G</v>
      </c>
      <c r="G845" s="389" t="str">
        <f t="shared" si="98"/>
        <v/>
      </c>
      <c r="I845" s="356"/>
      <c r="J845" s="9"/>
      <c r="K845" s="9"/>
      <c r="L845" s="28"/>
      <c r="M845" s="28"/>
      <c r="N845" s="28"/>
    </row>
    <row r="846" spans="1:14">
      <c r="A846" s="384" t="s">
        <v>48</v>
      </c>
      <c r="B846" s="385" t="s">
        <v>92</v>
      </c>
      <c r="C846" s="27" t="s">
        <v>13</v>
      </c>
      <c r="D846" s="27" t="s">
        <v>31</v>
      </c>
      <c r="E846" s="402" t="s">
        <v>1881</v>
      </c>
      <c r="F846" s="27" t="str">
        <f t="shared" si="97"/>
        <v>에센스(스페셜)</v>
      </c>
      <c r="G846" s="389" t="str">
        <f t="shared" si="98"/>
        <v/>
      </c>
      <c r="I846" s="356"/>
      <c r="J846" s="9"/>
      <c r="K846" s="9"/>
      <c r="L846" s="28"/>
      <c r="M846" s="28"/>
      <c r="N846" s="28"/>
    </row>
    <row r="847" spans="1:14">
      <c r="A847" s="384" t="s">
        <v>48</v>
      </c>
      <c r="B847" s="385" t="s">
        <v>92</v>
      </c>
      <c r="C847" s="27" t="s">
        <v>13</v>
      </c>
      <c r="D847" s="27" t="s">
        <v>31</v>
      </c>
      <c r="E847" s="402" t="s">
        <v>1882</v>
      </c>
      <c r="F847" s="27" t="str">
        <f t="shared" si="97"/>
        <v>에센스(스페셜)</v>
      </c>
      <c r="G847" s="389" t="str">
        <f t="shared" si="98"/>
        <v/>
      </c>
      <c r="I847" s="356"/>
      <c r="J847" s="9"/>
      <c r="K847" s="9"/>
      <c r="L847" s="28"/>
      <c r="M847" s="28"/>
      <c r="N847" s="28"/>
    </row>
    <row r="848" spans="1:14">
      <c r="A848" s="384" t="s">
        <v>48</v>
      </c>
      <c r="B848" s="385" t="s">
        <v>92</v>
      </c>
      <c r="C848" s="27" t="s">
        <v>13</v>
      </c>
      <c r="D848" s="27" t="s">
        <v>32</v>
      </c>
      <c r="E848" s="402" t="s">
        <v>1880</v>
      </c>
      <c r="F848" s="27" t="str">
        <f t="shared" si="97"/>
        <v>안심2.5G</v>
      </c>
      <c r="G848" s="389" t="str">
        <f t="shared" si="98"/>
        <v/>
      </c>
      <c r="I848" s="356"/>
      <c r="J848" s="9"/>
      <c r="K848" s="9"/>
      <c r="L848" s="28"/>
      <c r="M848" s="28"/>
      <c r="N848" s="28"/>
    </row>
    <row r="849" spans="1:14">
      <c r="A849" s="384" t="s">
        <v>48</v>
      </c>
      <c r="B849" s="385" t="s">
        <v>92</v>
      </c>
      <c r="C849" s="27" t="s">
        <v>13</v>
      </c>
      <c r="D849" s="27" t="s">
        <v>32</v>
      </c>
      <c r="E849" s="402" t="s">
        <v>1879</v>
      </c>
      <c r="F849" s="27" t="str">
        <f t="shared" si="97"/>
        <v>안심4G</v>
      </c>
      <c r="G849" s="389" t="str">
        <f t="shared" si="98"/>
        <v/>
      </c>
      <c r="I849" s="356"/>
      <c r="J849" s="9"/>
      <c r="K849" s="9"/>
      <c r="L849" s="28"/>
      <c r="M849" s="28"/>
      <c r="N849" s="28"/>
    </row>
    <row r="850" spans="1:14">
      <c r="A850" s="384" t="s">
        <v>48</v>
      </c>
      <c r="B850" s="385" t="s">
        <v>92</v>
      </c>
      <c r="C850" s="27" t="s">
        <v>13</v>
      </c>
      <c r="D850" s="27" t="s">
        <v>32</v>
      </c>
      <c r="E850" s="402" t="s">
        <v>1881</v>
      </c>
      <c r="F850" s="27" t="str">
        <f t="shared" si="97"/>
        <v>에센스(스페셜)</v>
      </c>
      <c r="G850" s="389" t="str">
        <f t="shared" si="98"/>
        <v/>
      </c>
      <c r="I850" s="356"/>
      <c r="J850" s="9"/>
      <c r="K850" s="9"/>
      <c r="L850" s="28"/>
      <c r="M850" s="28"/>
      <c r="N850" s="28"/>
    </row>
    <row r="851" spans="1:14">
      <c r="A851" s="384" t="s">
        <v>48</v>
      </c>
      <c r="B851" s="385" t="s">
        <v>92</v>
      </c>
      <c r="C851" s="27" t="s">
        <v>13</v>
      </c>
      <c r="D851" s="27" t="s">
        <v>32</v>
      </c>
      <c r="E851" s="402" t="s">
        <v>1882</v>
      </c>
      <c r="F851" s="27" t="str">
        <f t="shared" si="97"/>
        <v>에센스(스페셜)</v>
      </c>
      <c r="G851" s="389" t="str">
        <f t="shared" si="98"/>
        <v/>
      </c>
      <c r="I851" s="356"/>
      <c r="J851" s="9"/>
      <c r="K851" s="9"/>
      <c r="L851" s="28"/>
      <c r="M851" s="28"/>
      <c r="N851" s="28"/>
    </row>
    <row r="852" spans="1:14">
      <c r="A852" s="384" t="s">
        <v>48</v>
      </c>
      <c r="B852" s="385" t="s">
        <v>92</v>
      </c>
      <c r="C852" s="27" t="s">
        <v>13</v>
      </c>
      <c r="D852" s="27" t="s">
        <v>33</v>
      </c>
      <c r="E852" s="402" t="s">
        <v>1880</v>
      </c>
      <c r="F852" s="27" t="str">
        <f t="shared" si="97"/>
        <v>안심2.5G</v>
      </c>
      <c r="G852" s="389" t="str">
        <f t="shared" si="98"/>
        <v/>
      </c>
      <c r="I852" s="356"/>
      <c r="J852" s="9"/>
      <c r="K852" s="9"/>
      <c r="L852" s="28"/>
      <c r="M852" s="28"/>
      <c r="N852" s="28"/>
    </row>
    <row r="853" spans="1:14">
      <c r="A853" s="384" t="s">
        <v>48</v>
      </c>
      <c r="B853" s="385" t="s">
        <v>92</v>
      </c>
      <c r="C853" s="27" t="s">
        <v>13</v>
      </c>
      <c r="D853" s="27" t="s">
        <v>33</v>
      </c>
      <c r="E853" s="402" t="s">
        <v>1879</v>
      </c>
      <c r="F853" s="27" t="str">
        <f t="shared" si="97"/>
        <v>안심4G</v>
      </c>
      <c r="G853" s="389" t="str">
        <f t="shared" si="98"/>
        <v/>
      </c>
      <c r="I853" s="356"/>
      <c r="J853" s="9"/>
      <c r="K853" s="9"/>
      <c r="L853" s="28"/>
      <c r="M853" s="28"/>
      <c r="N853" s="28"/>
    </row>
    <row r="854" spans="1:14">
      <c r="A854" s="384" t="s">
        <v>48</v>
      </c>
      <c r="B854" s="385" t="s">
        <v>92</v>
      </c>
      <c r="C854" s="27" t="s">
        <v>13</v>
      </c>
      <c r="D854" s="27" t="s">
        <v>33</v>
      </c>
      <c r="E854" s="402" t="s">
        <v>1881</v>
      </c>
      <c r="F854" s="27" t="str">
        <f t="shared" si="97"/>
        <v>에센스(스페셜)</v>
      </c>
      <c r="G854" s="389" t="str">
        <f t="shared" si="98"/>
        <v/>
      </c>
      <c r="I854" s="356"/>
      <c r="J854" s="9"/>
      <c r="K854" s="9"/>
      <c r="L854" s="28"/>
      <c r="M854" s="28"/>
      <c r="N854" s="28"/>
    </row>
    <row r="855" spans="1:14">
      <c r="A855" s="384" t="s">
        <v>48</v>
      </c>
      <c r="B855" s="385" t="s">
        <v>92</v>
      </c>
      <c r="C855" s="27" t="s">
        <v>13</v>
      </c>
      <c r="D855" s="27" t="s">
        <v>33</v>
      </c>
      <c r="E855" s="402" t="s">
        <v>1882</v>
      </c>
      <c r="F855" s="27" t="str">
        <f t="shared" si="97"/>
        <v>에센스(스페셜)</v>
      </c>
      <c r="G855" s="389" t="str">
        <f t="shared" si="98"/>
        <v/>
      </c>
      <c r="I855" s="356"/>
      <c r="J855" s="9"/>
      <c r="K855" s="9"/>
      <c r="L855" s="28"/>
      <c r="M855" s="28"/>
      <c r="N855" s="28"/>
    </row>
    <row r="856" spans="1:14">
      <c r="A856" s="384" t="s">
        <v>48</v>
      </c>
      <c r="B856" s="385" t="s">
        <v>92</v>
      </c>
      <c r="C856" s="27" t="s">
        <v>34</v>
      </c>
      <c r="D856" s="27" t="s">
        <v>28</v>
      </c>
      <c r="E856" s="402" t="s">
        <v>1880</v>
      </c>
      <c r="F856" s="27" t="str">
        <f t="shared" ref="F856:F887" si="99">IFERROR(VLOOKUP(E856,$A$11:$C$17,3,0),0)</f>
        <v>안심2.5G</v>
      </c>
      <c r="G856" s="389" t="str">
        <f t="shared" si="98"/>
        <v/>
      </c>
      <c r="I856" s="356"/>
      <c r="J856" s="9"/>
      <c r="K856" s="9"/>
      <c r="L856" s="28"/>
      <c r="M856" s="28"/>
      <c r="N856" s="28"/>
    </row>
    <row r="857" spans="1:14">
      <c r="A857" s="384" t="s">
        <v>48</v>
      </c>
      <c r="B857" s="385" t="s">
        <v>92</v>
      </c>
      <c r="C857" s="27" t="s">
        <v>34</v>
      </c>
      <c r="D857" s="27" t="s">
        <v>28</v>
      </c>
      <c r="E857" s="402" t="s">
        <v>1879</v>
      </c>
      <c r="F857" s="27" t="str">
        <f t="shared" si="99"/>
        <v>안심4G</v>
      </c>
      <c r="G857" s="389" t="str">
        <f t="shared" si="98"/>
        <v/>
      </c>
      <c r="I857" s="356"/>
      <c r="J857" s="9"/>
      <c r="K857" s="9"/>
      <c r="L857" s="28"/>
      <c r="M857" s="28"/>
      <c r="N857" s="28"/>
    </row>
    <row r="858" spans="1:14">
      <c r="A858" s="384" t="s">
        <v>48</v>
      </c>
      <c r="B858" s="385" t="s">
        <v>92</v>
      </c>
      <c r="C858" s="27" t="s">
        <v>34</v>
      </c>
      <c r="D858" s="27" t="s">
        <v>28</v>
      </c>
      <c r="E858" s="402" t="s">
        <v>1881</v>
      </c>
      <c r="F858" s="27" t="str">
        <f t="shared" si="99"/>
        <v>에센스(스페셜)</v>
      </c>
      <c r="G858" s="389" t="str">
        <f t="shared" si="98"/>
        <v/>
      </c>
      <c r="I858" s="356"/>
      <c r="J858" s="9"/>
      <c r="K858" s="9"/>
      <c r="L858" s="28"/>
      <c r="M858" s="28"/>
      <c r="N858" s="28"/>
    </row>
    <row r="859" spans="1:14">
      <c r="A859" s="384" t="s">
        <v>48</v>
      </c>
      <c r="B859" s="385" t="s">
        <v>92</v>
      </c>
      <c r="C859" s="27" t="s">
        <v>34</v>
      </c>
      <c r="D859" s="27" t="s">
        <v>28</v>
      </c>
      <c r="E859" s="402" t="s">
        <v>1882</v>
      </c>
      <c r="F859" s="27" t="str">
        <f t="shared" si="99"/>
        <v>에센스(스페셜)</v>
      </c>
      <c r="G859" s="389" t="str">
        <f t="shared" si="98"/>
        <v/>
      </c>
      <c r="I859" s="356"/>
      <c r="J859" s="9"/>
      <c r="K859" s="9"/>
      <c r="L859" s="28"/>
      <c r="M859" s="28"/>
      <c r="N859" s="28"/>
    </row>
    <row r="860" spans="1:14">
      <c r="A860" s="384" t="s">
        <v>48</v>
      </c>
      <c r="B860" s="385" t="s">
        <v>92</v>
      </c>
      <c r="C860" s="27" t="s">
        <v>34</v>
      </c>
      <c r="D860" s="27" t="s">
        <v>31</v>
      </c>
      <c r="E860" s="402" t="s">
        <v>1880</v>
      </c>
      <c r="F860" s="27" t="str">
        <f t="shared" si="99"/>
        <v>안심2.5G</v>
      </c>
      <c r="G860" s="389" t="str">
        <f t="shared" si="98"/>
        <v/>
      </c>
      <c r="I860" s="356"/>
      <c r="J860" s="9"/>
      <c r="K860" s="9"/>
      <c r="L860" s="28"/>
      <c r="M860" s="28"/>
      <c r="N860" s="28"/>
    </row>
    <row r="861" spans="1:14">
      <c r="A861" s="384" t="s">
        <v>48</v>
      </c>
      <c r="B861" s="385" t="s">
        <v>92</v>
      </c>
      <c r="C861" s="27" t="s">
        <v>34</v>
      </c>
      <c r="D861" s="27" t="s">
        <v>31</v>
      </c>
      <c r="E861" s="402" t="s">
        <v>1879</v>
      </c>
      <c r="F861" s="27" t="str">
        <f t="shared" si="99"/>
        <v>안심4G</v>
      </c>
      <c r="G861" s="389" t="str">
        <f t="shared" si="98"/>
        <v/>
      </c>
      <c r="I861" s="356"/>
      <c r="J861" s="9"/>
      <c r="K861" s="9"/>
      <c r="L861" s="28"/>
      <c r="M861" s="28"/>
      <c r="N861" s="28"/>
    </row>
    <row r="862" spans="1:14">
      <c r="A862" s="384" t="s">
        <v>48</v>
      </c>
      <c r="B862" s="385" t="s">
        <v>92</v>
      </c>
      <c r="C862" s="27" t="s">
        <v>34</v>
      </c>
      <c r="D862" s="27" t="s">
        <v>31</v>
      </c>
      <c r="E862" s="402" t="s">
        <v>1881</v>
      </c>
      <c r="F862" s="27" t="str">
        <f t="shared" si="99"/>
        <v>에센스(스페셜)</v>
      </c>
      <c r="G862" s="389" t="str">
        <f t="shared" si="98"/>
        <v/>
      </c>
      <c r="I862" s="356"/>
      <c r="J862" s="9"/>
      <c r="K862" s="9"/>
      <c r="L862" s="28"/>
      <c r="M862" s="28"/>
      <c r="N862" s="28"/>
    </row>
    <row r="863" spans="1:14">
      <c r="A863" s="384" t="s">
        <v>48</v>
      </c>
      <c r="B863" s="385" t="s">
        <v>92</v>
      </c>
      <c r="C863" s="27" t="s">
        <v>34</v>
      </c>
      <c r="D863" s="27" t="s">
        <v>31</v>
      </c>
      <c r="E863" s="402" t="s">
        <v>1882</v>
      </c>
      <c r="F863" s="27" t="str">
        <f t="shared" si="99"/>
        <v>에센스(스페셜)</v>
      </c>
      <c r="G863" s="389" t="str">
        <f t="shared" si="98"/>
        <v/>
      </c>
      <c r="I863" s="356"/>
      <c r="J863" s="9"/>
      <c r="K863" s="9"/>
      <c r="L863" s="28"/>
      <c r="M863" s="28"/>
      <c r="N863" s="28"/>
    </row>
    <row r="864" spans="1:14">
      <c r="A864" s="384" t="s">
        <v>48</v>
      </c>
      <c r="B864" s="385" t="s">
        <v>92</v>
      </c>
      <c r="C864" s="27" t="s">
        <v>34</v>
      </c>
      <c r="D864" s="27" t="s">
        <v>32</v>
      </c>
      <c r="E864" s="402" t="s">
        <v>1880</v>
      </c>
      <c r="F864" s="27" t="str">
        <f t="shared" si="99"/>
        <v>안심2.5G</v>
      </c>
      <c r="G864" s="389" t="str">
        <f t="shared" si="98"/>
        <v/>
      </c>
      <c r="I864" s="356"/>
      <c r="J864" s="9"/>
      <c r="K864" s="9"/>
      <c r="L864" s="28"/>
      <c r="M864" s="28"/>
      <c r="N864" s="28"/>
    </row>
    <row r="865" spans="1:14">
      <c r="A865" s="384" t="s">
        <v>48</v>
      </c>
      <c r="B865" s="385" t="s">
        <v>92</v>
      </c>
      <c r="C865" s="27" t="s">
        <v>34</v>
      </c>
      <c r="D865" s="27" t="s">
        <v>32</v>
      </c>
      <c r="E865" s="402" t="s">
        <v>1879</v>
      </c>
      <c r="F865" s="27" t="str">
        <f t="shared" si="99"/>
        <v>안심4G</v>
      </c>
      <c r="G865" s="389" t="str">
        <f t="shared" si="98"/>
        <v/>
      </c>
      <c r="I865" s="356"/>
      <c r="J865" s="9"/>
      <c r="K865" s="9"/>
      <c r="L865" s="28"/>
      <c r="M865" s="28"/>
      <c r="N865" s="28"/>
    </row>
    <row r="866" spans="1:14">
      <c r="A866" s="384" t="s">
        <v>48</v>
      </c>
      <c r="B866" s="385" t="s">
        <v>92</v>
      </c>
      <c r="C866" s="27" t="s">
        <v>34</v>
      </c>
      <c r="D866" s="27" t="s">
        <v>32</v>
      </c>
      <c r="E866" s="402" t="s">
        <v>1881</v>
      </c>
      <c r="F866" s="27" t="str">
        <f t="shared" si="99"/>
        <v>에센스(스페셜)</v>
      </c>
      <c r="G866" s="389" t="str">
        <f t="shared" si="98"/>
        <v/>
      </c>
      <c r="I866" s="356"/>
      <c r="J866" s="9"/>
      <c r="K866" s="9"/>
      <c r="L866" s="28"/>
      <c r="M866" s="28"/>
      <c r="N866" s="28"/>
    </row>
    <row r="867" spans="1:14">
      <c r="A867" s="384" t="s">
        <v>48</v>
      </c>
      <c r="B867" s="385" t="s">
        <v>92</v>
      </c>
      <c r="C867" s="27" t="s">
        <v>34</v>
      </c>
      <c r="D867" s="27" t="s">
        <v>32</v>
      </c>
      <c r="E867" s="402" t="s">
        <v>1882</v>
      </c>
      <c r="F867" s="27" t="str">
        <f t="shared" si="99"/>
        <v>에센스(스페셜)</v>
      </c>
      <c r="G867" s="389" t="str">
        <f t="shared" si="98"/>
        <v/>
      </c>
      <c r="I867" s="356"/>
      <c r="J867" s="9"/>
      <c r="K867" s="9"/>
      <c r="L867" s="28"/>
      <c r="M867" s="28"/>
      <c r="N867" s="28"/>
    </row>
    <row r="868" spans="1:14">
      <c r="A868" s="384" t="s">
        <v>48</v>
      </c>
      <c r="B868" s="385" t="s">
        <v>92</v>
      </c>
      <c r="C868" s="27" t="s">
        <v>34</v>
      </c>
      <c r="D868" s="27" t="s">
        <v>33</v>
      </c>
      <c r="E868" s="402" t="s">
        <v>1880</v>
      </c>
      <c r="F868" s="27" t="str">
        <f t="shared" si="99"/>
        <v>안심2.5G</v>
      </c>
      <c r="G868" s="389" t="str">
        <f t="shared" si="98"/>
        <v/>
      </c>
      <c r="I868" s="356"/>
      <c r="J868" s="9"/>
      <c r="K868" s="9"/>
      <c r="L868" s="28"/>
      <c r="M868" s="28"/>
      <c r="N868" s="28"/>
    </row>
    <row r="869" spans="1:14">
      <c r="A869" s="384" t="s">
        <v>48</v>
      </c>
      <c r="B869" s="385" t="s">
        <v>92</v>
      </c>
      <c r="C869" s="27" t="s">
        <v>34</v>
      </c>
      <c r="D869" s="27" t="s">
        <v>33</v>
      </c>
      <c r="E869" s="402" t="s">
        <v>1879</v>
      </c>
      <c r="F869" s="27" t="str">
        <f t="shared" si="99"/>
        <v>안심4G</v>
      </c>
      <c r="G869" s="389" t="str">
        <f t="shared" si="98"/>
        <v/>
      </c>
      <c r="I869" s="356"/>
      <c r="J869" s="9"/>
      <c r="K869" s="9"/>
      <c r="L869" s="28"/>
      <c r="M869" s="28"/>
      <c r="N869" s="28"/>
    </row>
    <row r="870" spans="1:14">
      <c r="A870" s="384" t="s">
        <v>48</v>
      </c>
      <c r="B870" s="385" t="s">
        <v>92</v>
      </c>
      <c r="C870" s="27" t="s">
        <v>34</v>
      </c>
      <c r="D870" s="27" t="s">
        <v>33</v>
      </c>
      <c r="E870" s="402" t="s">
        <v>1881</v>
      </c>
      <c r="F870" s="27" t="str">
        <f t="shared" si="99"/>
        <v>에센스(스페셜)</v>
      </c>
      <c r="G870" s="389" t="str">
        <f t="shared" si="98"/>
        <v/>
      </c>
      <c r="I870" s="356"/>
      <c r="J870" s="9"/>
      <c r="K870" s="9"/>
      <c r="L870" s="28"/>
      <c r="M870" s="28"/>
      <c r="N870" s="28"/>
    </row>
    <row r="871" spans="1:14">
      <c r="A871" s="384" t="s">
        <v>48</v>
      </c>
      <c r="B871" s="385" t="s">
        <v>92</v>
      </c>
      <c r="C871" s="27" t="s">
        <v>34</v>
      </c>
      <c r="D871" s="27" t="s">
        <v>33</v>
      </c>
      <c r="E871" s="402" t="s">
        <v>1882</v>
      </c>
      <c r="F871" s="27" t="str">
        <f t="shared" si="99"/>
        <v>에센스(스페셜)</v>
      </c>
      <c r="G871" s="389" t="str">
        <f t="shared" si="98"/>
        <v/>
      </c>
      <c r="I871" s="356"/>
      <c r="J871" s="9"/>
      <c r="K871" s="9"/>
      <c r="L871" s="28"/>
      <c r="M871" s="28"/>
      <c r="N871" s="28"/>
    </row>
    <row r="872" spans="1:14">
      <c r="A872" s="384" t="s">
        <v>48</v>
      </c>
      <c r="B872" s="385" t="s">
        <v>92</v>
      </c>
      <c r="C872" s="27" t="s">
        <v>86</v>
      </c>
      <c r="D872" s="27" t="s">
        <v>28</v>
      </c>
      <c r="E872" s="402" t="s">
        <v>1880</v>
      </c>
      <c r="F872" s="27" t="str">
        <f t="shared" si="99"/>
        <v>안심2.5G</v>
      </c>
      <c r="G872" s="389" t="str">
        <f t="shared" ref="G872:G886" si="100">IF(F872="주말엔팅세이브","LTE안심옵션","")</f>
        <v/>
      </c>
      <c r="I872" s="356"/>
      <c r="J872" s="9"/>
      <c r="K872" s="9"/>
      <c r="L872" s="28"/>
      <c r="M872" s="28"/>
      <c r="N872" s="28"/>
    </row>
    <row r="873" spans="1:14">
      <c r="A873" s="384" t="s">
        <v>48</v>
      </c>
      <c r="B873" s="385" t="s">
        <v>92</v>
      </c>
      <c r="C873" s="27" t="s">
        <v>86</v>
      </c>
      <c r="D873" s="27" t="s">
        <v>28</v>
      </c>
      <c r="E873" s="402" t="s">
        <v>1879</v>
      </c>
      <c r="F873" s="27" t="str">
        <f t="shared" si="99"/>
        <v>안심4G</v>
      </c>
      <c r="G873" s="389" t="str">
        <f t="shared" si="100"/>
        <v/>
      </c>
      <c r="I873" s="356"/>
      <c r="J873" s="9"/>
      <c r="K873" s="9"/>
      <c r="L873" s="28"/>
      <c r="M873" s="28"/>
      <c r="N873" s="28"/>
    </row>
    <row r="874" spans="1:14">
      <c r="A874" s="384" t="s">
        <v>48</v>
      </c>
      <c r="B874" s="385" t="s">
        <v>92</v>
      </c>
      <c r="C874" s="27" t="s">
        <v>86</v>
      </c>
      <c r="D874" s="27" t="s">
        <v>28</v>
      </c>
      <c r="E874" s="402" t="s">
        <v>1881</v>
      </c>
      <c r="F874" s="27" t="str">
        <f t="shared" si="99"/>
        <v>에센스(스페셜)</v>
      </c>
      <c r="G874" s="389" t="str">
        <f t="shared" si="100"/>
        <v/>
      </c>
      <c r="I874" s="356"/>
      <c r="J874" s="9"/>
      <c r="K874" s="9"/>
      <c r="L874" s="28"/>
      <c r="M874" s="28"/>
      <c r="N874" s="28"/>
    </row>
    <row r="875" spans="1:14">
      <c r="A875" s="384" t="s">
        <v>48</v>
      </c>
      <c r="B875" s="385" t="s">
        <v>92</v>
      </c>
      <c r="C875" s="27" t="s">
        <v>86</v>
      </c>
      <c r="D875" s="27" t="s">
        <v>28</v>
      </c>
      <c r="E875" s="402" t="s">
        <v>1882</v>
      </c>
      <c r="F875" s="27" t="str">
        <f t="shared" si="99"/>
        <v>에센스(스페셜)</v>
      </c>
      <c r="G875" s="389" t="str">
        <f t="shared" si="100"/>
        <v/>
      </c>
      <c r="I875" s="356"/>
      <c r="J875" s="9"/>
      <c r="K875" s="9"/>
      <c r="L875" s="28"/>
      <c r="M875" s="28"/>
      <c r="N875" s="28"/>
    </row>
    <row r="876" spans="1:14">
      <c r="A876" s="384" t="s">
        <v>48</v>
      </c>
      <c r="B876" s="385" t="s">
        <v>92</v>
      </c>
      <c r="C876" s="27" t="s">
        <v>86</v>
      </c>
      <c r="D876" s="27" t="s">
        <v>31</v>
      </c>
      <c r="E876" s="402" t="s">
        <v>1880</v>
      </c>
      <c r="F876" s="27" t="str">
        <f t="shared" si="99"/>
        <v>안심2.5G</v>
      </c>
      <c r="G876" s="389" t="str">
        <f t="shared" si="100"/>
        <v/>
      </c>
      <c r="I876" s="356"/>
      <c r="J876" s="9"/>
      <c r="K876" s="9"/>
      <c r="L876" s="28"/>
      <c r="M876" s="28"/>
      <c r="N876" s="28"/>
    </row>
    <row r="877" spans="1:14">
      <c r="A877" s="384" t="s">
        <v>48</v>
      </c>
      <c r="B877" s="385" t="s">
        <v>92</v>
      </c>
      <c r="C877" s="27" t="s">
        <v>86</v>
      </c>
      <c r="D877" s="27" t="s">
        <v>31</v>
      </c>
      <c r="E877" s="402" t="s">
        <v>1879</v>
      </c>
      <c r="F877" s="27" t="str">
        <f t="shared" si="99"/>
        <v>안심4G</v>
      </c>
      <c r="G877" s="389" t="str">
        <f t="shared" si="100"/>
        <v/>
      </c>
      <c r="I877" s="356"/>
      <c r="J877" s="9"/>
      <c r="K877" s="9"/>
      <c r="L877" s="28"/>
      <c r="M877" s="28"/>
      <c r="N877" s="28"/>
    </row>
    <row r="878" spans="1:14">
      <c r="A878" s="384" t="s">
        <v>48</v>
      </c>
      <c r="B878" s="385" t="s">
        <v>92</v>
      </c>
      <c r="C878" s="27" t="s">
        <v>86</v>
      </c>
      <c r="D878" s="27" t="s">
        <v>31</v>
      </c>
      <c r="E878" s="402" t="s">
        <v>1881</v>
      </c>
      <c r="F878" s="27" t="str">
        <f t="shared" si="99"/>
        <v>에센스(스페셜)</v>
      </c>
      <c r="G878" s="389" t="str">
        <f t="shared" si="100"/>
        <v/>
      </c>
      <c r="I878" s="356"/>
      <c r="J878" s="9"/>
      <c r="K878" s="9"/>
      <c r="L878" s="28"/>
      <c r="M878" s="28"/>
      <c r="N878" s="28"/>
    </row>
    <row r="879" spans="1:14">
      <c r="A879" s="384" t="s">
        <v>48</v>
      </c>
      <c r="B879" s="385" t="s">
        <v>92</v>
      </c>
      <c r="C879" s="27" t="s">
        <v>86</v>
      </c>
      <c r="D879" s="27" t="s">
        <v>31</v>
      </c>
      <c r="E879" s="402" t="s">
        <v>1882</v>
      </c>
      <c r="F879" s="27" t="str">
        <f t="shared" si="99"/>
        <v>에센스(스페셜)</v>
      </c>
      <c r="G879" s="389" t="str">
        <f t="shared" si="100"/>
        <v/>
      </c>
      <c r="I879" s="356"/>
      <c r="J879" s="9"/>
      <c r="K879" s="9"/>
      <c r="L879" s="28"/>
      <c r="M879" s="28"/>
      <c r="N879" s="28"/>
    </row>
    <row r="880" spans="1:14">
      <c r="A880" s="384" t="s">
        <v>48</v>
      </c>
      <c r="B880" s="385" t="s">
        <v>92</v>
      </c>
      <c r="C880" s="27" t="s">
        <v>86</v>
      </c>
      <c r="D880" s="27" t="s">
        <v>32</v>
      </c>
      <c r="E880" s="402" t="s">
        <v>1880</v>
      </c>
      <c r="F880" s="27" t="str">
        <f t="shared" si="99"/>
        <v>안심2.5G</v>
      </c>
      <c r="G880" s="389" t="str">
        <f t="shared" si="100"/>
        <v/>
      </c>
      <c r="I880" s="356"/>
      <c r="J880" s="9"/>
      <c r="K880" s="9"/>
      <c r="L880" s="28"/>
      <c r="M880" s="28"/>
      <c r="N880" s="28"/>
    </row>
    <row r="881" spans="1:14">
      <c r="A881" s="384" t="s">
        <v>48</v>
      </c>
      <c r="B881" s="385" t="s">
        <v>92</v>
      </c>
      <c r="C881" s="27" t="s">
        <v>86</v>
      </c>
      <c r="D881" s="27" t="s">
        <v>32</v>
      </c>
      <c r="E881" s="402" t="s">
        <v>1879</v>
      </c>
      <c r="F881" s="27" t="str">
        <f t="shared" si="99"/>
        <v>안심4G</v>
      </c>
      <c r="G881" s="389" t="str">
        <f t="shared" si="100"/>
        <v/>
      </c>
      <c r="I881" s="356"/>
      <c r="J881" s="9"/>
      <c r="K881" s="9"/>
      <c r="L881" s="28"/>
      <c r="M881" s="28"/>
      <c r="N881" s="28"/>
    </row>
    <row r="882" spans="1:14">
      <c r="A882" s="384" t="s">
        <v>48</v>
      </c>
      <c r="B882" s="385" t="s">
        <v>92</v>
      </c>
      <c r="C882" s="27" t="s">
        <v>86</v>
      </c>
      <c r="D882" s="27" t="s">
        <v>32</v>
      </c>
      <c r="E882" s="402" t="s">
        <v>1881</v>
      </c>
      <c r="F882" s="27" t="str">
        <f t="shared" si="99"/>
        <v>에센스(스페셜)</v>
      </c>
      <c r="G882" s="389" t="str">
        <f t="shared" si="100"/>
        <v/>
      </c>
      <c r="I882" s="356"/>
      <c r="J882" s="9"/>
      <c r="K882" s="9"/>
      <c r="L882" s="28"/>
      <c r="M882" s="28"/>
      <c r="N882" s="28"/>
    </row>
    <row r="883" spans="1:14">
      <c r="A883" s="384" t="s">
        <v>48</v>
      </c>
      <c r="B883" s="385" t="s">
        <v>92</v>
      </c>
      <c r="C883" s="27" t="s">
        <v>86</v>
      </c>
      <c r="D883" s="27" t="s">
        <v>32</v>
      </c>
      <c r="E883" s="402" t="s">
        <v>1882</v>
      </c>
      <c r="F883" s="27" t="str">
        <f t="shared" si="99"/>
        <v>에센스(스페셜)</v>
      </c>
      <c r="G883" s="389" t="str">
        <f t="shared" si="100"/>
        <v/>
      </c>
      <c r="I883" s="356"/>
      <c r="J883" s="9"/>
      <c r="K883" s="9"/>
      <c r="L883" s="28"/>
      <c r="M883" s="28"/>
      <c r="N883" s="28"/>
    </row>
    <row r="884" spans="1:14">
      <c r="A884" s="384" t="s">
        <v>48</v>
      </c>
      <c r="B884" s="385" t="s">
        <v>92</v>
      </c>
      <c r="C884" s="27" t="s">
        <v>86</v>
      </c>
      <c r="D884" s="27" t="s">
        <v>33</v>
      </c>
      <c r="E884" s="402" t="s">
        <v>1880</v>
      </c>
      <c r="F884" s="27" t="str">
        <f t="shared" si="99"/>
        <v>안심2.5G</v>
      </c>
      <c r="G884" s="389" t="str">
        <f t="shared" si="100"/>
        <v/>
      </c>
      <c r="I884" s="356"/>
      <c r="J884" s="9"/>
      <c r="K884" s="9"/>
      <c r="L884" s="28"/>
      <c r="M884" s="28"/>
      <c r="N884" s="28"/>
    </row>
    <row r="885" spans="1:14">
      <c r="A885" s="384" t="s">
        <v>48</v>
      </c>
      <c r="B885" s="385" t="s">
        <v>92</v>
      </c>
      <c r="C885" s="27" t="s">
        <v>86</v>
      </c>
      <c r="D885" s="27" t="s">
        <v>33</v>
      </c>
      <c r="E885" s="402" t="s">
        <v>1879</v>
      </c>
      <c r="F885" s="27" t="str">
        <f t="shared" si="99"/>
        <v>안심4G</v>
      </c>
      <c r="G885" s="389" t="str">
        <f t="shared" si="100"/>
        <v/>
      </c>
      <c r="I885" s="356"/>
      <c r="J885" s="9"/>
      <c r="K885" s="9"/>
      <c r="L885" s="28"/>
      <c r="M885" s="28"/>
      <c r="N885" s="28"/>
    </row>
    <row r="886" spans="1:14">
      <c r="A886" s="384" t="s">
        <v>48</v>
      </c>
      <c r="B886" s="385" t="s">
        <v>92</v>
      </c>
      <c r="C886" s="27" t="s">
        <v>86</v>
      </c>
      <c r="D886" s="27" t="s">
        <v>33</v>
      </c>
      <c r="E886" s="402" t="s">
        <v>1881</v>
      </c>
      <c r="F886" s="27" t="str">
        <f t="shared" si="99"/>
        <v>에센스(스페셜)</v>
      </c>
      <c r="G886" s="389" t="str">
        <f t="shared" si="100"/>
        <v/>
      </c>
      <c r="I886" s="356"/>
      <c r="J886" s="9"/>
      <c r="K886" s="9"/>
      <c r="L886" s="28"/>
      <c r="M886" s="28"/>
      <c r="N886" s="28"/>
    </row>
    <row r="887" spans="1:14">
      <c r="A887" s="384" t="s">
        <v>48</v>
      </c>
      <c r="B887" s="385" t="s">
        <v>92</v>
      </c>
      <c r="C887" s="27" t="s">
        <v>86</v>
      </c>
      <c r="D887" s="27" t="s">
        <v>33</v>
      </c>
      <c r="E887" s="402" t="s">
        <v>1882</v>
      </c>
      <c r="F887" s="27" t="str">
        <f t="shared" si="99"/>
        <v>에센스(스페셜)</v>
      </c>
      <c r="G887" s="389" t="str">
        <f t="shared" ref="G887:G950" si="101">IF(F887="스몰","LTE안심옵션","")</f>
        <v/>
      </c>
      <c r="I887" s="356"/>
      <c r="J887" s="9"/>
      <c r="K887" s="9"/>
      <c r="L887" s="28"/>
      <c r="M887" s="28"/>
      <c r="N887" s="28"/>
    </row>
    <row r="888" spans="1:14">
      <c r="A888" s="384" t="s">
        <v>48</v>
      </c>
      <c r="B888" s="385" t="s">
        <v>94</v>
      </c>
      <c r="C888" s="27" t="s">
        <v>5</v>
      </c>
      <c r="D888" s="27" t="s">
        <v>28</v>
      </c>
      <c r="E888" s="402" t="s">
        <v>1880</v>
      </c>
      <c r="F888" s="27" t="str">
        <f t="shared" ref="F888:F951" si="102">IFERROR(VLOOKUP(E888,$A$11:$D$17,4,0),0)</f>
        <v>안심2.5G</v>
      </c>
      <c r="G888" s="389" t="str">
        <f t="shared" si="101"/>
        <v/>
      </c>
      <c r="I888" s="356"/>
      <c r="J888" s="9"/>
      <c r="K888" s="9"/>
      <c r="L888" s="28"/>
      <c r="M888" s="28"/>
      <c r="N888" s="28"/>
    </row>
    <row r="889" spans="1:14">
      <c r="A889" s="384" t="s">
        <v>48</v>
      </c>
      <c r="B889" s="385" t="s">
        <v>94</v>
      </c>
      <c r="C889" s="27" t="s">
        <v>5</v>
      </c>
      <c r="D889" s="27" t="s">
        <v>28</v>
      </c>
      <c r="E889" s="402" t="s">
        <v>1879</v>
      </c>
      <c r="F889" s="27" t="str">
        <f t="shared" si="102"/>
        <v>안심4G</v>
      </c>
      <c r="G889" s="389" t="str">
        <f t="shared" si="101"/>
        <v/>
      </c>
      <c r="I889" s="356"/>
      <c r="J889" s="9"/>
      <c r="K889" s="9"/>
      <c r="L889" s="28"/>
      <c r="M889" s="28"/>
      <c r="N889" s="28"/>
    </row>
    <row r="890" spans="1:14">
      <c r="A890" s="384" t="s">
        <v>48</v>
      </c>
      <c r="B890" s="385" t="s">
        <v>94</v>
      </c>
      <c r="C890" s="27" t="s">
        <v>5</v>
      </c>
      <c r="D890" s="27" t="s">
        <v>28</v>
      </c>
      <c r="E890" s="402" t="s">
        <v>1881</v>
      </c>
      <c r="F890" s="27" t="str">
        <f t="shared" si="102"/>
        <v>에센스(스페셜)</v>
      </c>
      <c r="G890" s="389" t="str">
        <f t="shared" si="101"/>
        <v/>
      </c>
      <c r="I890" s="356"/>
      <c r="J890" s="9"/>
      <c r="K890" s="9"/>
      <c r="L890" s="28"/>
      <c r="M890" s="28"/>
      <c r="N890" s="28"/>
    </row>
    <row r="891" spans="1:14">
      <c r="A891" s="384" t="s">
        <v>48</v>
      </c>
      <c r="B891" s="385" t="s">
        <v>94</v>
      </c>
      <c r="C891" s="27" t="s">
        <v>5</v>
      </c>
      <c r="D891" s="27" t="s">
        <v>28</v>
      </c>
      <c r="E891" s="402" t="s">
        <v>1882</v>
      </c>
      <c r="F891" s="27" t="str">
        <f t="shared" si="102"/>
        <v>에센스(스페셜)</v>
      </c>
      <c r="G891" s="389" t="str">
        <f t="shared" si="101"/>
        <v/>
      </c>
      <c r="I891" s="356"/>
      <c r="J891" s="9"/>
      <c r="K891" s="9"/>
      <c r="L891" s="28"/>
      <c r="M891" s="28"/>
      <c r="N891" s="28"/>
    </row>
    <row r="892" spans="1:14">
      <c r="A892" s="384" t="s">
        <v>48</v>
      </c>
      <c r="B892" s="385" t="s">
        <v>94</v>
      </c>
      <c r="C892" s="27" t="s">
        <v>5</v>
      </c>
      <c r="D892" s="27" t="s">
        <v>31</v>
      </c>
      <c r="E892" s="402" t="s">
        <v>1880</v>
      </c>
      <c r="F892" s="27" t="str">
        <f t="shared" si="102"/>
        <v>안심2.5G</v>
      </c>
      <c r="G892" s="389" t="str">
        <f t="shared" si="101"/>
        <v/>
      </c>
      <c r="I892" s="356"/>
      <c r="J892" s="9"/>
      <c r="K892" s="9"/>
      <c r="L892" s="28"/>
      <c r="M892" s="28"/>
      <c r="N892" s="28"/>
    </row>
    <row r="893" spans="1:14">
      <c r="A893" s="384" t="s">
        <v>48</v>
      </c>
      <c r="B893" s="385" t="s">
        <v>94</v>
      </c>
      <c r="C893" s="27" t="s">
        <v>5</v>
      </c>
      <c r="D893" s="27" t="s">
        <v>31</v>
      </c>
      <c r="E893" s="402" t="s">
        <v>1879</v>
      </c>
      <c r="F893" s="27" t="str">
        <f t="shared" si="102"/>
        <v>안심4G</v>
      </c>
      <c r="G893" s="389" t="str">
        <f t="shared" si="101"/>
        <v/>
      </c>
      <c r="I893" s="356"/>
      <c r="J893" s="9"/>
      <c r="K893" s="9"/>
      <c r="L893" s="28"/>
      <c r="M893" s="28"/>
      <c r="N893" s="28"/>
    </row>
    <row r="894" spans="1:14">
      <c r="A894" s="384" t="s">
        <v>48</v>
      </c>
      <c r="B894" s="385" t="s">
        <v>94</v>
      </c>
      <c r="C894" s="27" t="s">
        <v>5</v>
      </c>
      <c r="D894" s="27" t="s">
        <v>31</v>
      </c>
      <c r="E894" s="402" t="s">
        <v>1881</v>
      </c>
      <c r="F894" s="27" t="str">
        <f t="shared" si="102"/>
        <v>에센스(스페셜)</v>
      </c>
      <c r="G894" s="389" t="str">
        <f t="shared" si="101"/>
        <v/>
      </c>
      <c r="I894" s="356"/>
      <c r="J894" s="9"/>
      <c r="K894" s="9"/>
      <c r="L894" s="28"/>
      <c r="M894" s="28"/>
      <c r="N894" s="28"/>
    </row>
    <row r="895" spans="1:14">
      <c r="A895" s="384" t="s">
        <v>48</v>
      </c>
      <c r="B895" s="385" t="s">
        <v>94</v>
      </c>
      <c r="C895" s="27" t="s">
        <v>5</v>
      </c>
      <c r="D895" s="27" t="s">
        <v>31</v>
      </c>
      <c r="E895" s="402" t="s">
        <v>1882</v>
      </c>
      <c r="F895" s="27" t="str">
        <f t="shared" si="102"/>
        <v>에센스(스페셜)</v>
      </c>
      <c r="G895" s="389" t="str">
        <f t="shared" si="101"/>
        <v/>
      </c>
      <c r="I895" s="356"/>
      <c r="J895" s="9"/>
      <c r="K895" s="9"/>
      <c r="L895" s="28"/>
      <c r="M895" s="28"/>
      <c r="N895" s="28"/>
    </row>
    <row r="896" spans="1:14">
      <c r="A896" s="384" t="s">
        <v>48</v>
      </c>
      <c r="B896" s="385" t="s">
        <v>94</v>
      </c>
      <c r="C896" s="27" t="s">
        <v>5</v>
      </c>
      <c r="D896" s="27" t="s">
        <v>32</v>
      </c>
      <c r="E896" s="402" t="s">
        <v>1880</v>
      </c>
      <c r="F896" s="27" t="str">
        <f t="shared" si="102"/>
        <v>안심2.5G</v>
      </c>
      <c r="G896" s="389" t="str">
        <f t="shared" si="101"/>
        <v/>
      </c>
      <c r="I896" s="356"/>
      <c r="J896" s="9"/>
      <c r="K896" s="9"/>
      <c r="L896" s="28"/>
      <c r="M896" s="28"/>
      <c r="N896" s="28"/>
    </row>
    <row r="897" spans="1:14">
      <c r="A897" s="384" t="s">
        <v>48</v>
      </c>
      <c r="B897" s="385" t="s">
        <v>94</v>
      </c>
      <c r="C897" s="27" t="s">
        <v>5</v>
      </c>
      <c r="D897" s="27" t="s">
        <v>32</v>
      </c>
      <c r="E897" s="402" t="s">
        <v>1879</v>
      </c>
      <c r="F897" s="27" t="str">
        <f t="shared" si="102"/>
        <v>안심4G</v>
      </c>
      <c r="G897" s="389" t="str">
        <f t="shared" si="101"/>
        <v/>
      </c>
      <c r="I897" s="356"/>
      <c r="J897" s="9"/>
      <c r="K897" s="9"/>
      <c r="L897" s="28"/>
      <c r="M897" s="28"/>
      <c r="N897" s="28"/>
    </row>
    <row r="898" spans="1:14">
      <c r="A898" s="384" t="s">
        <v>48</v>
      </c>
      <c r="B898" s="385" t="s">
        <v>94</v>
      </c>
      <c r="C898" s="27" t="s">
        <v>5</v>
      </c>
      <c r="D898" s="27" t="s">
        <v>32</v>
      </c>
      <c r="E898" s="402" t="s">
        <v>1881</v>
      </c>
      <c r="F898" s="27" t="str">
        <f t="shared" si="102"/>
        <v>에센스(스페셜)</v>
      </c>
      <c r="G898" s="389" t="str">
        <f t="shared" si="101"/>
        <v/>
      </c>
      <c r="I898" s="356"/>
      <c r="J898" s="9"/>
      <c r="K898" s="9"/>
      <c r="L898" s="28"/>
      <c r="M898" s="28"/>
      <c r="N898" s="28"/>
    </row>
    <row r="899" spans="1:14">
      <c r="A899" s="384" t="s">
        <v>48</v>
      </c>
      <c r="B899" s="385" t="s">
        <v>94</v>
      </c>
      <c r="C899" s="27" t="s">
        <v>5</v>
      </c>
      <c r="D899" s="27" t="s">
        <v>32</v>
      </c>
      <c r="E899" s="402" t="s">
        <v>1882</v>
      </c>
      <c r="F899" s="27" t="str">
        <f t="shared" si="102"/>
        <v>에센스(스페셜)</v>
      </c>
      <c r="G899" s="389" t="str">
        <f t="shared" si="101"/>
        <v/>
      </c>
      <c r="I899" s="356"/>
      <c r="J899" s="9"/>
      <c r="K899" s="9"/>
      <c r="L899" s="28"/>
      <c r="M899" s="28"/>
      <c r="N899" s="28"/>
    </row>
    <row r="900" spans="1:14">
      <c r="A900" s="384" t="s">
        <v>48</v>
      </c>
      <c r="B900" s="385" t="s">
        <v>94</v>
      </c>
      <c r="C900" s="27" t="s">
        <v>5</v>
      </c>
      <c r="D900" s="27" t="s">
        <v>33</v>
      </c>
      <c r="E900" s="402" t="s">
        <v>1880</v>
      </c>
      <c r="F900" s="27" t="str">
        <f t="shared" si="102"/>
        <v>안심2.5G</v>
      </c>
      <c r="G900" s="389" t="str">
        <f t="shared" si="101"/>
        <v/>
      </c>
      <c r="I900" s="356"/>
      <c r="J900" s="9"/>
      <c r="K900" s="9"/>
      <c r="L900" s="28"/>
      <c r="M900" s="28"/>
      <c r="N900" s="28"/>
    </row>
    <row r="901" spans="1:14">
      <c r="A901" s="384" t="s">
        <v>48</v>
      </c>
      <c r="B901" s="385" t="s">
        <v>94</v>
      </c>
      <c r="C901" s="27" t="s">
        <v>5</v>
      </c>
      <c r="D901" s="27" t="s">
        <v>33</v>
      </c>
      <c r="E901" s="402" t="s">
        <v>1879</v>
      </c>
      <c r="F901" s="27" t="str">
        <f t="shared" si="102"/>
        <v>안심4G</v>
      </c>
      <c r="G901" s="389" t="str">
        <f t="shared" si="101"/>
        <v/>
      </c>
      <c r="I901" s="356"/>
      <c r="J901" s="9"/>
      <c r="K901" s="9"/>
      <c r="L901" s="28"/>
      <c r="M901" s="28"/>
      <c r="N901" s="28"/>
    </row>
    <row r="902" spans="1:14">
      <c r="A902" s="384" t="s">
        <v>48</v>
      </c>
      <c r="B902" s="385" t="s">
        <v>94</v>
      </c>
      <c r="C902" s="27" t="s">
        <v>5</v>
      </c>
      <c r="D902" s="27" t="s">
        <v>33</v>
      </c>
      <c r="E902" s="402" t="s">
        <v>1881</v>
      </c>
      <c r="F902" s="27" t="str">
        <f t="shared" si="102"/>
        <v>에센스(스페셜)</v>
      </c>
      <c r="G902" s="389" t="str">
        <f t="shared" si="101"/>
        <v/>
      </c>
      <c r="I902" s="356"/>
      <c r="J902" s="9"/>
      <c r="K902" s="9"/>
      <c r="L902" s="28"/>
      <c r="M902" s="28"/>
      <c r="N902" s="28"/>
    </row>
    <row r="903" spans="1:14">
      <c r="A903" s="384" t="s">
        <v>48</v>
      </c>
      <c r="B903" s="385" t="s">
        <v>94</v>
      </c>
      <c r="C903" s="27" t="s">
        <v>5</v>
      </c>
      <c r="D903" s="27" t="s">
        <v>33</v>
      </c>
      <c r="E903" s="402" t="s">
        <v>1882</v>
      </c>
      <c r="F903" s="27" t="str">
        <f t="shared" si="102"/>
        <v>에센스(스페셜)</v>
      </c>
      <c r="G903" s="389" t="str">
        <f t="shared" si="101"/>
        <v/>
      </c>
      <c r="I903" s="356"/>
      <c r="J903" s="9"/>
      <c r="K903" s="9"/>
      <c r="L903" s="28"/>
      <c r="M903" s="28"/>
      <c r="N903" s="28"/>
    </row>
    <row r="904" spans="1:14">
      <c r="A904" s="384" t="s">
        <v>48</v>
      </c>
      <c r="B904" s="385" t="s">
        <v>94</v>
      </c>
      <c r="C904" s="27" t="s">
        <v>30</v>
      </c>
      <c r="D904" s="27" t="s">
        <v>28</v>
      </c>
      <c r="E904" s="402" t="s">
        <v>1880</v>
      </c>
      <c r="F904" s="27" t="str">
        <f t="shared" si="102"/>
        <v>안심2.5G</v>
      </c>
      <c r="G904" s="389" t="str">
        <f t="shared" si="101"/>
        <v/>
      </c>
      <c r="I904" s="356"/>
      <c r="J904" s="9"/>
      <c r="K904" s="9"/>
      <c r="L904" s="28"/>
      <c r="M904" s="28"/>
      <c r="N904" s="28"/>
    </row>
    <row r="905" spans="1:14">
      <c r="A905" s="384" t="s">
        <v>48</v>
      </c>
      <c r="B905" s="385" t="s">
        <v>94</v>
      </c>
      <c r="C905" s="27" t="s">
        <v>30</v>
      </c>
      <c r="D905" s="27" t="s">
        <v>28</v>
      </c>
      <c r="E905" s="402" t="s">
        <v>1879</v>
      </c>
      <c r="F905" s="27" t="str">
        <f t="shared" si="102"/>
        <v>안심4G</v>
      </c>
      <c r="G905" s="389" t="str">
        <f t="shared" si="101"/>
        <v/>
      </c>
      <c r="I905" s="356"/>
      <c r="J905" s="9"/>
      <c r="K905" s="9"/>
      <c r="L905" s="28"/>
      <c r="M905" s="28"/>
      <c r="N905" s="28"/>
    </row>
    <row r="906" spans="1:14">
      <c r="A906" s="384" t="s">
        <v>48</v>
      </c>
      <c r="B906" s="385" t="s">
        <v>94</v>
      </c>
      <c r="C906" s="27" t="s">
        <v>30</v>
      </c>
      <c r="D906" s="27" t="s">
        <v>28</v>
      </c>
      <c r="E906" s="402" t="s">
        <v>1881</v>
      </c>
      <c r="F906" s="27" t="str">
        <f t="shared" si="102"/>
        <v>에센스(스페셜)</v>
      </c>
      <c r="G906" s="389" t="str">
        <f t="shared" si="101"/>
        <v/>
      </c>
      <c r="I906" s="356"/>
      <c r="J906" s="9"/>
      <c r="K906" s="9"/>
      <c r="L906" s="28"/>
      <c r="M906" s="28"/>
      <c r="N906" s="28"/>
    </row>
    <row r="907" spans="1:14">
      <c r="A907" s="384" t="s">
        <v>48</v>
      </c>
      <c r="B907" s="385" t="s">
        <v>94</v>
      </c>
      <c r="C907" s="27" t="s">
        <v>30</v>
      </c>
      <c r="D907" s="27" t="s">
        <v>28</v>
      </c>
      <c r="E907" s="402" t="s">
        <v>1882</v>
      </c>
      <c r="F907" s="27" t="str">
        <f t="shared" si="102"/>
        <v>에센스(스페셜)</v>
      </c>
      <c r="G907" s="389" t="str">
        <f t="shared" si="101"/>
        <v/>
      </c>
      <c r="I907" s="356"/>
      <c r="J907" s="9"/>
      <c r="K907" s="9"/>
      <c r="L907" s="28"/>
      <c r="M907" s="28"/>
      <c r="N907" s="28"/>
    </row>
    <row r="908" spans="1:14">
      <c r="A908" s="384" t="s">
        <v>48</v>
      </c>
      <c r="B908" s="385" t="s">
        <v>94</v>
      </c>
      <c r="C908" s="27" t="s">
        <v>30</v>
      </c>
      <c r="D908" s="27" t="s">
        <v>31</v>
      </c>
      <c r="E908" s="402" t="s">
        <v>1880</v>
      </c>
      <c r="F908" s="27" t="str">
        <f t="shared" si="102"/>
        <v>안심2.5G</v>
      </c>
      <c r="G908" s="389" t="str">
        <f t="shared" si="101"/>
        <v/>
      </c>
      <c r="I908" s="356"/>
      <c r="J908" s="9"/>
      <c r="K908" s="9"/>
      <c r="L908" s="28"/>
      <c r="M908" s="28"/>
      <c r="N908" s="28"/>
    </row>
    <row r="909" spans="1:14">
      <c r="A909" s="384" t="s">
        <v>48</v>
      </c>
      <c r="B909" s="385" t="s">
        <v>94</v>
      </c>
      <c r="C909" s="27" t="s">
        <v>30</v>
      </c>
      <c r="D909" s="27" t="s">
        <v>31</v>
      </c>
      <c r="E909" s="402" t="s">
        <v>1879</v>
      </c>
      <c r="F909" s="27" t="str">
        <f t="shared" si="102"/>
        <v>안심4G</v>
      </c>
      <c r="G909" s="389" t="str">
        <f t="shared" si="101"/>
        <v/>
      </c>
      <c r="I909" s="356"/>
      <c r="J909" s="9"/>
      <c r="K909" s="9"/>
      <c r="L909" s="28"/>
      <c r="M909" s="28"/>
      <c r="N909" s="28"/>
    </row>
    <row r="910" spans="1:14">
      <c r="A910" s="384" t="s">
        <v>48</v>
      </c>
      <c r="B910" s="385" t="s">
        <v>94</v>
      </c>
      <c r="C910" s="27" t="s">
        <v>30</v>
      </c>
      <c r="D910" s="27" t="s">
        <v>31</v>
      </c>
      <c r="E910" s="402" t="s">
        <v>1881</v>
      </c>
      <c r="F910" s="27" t="str">
        <f t="shared" si="102"/>
        <v>에센스(스페셜)</v>
      </c>
      <c r="G910" s="389" t="str">
        <f t="shared" si="101"/>
        <v/>
      </c>
      <c r="I910" s="356"/>
      <c r="J910" s="9"/>
      <c r="K910" s="9"/>
      <c r="L910" s="28"/>
      <c r="M910" s="28"/>
      <c r="N910" s="28"/>
    </row>
    <row r="911" spans="1:14">
      <c r="A911" s="384" t="s">
        <v>48</v>
      </c>
      <c r="B911" s="385" t="s">
        <v>94</v>
      </c>
      <c r="C911" s="27" t="s">
        <v>30</v>
      </c>
      <c r="D911" s="27" t="s">
        <v>31</v>
      </c>
      <c r="E911" s="402" t="s">
        <v>1882</v>
      </c>
      <c r="F911" s="27" t="str">
        <f t="shared" si="102"/>
        <v>에센스(스페셜)</v>
      </c>
      <c r="G911" s="389" t="str">
        <f t="shared" si="101"/>
        <v/>
      </c>
      <c r="I911" s="356"/>
      <c r="J911" s="9"/>
      <c r="K911" s="9"/>
      <c r="L911" s="28"/>
      <c r="M911" s="28"/>
      <c r="N911" s="28"/>
    </row>
    <row r="912" spans="1:14">
      <c r="A912" s="384" t="s">
        <v>48</v>
      </c>
      <c r="B912" s="385" t="s">
        <v>94</v>
      </c>
      <c r="C912" s="27" t="s">
        <v>30</v>
      </c>
      <c r="D912" s="27" t="s">
        <v>32</v>
      </c>
      <c r="E912" s="402" t="s">
        <v>1880</v>
      </c>
      <c r="F912" s="27" t="str">
        <f t="shared" si="102"/>
        <v>안심2.5G</v>
      </c>
      <c r="G912" s="389" t="str">
        <f t="shared" si="101"/>
        <v/>
      </c>
      <c r="I912" s="356"/>
      <c r="J912" s="9"/>
      <c r="K912" s="9"/>
      <c r="L912" s="28"/>
      <c r="M912" s="28"/>
      <c r="N912" s="28"/>
    </row>
    <row r="913" spans="1:14">
      <c r="A913" s="384" t="s">
        <v>48</v>
      </c>
      <c r="B913" s="385" t="s">
        <v>94</v>
      </c>
      <c r="C913" s="27" t="s">
        <v>30</v>
      </c>
      <c r="D913" s="27" t="s">
        <v>32</v>
      </c>
      <c r="E913" s="402" t="s">
        <v>1879</v>
      </c>
      <c r="F913" s="27" t="str">
        <f t="shared" si="102"/>
        <v>안심4G</v>
      </c>
      <c r="G913" s="389" t="str">
        <f t="shared" si="101"/>
        <v/>
      </c>
      <c r="I913" s="356"/>
      <c r="J913" s="9"/>
      <c r="K913" s="9"/>
      <c r="L913" s="28"/>
      <c r="M913" s="28"/>
      <c r="N913" s="28"/>
    </row>
    <row r="914" spans="1:14">
      <c r="A914" s="384" t="s">
        <v>48</v>
      </c>
      <c r="B914" s="385" t="s">
        <v>94</v>
      </c>
      <c r="C914" s="27" t="s">
        <v>30</v>
      </c>
      <c r="D914" s="27" t="s">
        <v>32</v>
      </c>
      <c r="E914" s="402" t="s">
        <v>1881</v>
      </c>
      <c r="F914" s="27" t="str">
        <f t="shared" si="102"/>
        <v>에센스(스페셜)</v>
      </c>
      <c r="G914" s="389" t="str">
        <f t="shared" si="101"/>
        <v/>
      </c>
      <c r="I914" s="356"/>
      <c r="J914" s="9"/>
      <c r="K914" s="9"/>
      <c r="L914" s="28"/>
      <c r="M914" s="28"/>
      <c r="N914" s="28"/>
    </row>
    <row r="915" spans="1:14">
      <c r="A915" s="384" t="s">
        <v>48</v>
      </c>
      <c r="B915" s="385" t="s">
        <v>94</v>
      </c>
      <c r="C915" s="27" t="s">
        <v>30</v>
      </c>
      <c r="D915" s="27" t="s">
        <v>32</v>
      </c>
      <c r="E915" s="402" t="s">
        <v>1882</v>
      </c>
      <c r="F915" s="27" t="str">
        <f t="shared" si="102"/>
        <v>에센스(스페셜)</v>
      </c>
      <c r="G915" s="389" t="str">
        <f t="shared" si="101"/>
        <v/>
      </c>
      <c r="I915" s="356"/>
      <c r="J915" s="9"/>
      <c r="K915" s="9"/>
      <c r="L915" s="28"/>
      <c r="M915" s="28"/>
      <c r="N915" s="28"/>
    </row>
    <row r="916" spans="1:14">
      <c r="A916" s="384" t="s">
        <v>48</v>
      </c>
      <c r="B916" s="385" t="s">
        <v>94</v>
      </c>
      <c r="C916" s="27" t="s">
        <v>30</v>
      </c>
      <c r="D916" s="27" t="s">
        <v>33</v>
      </c>
      <c r="E916" s="402" t="s">
        <v>1880</v>
      </c>
      <c r="F916" s="27" t="str">
        <f t="shared" si="102"/>
        <v>안심2.5G</v>
      </c>
      <c r="G916" s="389" t="str">
        <f t="shared" si="101"/>
        <v/>
      </c>
      <c r="I916" s="356"/>
      <c r="J916" s="9"/>
      <c r="K916" s="9"/>
      <c r="L916" s="28"/>
      <c r="M916" s="28"/>
      <c r="N916" s="28"/>
    </row>
    <row r="917" spans="1:14">
      <c r="A917" s="384" t="s">
        <v>48</v>
      </c>
      <c r="B917" s="385" t="s">
        <v>94</v>
      </c>
      <c r="C917" s="27" t="s">
        <v>30</v>
      </c>
      <c r="D917" s="27" t="s">
        <v>33</v>
      </c>
      <c r="E917" s="402" t="s">
        <v>1879</v>
      </c>
      <c r="F917" s="27" t="str">
        <f t="shared" si="102"/>
        <v>안심4G</v>
      </c>
      <c r="G917" s="389" t="str">
        <f t="shared" si="101"/>
        <v/>
      </c>
      <c r="I917" s="356"/>
      <c r="J917" s="9"/>
      <c r="K917" s="9"/>
      <c r="L917" s="28"/>
      <c r="M917" s="28"/>
      <c r="N917" s="28"/>
    </row>
    <row r="918" spans="1:14">
      <c r="A918" s="384" t="s">
        <v>48</v>
      </c>
      <c r="B918" s="385" t="s">
        <v>94</v>
      </c>
      <c r="C918" s="27" t="s">
        <v>30</v>
      </c>
      <c r="D918" s="27" t="s">
        <v>33</v>
      </c>
      <c r="E918" s="402" t="s">
        <v>1881</v>
      </c>
      <c r="F918" s="27" t="str">
        <f t="shared" si="102"/>
        <v>에센스(스페셜)</v>
      </c>
      <c r="G918" s="389" t="str">
        <f t="shared" si="101"/>
        <v/>
      </c>
      <c r="I918" s="356"/>
      <c r="J918" s="9"/>
      <c r="K918" s="9"/>
      <c r="L918" s="28"/>
      <c r="M918" s="28"/>
      <c r="N918" s="28"/>
    </row>
    <row r="919" spans="1:14">
      <c r="A919" s="384" t="s">
        <v>48</v>
      </c>
      <c r="B919" s="385" t="s">
        <v>94</v>
      </c>
      <c r="C919" s="27" t="s">
        <v>30</v>
      </c>
      <c r="D919" s="27" t="s">
        <v>33</v>
      </c>
      <c r="E919" s="402" t="s">
        <v>1882</v>
      </c>
      <c r="F919" s="27" t="str">
        <f t="shared" si="102"/>
        <v>에센스(스페셜)</v>
      </c>
      <c r="G919" s="389" t="str">
        <f t="shared" si="101"/>
        <v/>
      </c>
      <c r="I919" s="356"/>
      <c r="J919" s="9"/>
      <c r="K919" s="9"/>
      <c r="L919" s="28"/>
      <c r="M919" s="28"/>
      <c r="N919" s="28"/>
    </row>
    <row r="920" spans="1:14">
      <c r="A920" s="384" t="s">
        <v>48</v>
      </c>
      <c r="B920" s="385" t="s">
        <v>94</v>
      </c>
      <c r="C920" s="27" t="s">
        <v>10</v>
      </c>
      <c r="D920" s="27" t="s">
        <v>28</v>
      </c>
      <c r="E920" s="402" t="s">
        <v>1880</v>
      </c>
      <c r="F920" s="27" t="str">
        <f t="shared" si="102"/>
        <v>안심2.5G</v>
      </c>
      <c r="G920" s="389" t="str">
        <f t="shared" si="101"/>
        <v/>
      </c>
      <c r="I920" s="356"/>
      <c r="J920" s="9"/>
      <c r="K920" s="9"/>
      <c r="L920" s="28"/>
      <c r="M920" s="28"/>
      <c r="N920" s="28"/>
    </row>
    <row r="921" spans="1:14">
      <c r="A921" s="384" t="s">
        <v>48</v>
      </c>
      <c r="B921" s="385" t="s">
        <v>94</v>
      </c>
      <c r="C921" s="27" t="s">
        <v>10</v>
      </c>
      <c r="D921" s="27" t="s">
        <v>28</v>
      </c>
      <c r="E921" s="402" t="s">
        <v>1879</v>
      </c>
      <c r="F921" s="27" t="str">
        <f t="shared" si="102"/>
        <v>안심4G</v>
      </c>
      <c r="G921" s="389" t="str">
        <f t="shared" si="101"/>
        <v/>
      </c>
      <c r="I921" s="356"/>
      <c r="J921" s="9"/>
      <c r="K921" s="9"/>
      <c r="L921" s="28"/>
      <c r="M921" s="28"/>
      <c r="N921" s="28"/>
    </row>
    <row r="922" spans="1:14">
      <c r="A922" s="384" t="s">
        <v>48</v>
      </c>
      <c r="B922" s="385" t="s">
        <v>94</v>
      </c>
      <c r="C922" s="27" t="s">
        <v>10</v>
      </c>
      <c r="D922" s="27" t="s">
        <v>28</v>
      </c>
      <c r="E922" s="402" t="s">
        <v>1881</v>
      </c>
      <c r="F922" s="27" t="str">
        <f t="shared" si="102"/>
        <v>에센스(스페셜)</v>
      </c>
      <c r="G922" s="389" t="str">
        <f t="shared" si="101"/>
        <v/>
      </c>
      <c r="I922" s="356"/>
      <c r="J922" s="9"/>
      <c r="K922" s="9"/>
      <c r="L922" s="28"/>
      <c r="M922" s="28"/>
      <c r="N922" s="28"/>
    </row>
    <row r="923" spans="1:14">
      <c r="A923" s="384" t="s">
        <v>48</v>
      </c>
      <c r="B923" s="385" t="s">
        <v>94</v>
      </c>
      <c r="C923" s="27" t="s">
        <v>10</v>
      </c>
      <c r="D923" s="27" t="s">
        <v>28</v>
      </c>
      <c r="E923" s="402" t="s">
        <v>1882</v>
      </c>
      <c r="F923" s="27" t="str">
        <f t="shared" si="102"/>
        <v>에센스(스페셜)</v>
      </c>
      <c r="G923" s="389" t="str">
        <f t="shared" si="101"/>
        <v/>
      </c>
      <c r="I923" s="356"/>
      <c r="J923" s="9"/>
      <c r="K923" s="9"/>
      <c r="L923" s="28"/>
      <c r="M923" s="28"/>
      <c r="N923" s="28"/>
    </row>
    <row r="924" spans="1:14">
      <c r="A924" s="384" t="s">
        <v>48</v>
      </c>
      <c r="B924" s="385" t="s">
        <v>94</v>
      </c>
      <c r="C924" s="27" t="s">
        <v>10</v>
      </c>
      <c r="D924" s="27" t="s">
        <v>31</v>
      </c>
      <c r="E924" s="402" t="s">
        <v>1880</v>
      </c>
      <c r="F924" s="27" t="str">
        <f t="shared" si="102"/>
        <v>안심2.5G</v>
      </c>
      <c r="G924" s="389" t="str">
        <f t="shared" si="101"/>
        <v/>
      </c>
      <c r="I924" s="356"/>
      <c r="J924" s="9"/>
      <c r="K924" s="9"/>
      <c r="L924" s="28"/>
      <c r="M924" s="28"/>
      <c r="N924" s="28"/>
    </row>
    <row r="925" spans="1:14">
      <c r="A925" s="384" t="s">
        <v>48</v>
      </c>
      <c r="B925" s="385" t="s">
        <v>94</v>
      </c>
      <c r="C925" s="27" t="s">
        <v>10</v>
      </c>
      <c r="D925" s="27" t="s">
        <v>31</v>
      </c>
      <c r="E925" s="402" t="s">
        <v>1879</v>
      </c>
      <c r="F925" s="27" t="str">
        <f t="shared" si="102"/>
        <v>안심4G</v>
      </c>
      <c r="G925" s="389" t="str">
        <f t="shared" si="101"/>
        <v/>
      </c>
      <c r="I925" s="356"/>
      <c r="J925" s="9"/>
      <c r="K925" s="9"/>
      <c r="L925" s="28"/>
      <c r="M925" s="28"/>
      <c r="N925" s="28"/>
    </row>
    <row r="926" spans="1:14">
      <c r="A926" s="384" t="s">
        <v>48</v>
      </c>
      <c r="B926" s="385" t="s">
        <v>94</v>
      </c>
      <c r="C926" s="27" t="s">
        <v>10</v>
      </c>
      <c r="D926" s="27" t="s">
        <v>31</v>
      </c>
      <c r="E926" s="402" t="s">
        <v>1881</v>
      </c>
      <c r="F926" s="27" t="str">
        <f t="shared" si="102"/>
        <v>에센스(스페셜)</v>
      </c>
      <c r="G926" s="389" t="str">
        <f t="shared" si="101"/>
        <v/>
      </c>
      <c r="I926" s="356"/>
      <c r="J926" s="9"/>
      <c r="K926" s="9"/>
      <c r="L926" s="28"/>
      <c r="M926" s="28"/>
      <c r="N926" s="28"/>
    </row>
    <row r="927" spans="1:14">
      <c r="A927" s="384" t="s">
        <v>48</v>
      </c>
      <c r="B927" s="385" t="s">
        <v>94</v>
      </c>
      <c r="C927" s="27" t="s">
        <v>10</v>
      </c>
      <c r="D927" s="27" t="s">
        <v>31</v>
      </c>
      <c r="E927" s="402" t="s">
        <v>1882</v>
      </c>
      <c r="F927" s="27" t="str">
        <f t="shared" si="102"/>
        <v>에센스(스페셜)</v>
      </c>
      <c r="G927" s="389" t="str">
        <f t="shared" si="101"/>
        <v/>
      </c>
      <c r="I927" s="356"/>
      <c r="J927" s="9"/>
      <c r="K927" s="9"/>
      <c r="L927" s="28"/>
      <c r="M927" s="28"/>
      <c r="N927" s="28"/>
    </row>
    <row r="928" spans="1:14">
      <c r="A928" s="384" t="s">
        <v>48</v>
      </c>
      <c r="B928" s="385" t="s">
        <v>94</v>
      </c>
      <c r="C928" s="27" t="s">
        <v>10</v>
      </c>
      <c r="D928" s="27" t="s">
        <v>32</v>
      </c>
      <c r="E928" s="402" t="s">
        <v>1880</v>
      </c>
      <c r="F928" s="27" t="str">
        <f t="shared" si="102"/>
        <v>안심2.5G</v>
      </c>
      <c r="G928" s="389" t="str">
        <f t="shared" si="101"/>
        <v/>
      </c>
      <c r="I928" s="356"/>
      <c r="J928" s="9"/>
      <c r="K928" s="9"/>
      <c r="L928" s="28"/>
      <c r="M928" s="28"/>
      <c r="N928" s="28"/>
    </row>
    <row r="929" spans="1:14">
      <c r="A929" s="384" t="s">
        <v>48</v>
      </c>
      <c r="B929" s="385" t="s">
        <v>94</v>
      </c>
      <c r="C929" s="27" t="s">
        <v>10</v>
      </c>
      <c r="D929" s="27" t="s">
        <v>32</v>
      </c>
      <c r="E929" s="402" t="s">
        <v>1879</v>
      </c>
      <c r="F929" s="27" t="str">
        <f t="shared" si="102"/>
        <v>안심4G</v>
      </c>
      <c r="G929" s="389" t="str">
        <f t="shared" si="101"/>
        <v/>
      </c>
      <c r="I929" s="356"/>
      <c r="J929" s="9"/>
      <c r="K929" s="9"/>
      <c r="L929" s="28"/>
      <c r="M929" s="28"/>
      <c r="N929" s="28"/>
    </row>
    <row r="930" spans="1:14">
      <c r="A930" s="384" t="s">
        <v>48</v>
      </c>
      <c r="B930" s="385" t="s">
        <v>94</v>
      </c>
      <c r="C930" s="27" t="s">
        <v>10</v>
      </c>
      <c r="D930" s="27" t="s">
        <v>32</v>
      </c>
      <c r="E930" s="402" t="s">
        <v>1881</v>
      </c>
      <c r="F930" s="27" t="str">
        <f t="shared" si="102"/>
        <v>에센스(스페셜)</v>
      </c>
      <c r="G930" s="389" t="str">
        <f t="shared" si="101"/>
        <v/>
      </c>
      <c r="I930" s="356"/>
      <c r="J930" s="9"/>
      <c r="K930" s="9"/>
      <c r="L930" s="28"/>
      <c r="M930" s="28"/>
      <c r="N930" s="28"/>
    </row>
    <row r="931" spans="1:14">
      <c r="A931" s="384" t="s">
        <v>48</v>
      </c>
      <c r="B931" s="385" t="s">
        <v>94</v>
      </c>
      <c r="C931" s="27" t="s">
        <v>10</v>
      </c>
      <c r="D931" s="27" t="s">
        <v>32</v>
      </c>
      <c r="E931" s="402" t="s">
        <v>1882</v>
      </c>
      <c r="F931" s="27" t="str">
        <f t="shared" si="102"/>
        <v>에센스(스페셜)</v>
      </c>
      <c r="G931" s="389" t="str">
        <f t="shared" si="101"/>
        <v/>
      </c>
      <c r="I931" s="356"/>
      <c r="J931" s="9"/>
      <c r="K931" s="9"/>
      <c r="L931" s="28"/>
      <c r="M931" s="28"/>
      <c r="N931" s="28"/>
    </row>
    <row r="932" spans="1:14">
      <c r="A932" s="384" t="s">
        <v>48</v>
      </c>
      <c r="B932" s="385" t="s">
        <v>94</v>
      </c>
      <c r="C932" s="27" t="s">
        <v>10</v>
      </c>
      <c r="D932" s="27" t="s">
        <v>33</v>
      </c>
      <c r="E932" s="402" t="s">
        <v>1880</v>
      </c>
      <c r="F932" s="27" t="str">
        <f t="shared" si="102"/>
        <v>안심2.5G</v>
      </c>
      <c r="G932" s="389" t="str">
        <f t="shared" si="101"/>
        <v/>
      </c>
      <c r="I932" s="356"/>
      <c r="J932" s="9"/>
      <c r="K932" s="9"/>
      <c r="L932" s="28"/>
      <c r="M932" s="28"/>
      <c r="N932" s="28"/>
    </row>
    <row r="933" spans="1:14">
      <c r="A933" s="384" t="s">
        <v>48</v>
      </c>
      <c r="B933" s="385" t="s">
        <v>94</v>
      </c>
      <c r="C933" s="27" t="s">
        <v>10</v>
      </c>
      <c r="D933" s="27" t="s">
        <v>33</v>
      </c>
      <c r="E933" s="402" t="s">
        <v>1879</v>
      </c>
      <c r="F933" s="27" t="str">
        <f t="shared" si="102"/>
        <v>안심4G</v>
      </c>
      <c r="G933" s="389" t="str">
        <f t="shared" si="101"/>
        <v/>
      </c>
      <c r="I933" s="356"/>
      <c r="J933" s="9"/>
      <c r="K933" s="9"/>
      <c r="L933" s="28"/>
      <c r="M933" s="28"/>
      <c r="N933" s="28"/>
    </row>
    <row r="934" spans="1:14">
      <c r="A934" s="384" t="s">
        <v>48</v>
      </c>
      <c r="B934" s="385" t="s">
        <v>94</v>
      </c>
      <c r="C934" s="27" t="s">
        <v>10</v>
      </c>
      <c r="D934" s="27" t="s">
        <v>33</v>
      </c>
      <c r="E934" s="402" t="s">
        <v>1881</v>
      </c>
      <c r="F934" s="27" t="str">
        <f t="shared" si="102"/>
        <v>에센스(스페셜)</v>
      </c>
      <c r="G934" s="389" t="str">
        <f t="shared" si="101"/>
        <v/>
      </c>
      <c r="I934" s="356"/>
      <c r="J934" s="9"/>
      <c r="K934" s="9"/>
      <c r="L934" s="28"/>
      <c r="M934" s="28"/>
      <c r="N934" s="28"/>
    </row>
    <row r="935" spans="1:14">
      <c r="A935" s="384" t="s">
        <v>48</v>
      </c>
      <c r="B935" s="385" t="s">
        <v>94</v>
      </c>
      <c r="C935" s="27" t="s">
        <v>10</v>
      </c>
      <c r="D935" s="27" t="s">
        <v>33</v>
      </c>
      <c r="E935" s="402" t="s">
        <v>1882</v>
      </c>
      <c r="F935" s="27" t="str">
        <f t="shared" si="102"/>
        <v>에센스(스페셜)</v>
      </c>
      <c r="G935" s="389" t="str">
        <f t="shared" si="101"/>
        <v/>
      </c>
      <c r="I935" s="356"/>
      <c r="J935" s="9"/>
      <c r="K935" s="9"/>
      <c r="L935" s="28"/>
      <c r="M935" s="28"/>
      <c r="N935" s="28"/>
    </row>
    <row r="936" spans="1:14">
      <c r="A936" s="384" t="s">
        <v>48</v>
      </c>
      <c r="B936" s="385" t="s">
        <v>94</v>
      </c>
      <c r="C936" s="27" t="s">
        <v>13</v>
      </c>
      <c r="D936" s="27" t="s">
        <v>28</v>
      </c>
      <c r="E936" s="402" t="s">
        <v>1880</v>
      </c>
      <c r="F936" s="27" t="str">
        <f t="shared" si="102"/>
        <v>안심2.5G</v>
      </c>
      <c r="G936" s="389" t="str">
        <f t="shared" si="101"/>
        <v/>
      </c>
      <c r="I936" s="356"/>
      <c r="J936" s="9"/>
      <c r="K936" s="9"/>
      <c r="L936" s="28"/>
      <c r="M936" s="28"/>
      <c r="N936" s="28"/>
    </row>
    <row r="937" spans="1:14">
      <c r="A937" s="384" t="s">
        <v>48</v>
      </c>
      <c r="B937" s="385" t="s">
        <v>94</v>
      </c>
      <c r="C937" s="27" t="s">
        <v>13</v>
      </c>
      <c r="D937" s="27" t="s">
        <v>28</v>
      </c>
      <c r="E937" s="402" t="s">
        <v>1879</v>
      </c>
      <c r="F937" s="27" t="str">
        <f t="shared" si="102"/>
        <v>안심4G</v>
      </c>
      <c r="G937" s="389" t="str">
        <f t="shared" si="101"/>
        <v/>
      </c>
      <c r="I937" s="356"/>
      <c r="J937" s="9"/>
      <c r="K937" s="9"/>
      <c r="L937" s="28"/>
      <c r="M937" s="28"/>
      <c r="N937" s="28"/>
    </row>
    <row r="938" spans="1:14">
      <c r="A938" s="384" t="s">
        <v>48</v>
      </c>
      <c r="B938" s="385" t="s">
        <v>94</v>
      </c>
      <c r="C938" s="27" t="s">
        <v>13</v>
      </c>
      <c r="D938" s="27" t="s">
        <v>28</v>
      </c>
      <c r="E938" s="402" t="s">
        <v>1881</v>
      </c>
      <c r="F938" s="27" t="str">
        <f t="shared" si="102"/>
        <v>에센스(스페셜)</v>
      </c>
      <c r="G938" s="389" t="str">
        <f t="shared" si="101"/>
        <v/>
      </c>
      <c r="I938" s="356"/>
      <c r="J938" s="9"/>
      <c r="K938" s="9"/>
      <c r="L938" s="28"/>
      <c r="M938" s="28"/>
      <c r="N938" s="28"/>
    </row>
    <row r="939" spans="1:14">
      <c r="A939" s="384" t="s">
        <v>48</v>
      </c>
      <c r="B939" s="385" t="s">
        <v>94</v>
      </c>
      <c r="C939" s="27" t="s">
        <v>13</v>
      </c>
      <c r="D939" s="27" t="s">
        <v>28</v>
      </c>
      <c r="E939" s="402" t="s">
        <v>1882</v>
      </c>
      <c r="F939" s="27" t="str">
        <f t="shared" si="102"/>
        <v>에센스(스페셜)</v>
      </c>
      <c r="G939" s="389" t="str">
        <f t="shared" si="101"/>
        <v/>
      </c>
      <c r="I939" s="356"/>
      <c r="J939" s="9"/>
      <c r="K939" s="9"/>
      <c r="L939" s="28"/>
      <c r="M939" s="28"/>
      <c r="N939" s="28"/>
    </row>
    <row r="940" spans="1:14">
      <c r="A940" s="384" t="s">
        <v>48</v>
      </c>
      <c r="B940" s="385" t="s">
        <v>94</v>
      </c>
      <c r="C940" s="27" t="s">
        <v>13</v>
      </c>
      <c r="D940" s="27" t="s">
        <v>31</v>
      </c>
      <c r="E940" s="402" t="s">
        <v>1880</v>
      </c>
      <c r="F940" s="27" t="str">
        <f t="shared" si="102"/>
        <v>안심2.5G</v>
      </c>
      <c r="G940" s="389" t="str">
        <f t="shared" si="101"/>
        <v/>
      </c>
      <c r="I940" s="356"/>
      <c r="J940" s="9"/>
      <c r="K940" s="9"/>
      <c r="L940" s="28"/>
      <c r="M940" s="28"/>
      <c r="N940" s="28"/>
    </row>
    <row r="941" spans="1:14">
      <c r="A941" s="384" t="s">
        <v>48</v>
      </c>
      <c r="B941" s="385" t="s">
        <v>94</v>
      </c>
      <c r="C941" s="27" t="s">
        <v>13</v>
      </c>
      <c r="D941" s="27" t="s">
        <v>31</v>
      </c>
      <c r="E941" s="402" t="s">
        <v>1879</v>
      </c>
      <c r="F941" s="27" t="str">
        <f t="shared" si="102"/>
        <v>안심4G</v>
      </c>
      <c r="G941" s="389" t="str">
        <f t="shared" si="101"/>
        <v/>
      </c>
      <c r="I941" s="356"/>
      <c r="J941" s="9"/>
      <c r="K941" s="9"/>
      <c r="L941" s="28"/>
      <c r="M941" s="28"/>
      <c r="N941" s="28"/>
    </row>
    <row r="942" spans="1:14">
      <c r="A942" s="384" t="s">
        <v>48</v>
      </c>
      <c r="B942" s="385" t="s">
        <v>94</v>
      </c>
      <c r="C942" s="27" t="s">
        <v>13</v>
      </c>
      <c r="D942" s="27" t="s">
        <v>31</v>
      </c>
      <c r="E942" s="402" t="s">
        <v>1881</v>
      </c>
      <c r="F942" s="27" t="str">
        <f t="shared" si="102"/>
        <v>에센스(스페셜)</v>
      </c>
      <c r="G942" s="389" t="str">
        <f t="shared" si="101"/>
        <v/>
      </c>
      <c r="I942" s="356"/>
      <c r="J942" s="9"/>
      <c r="K942" s="9"/>
      <c r="L942" s="28"/>
      <c r="M942" s="28"/>
      <c r="N942" s="28"/>
    </row>
    <row r="943" spans="1:14">
      <c r="A943" s="384" t="s">
        <v>48</v>
      </c>
      <c r="B943" s="385" t="s">
        <v>94</v>
      </c>
      <c r="C943" s="27" t="s">
        <v>13</v>
      </c>
      <c r="D943" s="27" t="s">
        <v>31</v>
      </c>
      <c r="E943" s="402" t="s">
        <v>1882</v>
      </c>
      <c r="F943" s="27" t="str">
        <f t="shared" si="102"/>
        <v>에센스(스페셜)</v>
      </c>
      <c r="G943" s="389" t="str">
        <f t="shared" si="101"/>
        <v/>
      </c>
      <c r="I943" s="356"/>
      <c r="J943" s="9"/>
      <c r="K943" s="9"/>
      <c r="L943" s="28"/>
      <c r="M943" s="28"/>
      <c r="N943" s="28"/>
    </row>
    <row r="944" spans="1:14">
      <c r="A944" s="384" t="s">
        <v>48</v>
      </c>
      <c r="B944" s="385" t="s">
        <v>94</v>
      </c>
      <c r="C944" s="27" t="s">
        <v>13</v>
      </c>
      <c r="D944" s="27" t="s">
        <v>32</v>
      </c>
      <c r="E944" s="402" t="s">
        <v>1880</v>
      </c>
      <c r="F944" s="27" t="str">
        <f t="shared" si="102"/>
        <v>안심2.5G</v>
      </c>
      <c r="G944" s="389" t="str">
        <f t="shared" si="101"/>
        <v/>
      </c>
      <c r="I944" s="356"/>
      <c r="J944" s="9"/>
      <c r="K944" s="9"/>
      <c r="L944" s="28"/>
      <c r="M944" s="28"/>
      <c r="N944" s="28"/>
    </row>
    <row r="945" spans="1:14">
      <c r="A945" s="384" t="s">
        <v>48</v>
      </c>
      <c r="B945" s="385" t="s">
        <v>94</v>
      </c>
      <c r="C945" s="27" t="s">
        <v>13</v>
      </c>
      <c r="D945" s="27" t="s">
        <v>32</v>
      </c>
      <c r="E945" s="402" t="s">
        <v>1879</v>
      </c>
      <c r="F945" s="27" t="str">
        <f t="shared" si="102"/>
        <v>안심4G</v>
      </c>
      <c r="G945" s="389" t="str">
        <f t="shared" si="101"/>
        <v/>
      </c>
      <c r="I945" s="356"/>
      <c r="J945" s="9"/>
      <c r="K945" s="9"/>
      <c r="L945" s="28"/>
      <c r="M945" s="28"/>
      <c r="N945" s="28"/>
    </row>
    <row r="946" spans="1:14">
      <c r="A946" s="384" t="s">
        <v>48</v>
      </c>
      <c r="B946" s="385" t="s">
        <v>94</v>
      </c>
      <c r="C946" s="27" t="s">
        <v>13</v>
      </c>
      <c r="D946" s="27" t="s">
        <v>32</v>
      </c>
      <c r="E946" s="402" t="s">
        <v>1881</v>
      </c>
      <c r="F946" s="27" t="str">
        <f t="shared" si="102"/>
        <v>에센스(스페셜)</v>
      </c>
      <c r="G946" s="389" t="str">
        <f t="shared" si="101"/>
        <v/>
      </c>
      <c r="I946" s="356"/>
      <c r="J946" s="9"/>
      <c r="K946" s="9"/>
      <c r="L946" s="28"/>
      <c r="M946" s="28"/>
      <c r="N946" s="28"/>
    </row>
    <row r="947" spans="1:14">
      <c r="A947" s="384" t="s">
        <v>48</v>
      </c>
      <c r="B947" s="385" t="s">
        <v>94</v>
      </c>
      <c r="C947" s="27" t="s">
        <v>13</v>
      </c>
      <c r="D947" s="27" t="s">
        <v>32</v>
      </c>
      <c r="E947" s="402" t="s">
        <v>1882</v>
      </c>
      <c r="F947" s="27" t="str">
        <f t="shared" si="102"/>
        <v>에센스(스페셜)</v>
      </c>
      <c r="G947" s="389" t="str">
        <f t="shared" si="101"/>
        <v/>
      </c>
      <c r="I947" s="356"/>
      <c r="J947" s="9"/>
      <c r="K947" s="9"/>
      <c r="L947" s="28"/>
      <c r="M947" s="28"/>
      <c r="N947" s="28"/>
    </row>
    <row r="948" spans="1:14">
      <c r="A948" s="384" t="s">
        <v>48</v>
      </c>
      <c r="B948" s="385" t="s">
        <v>94</v>
      </c>
      <c r="C948" s="27" t="s">
        <v>13</v>
      </c>
      <c r="D948" s="27" t="s">
        <v>33</v>
      </c>
      <c r="E948" s="402" t="s">
        <v>1880</v>
      </c>
      <c r="F948" s="27" t="str">
        <f t="shared" si="102"/>
        <v>안심2.5G</v>
      </c>
      <c r="G948" s="389" t="str">
        <f t="shared" si="101"/>
        <v/>
      </c>
      <c r="I948" s="356"/>
      <c r="J948" s="9"/>
      <c r="K948" s="9"/>
      <c r="L948" s="28"/>
      <c r="M948" s="28"/>
      <c r="N948" s="28"/>
    </row>
    <row r="949" spans="1:14">
      <c r="A949" s="384" t="s">
        <v>48</v>
      </c>
      <c r="B949" s="385" t="s">
        <v>94</v>
      </c>
      <c r="C949" s="27" t="s">
        <v>13</v>
      </c>
      <c r="D949" s="27" t="s">
        <v>33</v>
      </c>
      <c r="E949" s="402" t="s">
        <v>1879</v>
      </c>
      <c r="F949" s="27" t="str">
        <f t="shared" si="102"/>
        <v>안심4G</v>
      </c>
      <c r="G949" s="389" t="str">
        <f t="shared" si="101"/>
        <v/>
      </c>
      <c r="I949" s="356"/>
      <c r="J949" s="9"/>
      <c r="K949" s="9"/>
      <c r="L949" s="28"/>
      <c r="M949" s="28"/>
      <c r="N949" s="28"/>
    </row>
    <row r="950" spans="1:14">
      <c r="A950" s="384" t="s">
        <v>48</v>
      </c>
      <c r="B950" s="385" t="s">
        <v>94</v>
      </c>
      <c r="C950" s="27" t="s">
        <v>13</v>
      </c>
      <c r="D950" s="27" t="s">
        <v>33</v>
      </c>
      <c r="E950" s="402" t="s">
        <v>1881</v>
      </c>
      <c r="F950" s="27" t="str">
        <f t="shared" si="102"/>
        <v>에센스(스페셜)</v>
      </c>
      <c r="G950" s="389" t="str">
        <f t="shared" si="101"/>
        <v/>
      </c>
      <c r="I950" s="356"/>
      <c r="J950" s="9"/>
      <c r="K950" s="9"/>
      <c r="L950" s="28"/>
      <c r="M950" s="28"/>
      <c r="N950" s="28"/>
    </row>
    <row r="951" spans="1:14">
      <c r="A951" s="384" t="s">
        <v>48</v>
      </c>
      <c r="B951" s="385" t="s">
        <v>94</v>
      </c>
      <c r="C951" s="27" t="s">
        <v>13</v>
      </c>
      <c r="D951" s="27" t="s">
        <v>33</v>
      </c>
      <c r="E951" s="402" t="s">
        <v>1882</v>
      </c>
      <c r="F951" s="27" t="str">
        <f t="shared" si="102"/>
        <v>에센스(스페셜)</v>
      </c>
      <c r="G951" s="389" t="str">
        <f t="shared" ref="G951:G1014" si="103">IF(F951="스몰","LTE안심옵션","")</f>
        <v/>
      </c>
      <c r="I951" s="356"/>
      <c r="J951" s="9"/>
      <c r="K951" s="9"/>
      <c r="L951" s="28"/>
      <c r="M951" s="28"/>
      <c r="N951" s="28"/>
    </row>
    <row r="952" spans="1:14">
      <c r="A952" s="384" t="s">
        <v>48</v>
      </c>
      <c r="B952" s="385" t="s">
        <v>94</v>
      </c>
      <c r="C952" s="27" t="s">
        <v>34</v>
      </c>
      <c r="D952" s="27" t="s">
        <v>28</v>
      </c>
      <c r="E952" s="402" t="s">
        <v>1880</v>
      </c>
      <c r="F952" s="27" t="str">
        <f t="shared" ref="F952:F983" si="104">IFERROR(VLOOKUP(E952,$A$11:$D$17,4,0),0)</f>
        <v>안심2.5G</v>
      </c>
      <c r="G952" s="389" t="str">
        <f t="shared" si="103"/>
        <v/>
      </c>
      <c r="I952" s="356"/>
      <c r="J952" s="9"/>
      <c r="K952" s="9"/>
      <c r="L952" s="28"/>
      <c r="M952" s="28"/>
      <c r="N952" s="28"/>
    </row>
    <row r="953" spans="1:14">
      <c r="A953" s="384" t="s">
        <v>48</v>
      </c>
      <c r="B953" s="385" t="s">
        <v>94</v>
      </c>
      <c r="C953" s="27" t="s">
        <v>34</v>
      </c>
      <c r="D953" s="27" t="s">
        <v>28</v>
      </c>
      <c r="E953" s="402" t="s">
        <v>1879</v>
      </c>
      <c r="F953" s="27" t="str">
        <f t="shared" si="104"/>
        <v>안심4G</v>
      </c>
      <c r="G953" s="389" t="str">
        <f t="shared" si="103"/>
        <v/>
      </c>
      <c r="I953" s="356"/>
      <c r="J953" s="9"/>
      <c r="K953" s="9"/>
      <c r="L953" s="28"/>
      <c r="M953" s="28"/>
      <c r="N953" s="28"/>
    </row>
    <row r="954" spans="1:14">
      <c r="A954" s="384" t="s">
        <v>48</v>
      </c>
      <c r="B954" s="385" t="s">
        <v>94</v>
      </c>
      <c r="C954" s="27" t="s">
        <v>34</v>
      </c>
      <c r="D954" s="27" t="s">
        <v>28</v>
      </c>
      <c r="E954" s="402" t="s">
        <v>1881</v>
      </c>
      <c r="F954" s="27" t="str">
        <f t="shared" si="104"/>
        <v>에센스(스페셜)</v>
      </c>
      <c r="G954" s="389" t="str">
        <f t="shared" si="103"/>
        <v/>
      </c>
      <c r="I954" s="356"/>
      <c r="J954" s="9"/>
      <c r="K954" s="9"/>
      <c r="L954" s="28"/>
      <c r="M954" s="28"/>
      <c r="N954" s="28"/>
    </row>
    <row r="955" spans="1:14">
      <c r="A955" s="384" t="s">
        <v>48</v>
      </c>
      <c r="B955" s="385" t="s">
        <v>94</v>
      </c>
      <c r="C955" s="27" t="s">
        <v>34</v>
      </c>
      <c r="D955" s="27" t="s">
        <v>28</v>
      </c>
      <c r="E955" s="402" t="s">
        <v>1882</v>
      </c>
      <c r="F955" s="27" t="str">
        <f t="shared" si="104"/>
        <v>에센스(스페셜)</v>
      </c>
      <c r="G955" s="389" t="str">
        <f t="shared" si="103"/>
        <v/>
      </c>
      <c r="I955" s="356"/>
      <c r="J955" s="9"/>
      <c r="K955" s="9"/>
      <c r="L955" s="28"/>
      <c r="M955" s="28"/>
      <c r="N955" s="28"/>
    </row>
    <row r="956" spans="1:14">
      <c r="A956" s="384" t="s">
        <v>48</v>
      </c>
      <c r="B956" s="385" t="s">
        <v>94</v>
      </c>
      <c r="C956" s="27" t="s">
        <v>34</v>
      </c>
      <c r="D956" s="27" t="s">
        <v>31</v>
      </c>
      <c r="E956" s="402" t="s">
        <v>1880</v>
      </c>
      <c r="F956" s="27" t="str">
        <f t="shared" si="104"/>
        <v>안심2.5G</v>
      </c>
      <c r="G956" s="389" t="str">
        <f t="shared" si="103"/>
        <v/>
      </c>
      <c r="I956" s="356"/>
      <c r="J956" s="9"/>
      <c r="K956" s="9"/>
      <c r="L956" s="28"/>
      <c r="M956" s="28"/>
      <c r="N956" s="28"/>
    </row>
    <row r="957" spans="1:14">
      <c r="A957" s="384" t="s">
        <v>48</v>
      </c>
      <c r="B957" s="385" t="s">
        <v>94</v>
      </c>
      <c r="C957" s="27" t="s">
        <v>34</v>
      </c>
      <c r="D957" s="27" t="s">
        <v>31</v>
      </c>
      <c r="E957" s="402" t="s">
        <v>1879</v>
      </c>
      <c r="F957" s="27" t="str">
        <f t="shared" si="104"/>
        <v>안심4G</v>
      </c>
      <c r="G957" s="389" t="str">
        <f t="shared" si="103"/>
        <v/>
      </c>
      <c r="I957" s="356"/>
      <c r="J957" s="9"/>
      <c r="K957" s="9"/>
      <c r="L957" s="28"/>
      <c r="M957" s="28"/>
      <c r="N957" s="28"/>
    </row>
    <row r="958" spans="1:14">
      <c r="A958" s="384" t="s">
        <v>48</v>
      </c>
      <c r="B958" s="385" t="s">
        <v>94</v>
      </c>
      <c r="C958" s="27" t="s">
        <v>34</v>
      </c>
      <c r="D958" s="27" t="s">
        <v>31</v>
      </c>
      <c r="E958" s="402" t="s">
        <v>1881</v>
      </c>
      <c r="F958" s="27" t="str">
        <f t="shared" si="104"/>
        <v>에센스(스페셜)</v>
      </c>
      <c r="G958" s="389" t="str">
        <f t="shared" si="103"/>
        <v/>
      </c>
      <c r="I958" s="356"/>
      <c r="J958" s="9"/>
      <c r="K958" s="9"/>
      <c r="L958" s="28"/>
      <c r="M958" s="28"/>
      <c r="N958" s="28"/>
    </row>
    <row r="959" spans="1:14">
      <c r="A959" s="384" t="s">
        <v>48</v>
      </c>
      <c r="B959" s="385" t="s">
        <v>94</v>
      </c>
      <c r="C959" s="27" t="s">
        <v>34</v>
      </c>
      <c r="D959" s="27" t="s">
        <v>31</v>
      </c>
      <c r="E959" s="402" t="s">
        <v>1882</v>
      </c>
      <c r="F959" s="27" t="str">
        <f t="shared" si="104"/>
        <v>에센스(스페셜)</v>
      </c>
      <c r="G959" s="389" t="str">
        <f t="shared" si="103"/>
        <v/>
      </c>
      <c r="I959" s="356"/>
      <c r="J959" s="9"/>
      <c r="K959" s="9"/>
      <c r="L959" s="28"/>
      <c r="M959" s="28"/>
      <c r="N959" s="28"/>
    </row>
    <row r="960" spans="1:14">
      <c r="A960" s="384" t="s">
        <v>48</v>
      </c>
      <c r="B960" s="385" t="s">
        <v>94</v>
      </c>
      <c r="C960" s="27" t="s">
        <v>34</v>
      </c>
      <c r="D960" s="27" t="s">
        <v>32</v>
      </c>
      <c r="E960" s="402" t="s">
        <v>1880</v>
      </c>
      <c r="F960" s="27" t="str">
        <f t="shared" si="104"/>
        <v>안심2.5G</v>
      </c>
      <c r="G960" s="389" t="str">
        <f t="shared" si="103"/>
        <v/>
      </c>
      <c r="I960" s="356"/>
      <c r="J960" s="9"/>
      <c r="K960" s="9"/>
      <c r="L960" s="28"/>
      <c r="M960" s="28"/>
      <c r="N960" s="28"/>
    </row>
    <row r="961" spans="1:14">
      <c r="A961" s="384" t="s">
        <v>48</v>
      </c>
      <c r="B961" s="385" t="s">
        <v>94</v>
      </c>
      <c r="C961" s="27" t="s">
        <v>34</v>
      </c>
      <c r="D961" s="27" t="s">
        <v>32</v>
      </c>
      <c r="E961" s="402" t="s">
        <v>1879</v>
      </c>
      <c r="F961" s="27" t="str">
        <f t="shared" si="104"/>
        <v>안심4G</v>
      </c>
      <c r="G961" s="389" t="str">
        <f t="shared" si="103"/>
        <v/>
      </c>
      <c r="I961" s="356"/>
      <c r="J961" s="9"/>
      <c r="K961" s="9"/>
      <c r="L961" s="28"/>
      <c r="M961" s="28"/>
      <c r="N961" s="28"/>
    </row>
    <row r="962" spans="1:14">
      <c r="A962" s="384" t="s">
        <v>48</v>
      </c>
      <c r="B962" s="385" t="s">
        <v>94</v>
      </c>
      <c r="C962" s="27" t="s">
        <v>34</v>
      </c>
      <c r="D962" s="27" t="s">
        <v>32</v>
      </c>
      <c r="E962" s="402" t="s">
        <v>1881</v>
      </c>
      <c r="F962" s="27" t="str">
        <f t="shared" si="104"/>
        <v>에센스(스페셜)</v>
      </c>
      <c r="G962" s="389" t="str">
        <f t="shared" si="103"/>
        <v/>
      </c>
      <c r="I962" s="356"/>
      <c r="J962" s="9"/>
      <c r="K962" s="9"/>
      <c r="L962" s="28"/>
      <c r="M962" s="28"/>
      <c r="N962" s="28"/>
    </row>
    <row r="963" spans="1:14">
      <c r="A963" s="384" t="s">
        <v>48</v>
      </c>
      <c r="B963" s="385" t="s">
        <v>94</v>
      </c>
      <c r="C963" s="27" t="s">
        <v>34</v>
      </c>
      <c r="D963" s="27" t="s">
        <v>32</v>
      </c>
      <c r="E963" s="402" t="s">
        <v>1882</v>
      </c>
      <c r="F963" s="27" t="str">
        <f t="shared" si="104"/>
        <v>에센스(스페셜)</v>
      </c>
      <c r="G963" s="389" t="str">
        <f t="shared" si="103"/>
        <v/>
      </c>
      <c r="I963" s="356"/>
      <c r="J963" s="9"/>
      <c r="K963" s="9"/>
      <c r="L963" s="28"/>
      <c r="M963" s="28"/>
      <c r="N963" s="28"/>
    </row>
    <row r="964" spans="1:14">
      <c r="A964" s="384" t="s">
        <v>48</v>
      </c>
      <c r="B964" s="385" t="s">
        <v>94</v>
      </c>
      <c r="C964" s="27" t="s">
        <v>34</v>
      </c>
      <c r="D964" s="27" t="s">
        <v>33</v>
      </c>
      <c r="E964" s="402" t="s">
        <v>1880</v>
      </c>
      <c r="F964" s="27" t="str">
        <f t="shared" si="104"/>
        <v>안심2.5G</v>
      </c>
      <c r="G964" s="389" t="str">
        <f t="shared" si="103"/>
        <v/>
      </c>
      <c r="I964" s="356"/>
      <c r="J964" s="9"/>
      <c r="K964" s="9"/>
      <c r="L964" s="28"/>
      <c r="M964" s="28"/>
      <c r="N964" s="28"/>
    </row>
    <row r="965" spans="1:14">
      <c r="A965" s="384" t="s">
        <v>48</v>
      </c>
      <c r="B965" s="385" t="s">
        <v>94</v>
      </c>
      <c r="C965" s="27" t="s">
        <v>34</v>
      </c>
      <c r="D965" s="27" t="s">
        <v>33</v>
      </c>
      <c r="E965" s="402" t="s">
        <v>1879</v>
      </c>
      <c r="F965" s="27" t="str">
        <f t="shared" si="104"/>
        <v>안심4G</v>
      </c>
      <c r="G965" s="389" t="str">
        <f t="shared" si="103"/>
        <v/>
      </c>
      <c r="I965" s="356"/>
      <c r="J965" s="9"/>
      <c r="K965" s="9"/>
      <c r="L965" s="28"/>
      <c r="M965" s="28"/>
      <c r="N965" s="28"/>
    </row>
    <row r="966" spans="1:14">
      <c r="A966" s="384" t="s">
        <v>48</v>
      </c>
      <c r="B966" s="385" t="s">
        <v>94</v>
      </c>
      <c r="C966" s="27" t="s">
        <v>34</v>
      </c>
      <c r="D966" s="27" t="s">
        <v>33</v>
      </c>
      <c r="E966" s="402" t="s">
        <v>1881</v>
      </c>
      <c r="F966" s="27" t="str">
        <f t="shared" si="104"/>
        <v>에센스(스페셜)</v>
      </c>
      <c r="G966" s="389" t="str">
        <f t="shared" si="103"/>
        <v/>
      </c>
      <c r="I966" s="356"/>
      <c r="J966" s="9"/>
      <c r="K966" s="9"/>
      <c r="L966" s="28"/>
      <c r="M966" s="28"/>
      <c r="N966" s="28"/>
    </row>
    <row r="967" spans="1:14">
      <c r="A967" s="384" t="s">
        <v>48</v>
      </c>
      <c r="B967" s="385" t="s">
        <v>94</v>
      </c>
      <c r="C967" s="27" t="s">
        <v>34</v>
      </c>
      <c r="D967" s="27" t="s">
        <v>33</v>
      </c>
      <c r="E967" s="402" t="s">
        <v>1882</v>
      </c>
      <c r="F967" s="27" t="str">
        <f t="shared" si="104"/>
        <v>에센스(스페셜)</v>
      </c>
      <c r="G967" s="389" t="str">
        <f t="shared" si="103"/>
        <v/>
      </c>
      <c r="I967" s="356"/>
      <c r="J967" s="9"/>
      <c r="K967" s="9"/>
      <c r="L967" s="28"/>
      <c r="M967" s="28"/>
      <c r="N967" s="28"/>
    </row>
    <row r="968" spans="1:14">
      <c r="A968" s="384" t="s">
        <v>48</v>
      </c>
      <c r="B968" s="385" t="s">
        <v>94</v>
      </c>
      <c r="C968" s="27" t="s">
        <v>86</v>
      </c>
      <c r="D968" s="27" t="s">
        <v>28</v>
      </c>
      <c r="E968" s="402" t="s">
        <v>1880</v>
      </c>
      <c r="F968" s="27" t="str">
        <f t="shared" si="104"/>
        <v>안심2.5G</v>
      </c>
      <c r="G968" s="389" t="str">
        <f t="shared" si="103"/>
        <v/>
      </c>
      <c r="I968" s="356"/>
      <c r="J968" s="9"/>
      <c r="K968" s="9"/>
      <c r="L968" s="28"/>
      <c r="M968" s="28"/>
      <c r="N968" s="28"/>
    </row>
    <row r="969" spans="1:14">
      <c r="A969" s="384" t="s">
        <v>48</v>
      </c>
      <c r="B969" s="385" t="s">
        <v>94</v>
      </c>
      <c r="C969" s="27" t="s">
        <v>86</v>
      </c>
      <c r="D969" s="27" t="s">
        <v>28</v>
      </c>
      <c r="E969" s="402" t="s">
        <v>1879</v>
      </c>
      <c r="F969" s="27" t="str">
        <f t="shared" si="104"/>
        <v>안심4G</v>
      </c>
      <c r="G969" s="389" t="str">
        <f t="shared" si="103"/>
        <v/>
      </c>
      <c r="I969" s="356"/>
      <c r="J969" s="9"/>
      <c r="K969" s="9"/>
      <c r="L969" s="28"/>
      <c r="M969" s="28"/>
      <c r="N969" s="28"/>
    </row>
    <row r="970" spans="1:14">
      <c r="A970" s="384" t="s">
        <v>48</v>
      </c>
      <c r="B970" s="385" t="s">
        <v>94</v>
      </c>
      <c r="C970" s="27" t="s">
        <v>86</v>
      </c>
      <c r="D970" s="27" t="s">
        <v>28</v>
      </c>
      <c r="E970" s="402" t="s">
        <v>1881</v>
      </c>
      <c r="F970" s="27" t="str">
        <f t="shared" si="104"/>
        <v>에센스(스페셜)</v>
      </c>
      <c r="G970" s="389" t="str">
        <f t="shared" si="103"/>
        <v/>
      </c>
      <c r="I970" s="356"/>
      <c r="J970" s="9"/>
      <c r="K970" s="9"/>
      <c r="L970" s="28"/>
      <c r="M970" s="28"/>
      <c r="N970" s="28"/>
    </row>
    <row r="971" spans="1:14">
      <c r="A971" s="384" t="s">
        <v>48</v>
      </c>
      <c r="B971" s="385" t="s">
        <v>94</v>
      </c>
      <c r="C971" s="27" t="s">
        <v>86</v>
      </c>
      <c r="D971" s="27" t="s">
        <v>28</v>
      </c>
      <c r="E971" s="402" t="s">
        <v>1882</v>
      </c>
      <c r="F971" s="27" t="str">
        <f t="shared" si="104"/>
        <v>에센스(스페셜)</v>
      </c>
      <c r="G971" s="389" t="str">
        <f t="shared" si="103"/>
        <v/>
      </c>
      <c r="I971" s="356"/>
      <c r="J971" s="9"/>
      <c r="K971" s="9"/>
      <c r="L971" s="28"/>
      <c r="M971" s="28"/>
      <c r="N971" s="28"/>
    </row>
    <row r="972" spans="1:14">
      <c r="A972" s="384" t="s">
        <v>48</v>
      </c>
      <c r="B972" s="385" t="s">
        <v>94</v>
      </c>
      <c r="C972" s="27" t="s">
        <v>86</v>
      </c>
      <c r="D972" s="27" t="s">
        <v>31</v>
      </c>
      <c r="E972" s="402" t="s">
        <v>1880</v>
      </c>
      <c r="F972" s="27" t="str">
        <f t="shared" si="104"/>
        <v>안심2.5G</v>
      </c>
      <c r="G972" s="389" t="str">
        <f t="shared" si="103"/>
        <v/>
      </c>
      <c r="I972" s="356"/>
      <c r="J972" s="9"/>
      <c r="K972" s="9"/>
      <c r="L972" s="28"/>
      <c r="M972" s="28"/>
      <c r="N972" s="28"/>
    </row>
    <row r="973" spans="1:14">
      <c r="A973" s="384" t="s">
        <v>48</v>
      </c>
      <c r="B973" s="385" t="s">
        <v>94</v>
      </c>
      <c r="C973" s="27" t="s">
        <v>86</v>
      </c>
      <c r="D973" s="27" t="s">
        <v>31</v>
      </c>
      <c r="E973" s="402" t="s">
        <v>1879</v>
      </c>
      <c r="F973" s="27" t="str">
        <f t="shared" si="104"/>
        <v>안심4G</v>
      </c>
      <c r="G973" s="389" t="str">
        <f t="shared" si="103"/>
        <v/>
      </c>
      <c r="I973" s="356"/>
      <c r="J973" s="9"/>
      <c r="K973" s="9"/>
      <c r="L973" s="28"/>
      <c r="M973" s="28"/>
      <c r="N973" s="28"/>
    </row>
    <row r="974" spans="1:14">
      <c r="A974" s="384" t="s">
        <v>48</v>
      </c>
      <c r="B974" s="385" t="s">
        <v>94</v>
      </c>
      <c r="C974" s="27" t="s">
        <v>86</v>
      </c>
      <c r="D974" s="27" t="s">
        <v>31</v>
      </c>
      <c r="E974" s="402" t="s">
        <v>1881</v>
      </c>
      <c r="F974" s="27" t="str">
        <f t="shared" si="104"/>
        <v>에센스(스페셜)</v>
      </c>
      <c r="G974" s="389" t="str">
        <f t="shared" si="103"/>
        <v/>
      </c>
      <c r="I974" s="356"/>
      <c r="J974" s="9"/>
      <c r="K974" s="9"/>
      <c r="L974" s="28"/>
      <c r="M974" s="28"/>
      <c r="N974" s="28"/>
    </row>
    <row r="975" spans="1:14">
      <c r="A975" s="384" t="s">
        <v>48</v>
      </c>
      <c r="B975" s="385" t="s">
        <v>94</v>
      </c>
      <c r="C975" s="27" t="s">
        <v>86</v>
      </c>
      <c r="D975" s="27" t="s">
        <v>31</v>
      </c>
      <c r="E975" s="402" t="s">
        <v>1882</v>
      </c>
      <c r="F975" s="27" t="str">
        <f t="shared" si="104"/>
        <v>에센스(스페셜)</v>
      </c>
      <c r="G975" s="389" t="str">
        <f t="shared" si="103"/>
        <v/>
      </c>
      <c r="I975" s="356"/>
      <c r="J975" s="9"/>
      <c r="K975" s="9"/>
      <c r="L975" s="28"/>
      <c r="M975" s="28"/>
      <c r="N975" s="28"/>
    </row>
    <row r="976" spans="1:14">
      <c r="A976" s="384" t="s">
        <v>48</v>
      </c>
      <c r="B976" s="385" t="s">
        <v>94</v>
      </c>
      <c r="C976" s="27" t="s">
        <v>86</v>
      </c>
      <c r="D976" s="27" t="s">
        <v>32</v>
      </c>
      <c r="E976" s="402" t="s">
        <v>1880</v>
      </c>
      <c r="F976" s="27" t="str">
        <f t="shared" si="104"/>
        <v>안심2.5G</v>
      </c>
      <c r="G976" s="389" t="str">
        <f t="shared" si="103"/>
        <v/>
      </c>
      <c r="I976" s="356"/>
      <c r="J976" s="9"/>
      <c r="K976" s="9"/>
      <c r="L976" s="28"/>
      <c r="M976" s="28"/>
      <c r="N976" s="28"/>
    </row>
    <row r="977" spans="1:14">
      <c r="A977" s="384" t="s">
        <v>48</v>
      </c>
      <c r="B977" s="385" t="s">
        <v>94</v>
      </c>
      <c r="C977" s="27" t="s">
        <v>86</v>
      </c>
      <c r="D977" s="27" t="s">
        <v>32</v>
      </c>
      <c r="E977" s="402" t="s">
        <v>1879</v>
      </c>
      <c r="F977" s="27" t="str">
        <f t="shared" si="104"/>
        <v>안심4G</v>
      </c>
      <c r="G977" s="389" t="str">
        <f t="shared" si="103"/>
        <v/>
      </c>
      <c r="I977" s="356"/>
      <c r="J977" s="9"/>
      <c r="K977" s="9"/>
      <c r="L977" s="28"/>
      <c r="M977" s="28"/>
      <c r="N977" s="28"/>
    </row>
    <row r="978" spans="1:14">
      <c r="A978" s="384" t="s">
        <v>48</v>
      </c>
      <c r="B978" s="385" t="s">
        <v>94</v>
      </c>
      <c r="C978" s="27" t="s">
        <v>86</v>
      </c>
      <c r="D978" s="27" t="s">
        <v>32</v>
      </c>
      <c r="E978" s="402" t="s">
        <v>1881</v>
      </c>
      <c r="F978" s="27" t="str">
        <f t="shared" si="104"/>
        <v>에센스(스페셜)</v>
      </c>
      <c r="G978" s="389" t="str">
        <f t="shared" si="103"/>
        <v/>
      </c>
      <c r="I978" s="356"/>
      <c r="J978" s="9"/>
      <c r="K978" s="9"/>
      <c r="L978" s="28"/>
      <c r="M978" s="28"/>
      <c r="N978" s="28"/>
    </row>
    <row r="979" spans="1:14">
      <c r="A979" s="384" t="s">
        <v>48</v>
      </c>
      <c r="B979" s="385" t="s">
        <v>94</v>
      </c>
      <c r="C979" s="27" t="s">
        <v>86</v>
      </c>
      <c r="D979" s="27" t="s">
        <v>32</v>
      </c>
      <c r="E979" s="402" t="s">
        <v>1882</v>
      </c>
      <c r="F979" s="27" t="str">
        <f t="shared" si="104"/>
        <v>에센스(스페셜)</v>
      </c>
      <c r="G979" s="389" t="str">
        <f t="shared" si="103"/>
        <v/>
      </c>
      <c r="I979" s="356"/>
      <c r="J979" s="9"/>
      <c r="K979" s="9"/>
      <c r="L979" s="28"/>
      <c r="M979" s="28"/>
      <c r="N979" s="28"/>
    </row>
    <row r="980" spans="1:14">
      <c r="A980" s="384" t="s">
        <v>48</v>
      </c>
      <c r="B980" s="385" t="s">
        <v>94</v>
      </c>
      <c r="C980" s="27" t="s">
        <v>86</v>
      </c>
      <c r="D980" s="27" t="s">
        <v>33</v>
      </c>
      <c r="E980" s="402" t="s">
        <v>1880</v>
      </c>
      <c r="F980" s="27" t="str">
        <f t="shared" si="104"/>
        <v>안심2.5G</v>
      </c>
      <c r="G980" s="389" t="str">
        <f t="shared" si="103"/>
        <v/>
      </c>
      <c r="I980" s="356"/>
      <c r="J980" s="9"/>
      <c r="K980" s="9"/>
      <c r="L980" s="28"/>
      <c r="M980" s="28"/>
      <c r="N980" s="28"/>
    </row>
    <row r="981" spans="1:14">
      <c r="A981" s="384" t="s">
        <v>48</v>
      </c>
      <c r="B981" s="385" t="s">
        <v>94</v>
      </c>
      <c r="C981" s="27" t="s">
        <v>86</v>
      </c>
      <c r="D981" s="27" t="s">
        <v>33</v>
      </c>
      <c r="E981" s="402" t="s">
        <v>1879</v>
      </c>
      <c r="F981" s="27" t="str">
        <f t="shared" si="104"/>
        <v>안심4G</v>
      </c>
      <c r="G981" s="389" t="str">
        <f t="shared" si="103"/>
        <v/>
      </c>
      <c r="I981" s="356"/>
      <c r="J981" s="9"/>
      <c r="K981" s="9"/>
      <c r="L981" s="28"/>
      <c r="M981" s="28"/>
      <c r="N981" s="28"/>
    </row>
    <row r="982" spans="1:14">
      <c r="A982" s="384" t="s">
        <v>48</v>
      </c>
      <c r="B982" s="385" t="s">
        <v>94</v>
      </c>
      <c r="C982" s="27" t="s">
        <v>86</v>
      </c>
      <c r="D982" s="27" t="s">
        <v>33</v>
      </c>
      <c r="E982" s="402" t="s">
        <v>1881</v>
      </c>
      <c r="F982" s="27" t="str">
        <f t="shared" si="104"/>
        <v>에센스(스페셜)</v>
      </c>
      <c r="G982" s="389" t="str">
        <f t="shared" si="103"/>
        <v/>
      </c>
      <c r="I982" s="356"/>
      <c r="J982" s="9"/>
      <c r="K982" s="9"/>
      <c r="L982" s="28"/>
      <c r="M982" s="28"/>
      <c r="N982" s="28"/>
    </row>
    <row r="983" spans="1:14">
      <c r="A983" s="384" t="s">
        <v>48</v>
      </c>
      <c r="B983" s="385" t="s">
        <v>94</v>
      </c>
      <c r="C983" s="27" t="s">
        <v>86</v>
      </c>
      <c r="D983" s="27" t="s">
        <v>33</v>
      </c>
      <c r="E983" s="402" t="s">
        <v>1882</v>
      </c>
      <c r="F983" s="27" t="str">
        <f t="shared" si="104"/>
        <v>에센스(스페셜)</v>
      </c>
      <c r="G983" s="389" t="str">
        <f t="shared" si="103"/>
        <v/>
      </c>
      <c r="I983" s="356"/>
      <c r="J983" s="9"/>
      <c r="K983" s="9"/>
      <c r="L983" s="28"/>
      <c r="M983" s="28"/>
      <c r="N983" s="28"/>
    </row>
    <row r="984" spans="1:14">
      <c r="A984" s="384" t="s">
        <v>48</v>
      </c>
      <c r="B984" s="385" t="s">
        <v>96</v>
      </c>
      <c r="C984" s="27" t="s">
        <v>5</v>
      </c>
      <c r="D984" s="27" t="s">
        <v>28</v>
      </c>
      <c r="E984" s="402" t="s">
        <v>1880</v>
      </c>
      <c r="F984" s="27" t="str">
        <f t="shared" ref="F984:F1047" si="105">IFERROR(VLOOKUP(E984,$A$11:$E$17,5,0),0)</f>
        <v>안심2.5G</v>
      </c>
      <c r="G984" s="389" t="str">
        <f t="shared" si="103"/>
        <v/>
      </c>
      <c r="I984" s="356"/>
      <c r="J984" s="9"/>
      <c r="K984" s="9"/>
      <c r="L984" s="28"/>
      <c r="M984" s="28"/>
      <c r="N984" s="28"/>
    </row>
    <row r="985" spans="1:14">
      <c r="A985" s="384" t="s">
        <v>48</v>
      </c>
      <c r="B985" s="385" t="s">
        <v>96</v>
      </c>
      <c r="C985" s="27" t="s">
        <v>5</v>
      </c>
      <c r="D985" s="27" t="s">
        <v>28</v>
      </c>
      <c r="E985" s="402" t="s">
        <v>1879</v>
      </c>
      <c r="F985" s="27" t="str">
        <f t="shared" si="105"/>
        <v>안심4G</v>
      </c>
      <c r="G985" s="389" t="str">
        <f t="shared" si="103"/>
        <v/>
      </c>
      <c r="I985" s="356"/>
      <c r="J985" s="9"/>
      <c r="K985" s="9"/>
      <c r="L985" s="28"/>
      <c r="M985" s="28"/>
      <c r="N985" s="28"/>
    </row>
    <row r="986" spans="1:14">
      <c r="A986" s="384" t="s">
        <v>48</v>
      </c>
      <c r="B986" s="385" t="s">
        <v>96</v>
      </c>
      <c r="C986" s="27" t="s">
        <v>5</v>
      </c>
      <c r="D986" s="27" t="s">
        <v>28</v>
      </c>
      <c r="E986" s="402" t="s">
        <v>1881</v>
      </c>
      <c r="F986" s="27" t="str">
        <f t="shared" si="105"/>
        <v>에센스(스페셜)</v>
      </c>
      <c r="G986" s="389" t="str">
        <f t="shared" si="103"/>
        <v/>
      </c>
      <c r="I986" s="356"/>
      <c r="J986" s="9"/>
      <c r="K986" s="9"/>
      <c r="L986" s="28"/>
      <c r="M986" s="28"/>
      <c r="N986" s="28"/>
    </row>
    <row r="987" spans="1:14">
      <c r="A987" s="384" t="s">
        <v>48</v>
      </c>
      <c r="B987" s="385" t="s">
        <v>96</v>
      </c>
      <c r="C987" s="27" t="s">
        <v>5</v>
      </c>
      <c r="D987" s="27" t="s">
        <v>28</v>
      </c>
      <c r="E987" s="402" t="s">
        <v>1882</v>
      </c>
      <c r="F987" s="27" t="str">
        <f t="shared" si="105"/>
        <v>에센스(스페셜)</v>
      </c>
      <c r="G987" s="389" t="str">
        <f t="shared" si="103"/>
        <v/>
      </c>
      <c r="I987" s="356"/>
      <c r="J987" s="9"/>
      <c r="K987" s="9"/>
      <c r="L987" s="28"/>
      <c r="M987" s="28"/>
      <c r="N987" s="28"/>
    </row>
    <row r="988" spans="1:14">
      <c r="A988" s="384" t="s">
        <v>48</v>
      </c>
      <c r="B988" s="385" t="s">
        <v>96</v>
      </c>
      <c r="C988" s="27" t="s">
        <v>5</v>
      </c>
      <c r="D988" s="27" t="s">
        <v>31</v>
      </c>
      <c r="E988" s="402" t="s">
        <v>1880</v>
      </c>
      <c r="F988" s="27" t="str">
        <f t="shared" si="105"/>
        <v>안심2.5G</v>
      </c>
      <c r="G988" s="389" t="str">
        <f t="shared" si="103"/>
        <v/>
      </c>
      <c r="I988" s="356"/>
      <c r="J988" s="9"/>
      <c r="K988" s="9"/>
      <c r="L988" s="28"/>
      <c r="M988" s="28"/>
      <c r="N988" s="28"/>
    </row>
    <row r="989" spans="1:14">
      <c r="A989" s="384" t="s">
        <v>48</v>
      </c>
      <c r="B989" s="385" t="s">
        <v>96</v>
      </c>
      <c r="C989" s="27" t="s">
        <v>5</v>
      </c>
      <c r="D989" s="27" t="s">
        <v>31</v>
      </c>
      <c r="E989" s="402" t="s">
        <v>1879</v>
      </c>
      <c r="F989" s="27" t="str">
        <f t="shared" si="105"/>
        <v>안심4G</v>
      </c>
      <c r="G989" s="389" t="str">
        <f t="shared" si="103"/>
        <v/>
      </c>
      <c r="I989" s="356"/>
      <c r="J989" s="9"/>
      <c r="K989" s="9"/>
      <c r="L989" s="28"/>
      <c r="M989" s="28"/>
      <c r="N989" s="28"/>
    </row>
    <row r="990" spans="1:14">
      <c r="A990" s="384" t="s">
        <v>48</v>
      </c>
      <c r="B990" s="385" t="s">
        <v>96</v>
      </c>
      <c r="C990" s="27" t="s">
        <v>5</v>
      </c>
      <c r="D990" s="27" t="s">
        <v>31</v>
      </c>
      <c r="E990" s="402" t="s">
        <v>1881</v>
      </c>
      <c r="F990" s="27" t="str">
        <f t="shared" si="105"/>
        <v>에센스(스페셜)</v>
      </c>
      <c r="G990" s="389" t="str">
        <f t="shared" si="103"/>
        <v/>
      </c>
      <c r="I990" s="356"/>
      <c r="J990" s="9"/>
      <c r="K990" s="9"/>
      <c r="L990" s="28"/>
      <c r="M990" s="28"/>
      <c r="N990" s="28"/>
    </row>
    <row r="991" spans="1:14">
      <c r="A991" s="384" t="s">
        <v>48</v>
      </c>
      <c r="B991" s="385" t="s">
        <v>96</v>
      </c>
      <c r="C991" s="27" t="s">
        <v>5</v>
      </c>
      <c r="D991" s="27" t="s">
        <v>31</v>
      </c>
      <c r="E991" s="402" t="s">
        <v>1882</v>
      </c>
      <c r="F991" s="27" t="str">
        <f t="shared" si="105"/>
        <v>에센스(스페셜)</v>
      </c>
      <c r="G991" s="389" t="str">
        <f t="shared" si="103"/>
        <v/>
      </c>
      <c r="I991" s="356"/>
      <c r="J991" s="9"/>
      <c r="K991" s="9"/>
      <c r="L991" s="28"/>
      <c r="M991" s="28"/>
      <c r="N991" s="28"/>
    </row>
    <row r="992" spans="1:14">
      <c r="A992" s="384" t="s">
        <v>48</v>
      </c>
      <c r="B992" s="385" t="s">
        <v>96</v>
      </c>
      <c r="C992" s="27" t="s">
        <v>5</v>
      </c>
      <c r="D992" s="27" t="s">
        <v>32</v>
      </c>
      <c r="E992" s="402" t="s">
        <v>1880</v>
      </c>
      <c r="F992" s="27" t="str">
        <f t="shared" si="105"/>
        <v>안심2.5G</v>
      </c>
      <c r="G992" s="389" t="str">
        <f t="shared" si="103"/>
        <v/>
      </c>
      <c r="I992" s="356"/>
      <c r="J992" s="9"/>
      <c r="K992" s="9"/>
      <c r="L992" s="28"/>
      <c r="M992" s="28"/>
      <c r="N992" s="28"/>
    </row>
    <row r="993" spans="1:14">
      <c r="A993" s="384" t="s">
        <v>48</v>
      </c>
      <c r="B993" s="385" t="s">
        <v>96</v>
      </c>
      <c r="C993" s="27" t="s">
        <v>5</v>
      </c>
      <c r="D993" s="27" t="s">
        <v>32</v>
      </c>
      <c r="E993" s="402" t="s">
        <v>1879</v>
      </c>
      <c r="F993" s="27" t="str">
        <f t="shared" si="105"/>
        <v>안심4G</v>
      </c>
      <c r="G993" s="389" t="str">
        <f t="shared" si="103"/>
        <v/>
      </c>
      <c r="I993" s="356"/>
      <c r="J993" s="9"/>
      <c r="K993" s="9"/>
      <c r="L993" s="28"/>
      <c r="M993" s="28"/>
      <c r="N993" s="28"/>
    </row>
    <row r="994" spans="1:14">
      <c r="A994" s="384" t="s">
        <v>48</v>
      </c>
      <c r="B994" s="385" t="s">
        <v>96</v>
      </c>
      <c r="C994" s="27" t="s">
        <v>5</v>
      </c>
      <c r="D994" s="27" t="s">
        <v>32</v>
      </c>
      <c r="E994" s="402" t="s">
        <v>1881</v>
      </c>
      <c r="F994" s="27" t="str">
        <f t="shared" si="105"/>
        <v>에센스(스페셜)</v>
      </c>
      <c r="G994" s="389" t="str">
        <f t="shared" si="103"/>
        <v/>
      </c>
      <c r="I994" s="356"/>
      <c r="J994" s="9"/>
      <c r="K994" s="9"/>
      <c r="L994" s="28"/>
      <c r="M994" s="28"/>
      <c r="N994" s="28"/>
    </row>
    <row r="995" spans="1:14">
      <c r="A995" s="384" t="s">
        <v>48</v>
      </c>
      <c r="B995" s="385" t="s">
        <v>96</v>
      </c>
      <c r="C995" s="27" t="s">
        <v>5</v>
      </c>
      <c r="D995" s="27" t="s">
        <v>32</v>
      </c>
      <c r="E995" s="402" t="s">
        <v>1882</v>
      </c>
      <c r="F995" s="27" t="str">
        <f t="shared" si="105"/>
        <v>에센스(스페셜)</v>
      </c>
      <c r="G995" s="389" t="str">
        <f t="shared" si="103"/>
        <v/>
      </c>
      <c r="I995" s="356"/>
      <c r="J995" s="9"/>
      <c r="K995" s="9"/>
      <c r="L995" s="28"/>
      <c r="M995" s="28"/>
      <c r="N995" s="28"/>
    </row>
    <row r="996" spans="1:14">
      <c r="A996" s="384" t="s">
        <v>48</v>
      </c>
      <c r="B996" s="385" t="s">
        <v>96</v>
      </c>
      <c r="C996" s="27" t="s">
        <v>5</v>
      </c>
      <c r="D996" s="27" t="s">
        <v>33</v>
      </c>
      <c r="E996" s="402" t="s">
        <v>1880</v>
      </c>
      <c r="F996" s="27" t="str">
        <f t="shared" si="105"/>
        <v>안심2.5G</v>
      </c>
      <c r="G996" s="389" t="str">
        <f t="shared" si="103"/>
        <v/>
      </c>
      <c r="I996" s="356"/>
      <c r="J996" s="9"/>
      <c r="K996" s="9"/>
      <c r="L996" s="28"/>
      <c r="M996" s="28"/>
      <c r="N996" s="28"/>
    </row>
    <row r="997" spans="1:14">
      <c r="A997" s="384" t="s">
        <v>48</v>
      </c>
      <c r="B997" s="385" t="s">
        <v>96</v>
      </c>
      <c r="C997" s="27" t="s">
        <v>5</v>
      </c>
      <c r="D997" s="27" t="s">
        <v>33</v>
      </c>
      <c r="E997" s="402" t="s">
        <v>1879</v>
      </c>
      <c r="F997" s="27" t="str">
        <f t="shared" si="105"/>
        <v>안심4G</v>
      </c>
      <c r="G997" s="389" t="str">
        <f t="shared" si="103"/>
        <v/>
      </c>
      <c r="I997" s="356"/>
      <c r="J997" s="9"/>
      <c r="K997" s="9"/>
      <c r="L997" s="28"/>
      <c r="M997" s="28"/>
      <c r="N997" s="28"/>
    </row>
    <row r="998" spans="1:14">
      <c r="A998" s="384" t="s">
        <v>48</v>
      </c>
      <c r="B998" s="385" t="s">
        <v>96</v>
      </c>
      <c r="C998" s="27" t="s">
        <v>5</v>
      </c>
      <c r="D998" s="27" t="s">
        <v>33</v>
      </c>
      <c r="E998" s="402" t="s">
        <v>1881</v>
      </c>
      <c r="F998" s="27" t="str">
        <f t="shared" si="105"/>
        <v>에센스(스페셜)</v>
      </c>
      <c r="G998" s="389" t="str">
        <f t="shared" si="103"/>
        <v/>
      </c>
      <c r="I998" s="356"/>
      <c r="J998" s="9"/>
      <c r="K998" s="9"/>
      <c r="L998" s="28"/>
      <c r="M998" s="28"/>
      <c r="N998" s="28"/>
    </row>
    <row r="999" spans="1:14">
      <c r="A999" s="384" t="s">
        <v>48</v>
      </c>
      <c r="B999" s="385" t="s">
        <v>96</v>
      </c>
      <c r="C999" s="27" t="s">
        <v>5</v>
      </c>
      <c r="D999" s="27" t="s">
        <v>33</v>
      </c>
      <c r="E999" s="402" t="s">
        <v>1882</v>
      </c>
      <c r="F999" s="27" t="str">
        <f t="shared" si="105"/>
        <v>에센스(스페셜)</v>
      </c>
      <c r="G999" s="389" t="str">
        <f t="shared" si="103"/>
        <v/>
      </c>
      <c r="I999" s="356"/>
      <c r="J999" s="9"/>
      <c r="K999" s="9"/>
      <c r="L999" s="28"/>
      <c r="M999" s="28"/>
      <c r="N999" s="28"/>
    </row>
    <row r="1000" spans="1:14">
      <c r="A1000" s="384" t="s">
        <v>48</v>
      </c>
      <c r="B1000" s="385" t="s">
        <v>96</v>
      </c>
      <c r="C1000" s="27" t="s">
        <v>30</v>
      </c>
      <c r="D1000" s="27" t="s">
        <v>28</v>
      </c>
      <c r="E1000" s="402" t="s">
        <v>1880</v>
      </c>
      <c r="F1000" s="27" t="str">
        <f t="shared" si="105"/>
        <v>안심2.5G</v>
      </c>
      <c r="G1000" s="389" t="str">
        <f t="shared" si="103"/>
        <v/>
      </c>
      <c r="I1000" s="356"/>
      <c r="J1000" s="9"/>
      <c r="K1000" s="9"/>
      <c r="L1000" s="28"/>
      <c r="M1000" s="28"/>
      <c r="N1000" s="28"/>
    </row>
    <row r="1001" spans="1:14">
      <c r="A1001" s="384" t="s">
        <v>48</v>
      </c>
      <c r="B1001" s="385" t="s">
        <v>96</v>
      </c>
      <c r="C1001" s="27" t="s">
        <v>30</v>
      </c>
      <c r="D1001" s="27" t="s">
        <v>28</v>
      </c>
      <c r="E1001" s="402" t="s">
        <v>1879</v>
      </c>
      <c r="F1001" s="27" t="str">
        <f t="shared" si="105"/>
        <v>안심4G</v>
      </c>
      <c r="G1001" s="389" t="str">
        <f t="shared" si="103"/>
        <v/>
      </c>
      <c r="I1001" s="356"/>
      <c r="J1001" s="9"/>
      <c r="K1001" s="9"/>
      <c r="L1001" s="28"/>
      <c r="M1001" s="28"/>
      <c r="N1001" s="28"/>
    </row>
    <row r="1002" spans="1:14">
      <c r="A1002" s="384" t="s">
        <v>48</v>
      </c>
      <c r="B1002" s="385" t="s">
        <v>96</v>
      </c>
      <c r="C1002" s="27" t="s">
        <v>30</v>
      </c>
      <c r="D1002" s="27" t="s">
        <v>28</v>
      </c>
      <c r="E1002" s="402" t="s">
        <v>1881</v>
      </c>
      <c r="F1002" s="27" t="str">
        <f t="shared" si="105"/>
        <v>에센스(스페셜)</v>
      </c>
      <c r="G1002" s="389" t="str">
        <f t="shared" si="103"/>
        <v/>
      </c>
      <c r="I1002" s="356"/>
      <c r="J1002" s="9"/>
      <c r="K1002" s="9"/>
      <c r="L1002" s="28"/>
      <c r="M1002" s="28"/>
      <c r="N1002" s="28"/>
    </row>
    <row r="1003" spans="1:14">
      <c r="A1003" s="384" t="s">
        <v>48</v>
      </c>
      <c r="B1003" s="385" t="s">
        <v>96</v>
      </c>
      <c r="C1003" s="27" t="s">
        <v>30</v>
      </c>
      <c r="D1003" s="27" t="s">
        <v>28</v>
      </c>
      <c r="E1003" s="402" t="s">
        <v>1882</v>
      </c>
      <c r="F1003" s="27" t="str">
        <f t="shared" si="105"/>
        <v>에센스(스페셜)</v>
      </c>
      <c r="G1003" s="389" t="str">
        <f t="shared" si="103"/>
        <v/>
      </c>
      <c r="I1003" s="356"/>
      <c r="J1003" s="9"/>
      <c r="K1003" s="9"/>
      <c r="L1003" s="28"/>
      <c r="M1003" s="28"/>
      <c r="N1003" s="28"/>
    </row>
    <row r="1004" spans="1:14">
      <c r="A1004" s="384" t="s">
        <v>48</v>
      </c>
      <c r="B1004" s="385" t="s">
        <v>96</v>
      </c>
      <c r="C1004" s="27" t="s">
        <v>30</v>
      </c>
      <c r="D1004" s="27" t="s">
        <v>31</v>
      </c>
      <c r="E1004" s="402" t="s">
        <v>1880</v>
      </c>
      <c r="F1004" s="27" t="str">
        <f t="shared" si="105"/>
        <v>안심2.5G</v>
      </c>
      <c r="G1004" s="389" t="str">
        <f t="shared" si="103"/>
        <v/>
      </c>
      <c r="I1004" s="356"/>
      <c r="J1004" s="9"/>
      <c r="K1004" s="9"/>
      <c r="L1004" s="28"/>
      <c r="M1004" s="28"/>
      <c r="N1004" s="28"/>
    </row>
    <row r="1005" spans="1:14">
      <c r="A1005" s="384" t="s">
        <v>48</v>
      </c>
      <c r="B1005" s="385" t="s">
        <v>96</v>
      </c>
      <c r="C1005" s="27" t="s">
        <v>30</v>
      </c>
      <c r="D1005" s="27" t="s">
        <v>31</v>
      </c>
      <c r="E1005" s="402" t="s">
        <v>1879</v>
      </c>
      <c r="F1005" s="27" t="str">
        <f t="shared" si="105"/>
        <v>안심4G</v>
      </c>
      <c r="G1005" s="389" t="str">
        <f t="shared" si="103"/>
        <v/>
      </c>
      <c r="I1005" s="356"/>
      <c r="J1005" s="9"/>
      <c r="K1005" s="9"/>
      <c r="L1005" s="28"/>
      <c r="M1005" s="28"/>
      <c r="N1005" s="28"/>
    </row>
    <row r="1006" spans="1:14">
      <c r="A1006" s="384" t="s">
        <v>48</v>
      </c>
      <c r="B1006" s="385" t="s">
        <v>96</v>
      </c>
      <c r="C1006" s="27" t="s">
        <v>30</v>
      </c>
      <c r="D1006" s="27" t="s">
        <v>31</v>
      </c>
      <c r="E1006" s="402" t="s">
        <v>1881</v>
      </c>
      <c r="F1006" s="27" t="str">
        <f t="shared" si="105"/>
        <v>에센스(스페셜)</v>
      </c>
      <c r="G1006" s="389" t="str">
        <f t="shared" si="103"/>
        <v/>
      </c>
      <c r="I1006" s="356"/>
      <c r="J1006" s="9"/>
      <c r="K1006" s="9"/>
      <c r="L1006" s="28"/>
      <c r="M1006" s="28"/>
      <c r="N1006" s="28"/>
    </row>
    <row r="1007" spans="1:14">
      <c r="A1007" s="384" t="s">
        <v>48</v>
      </c>
      <c r="B1007" s="385" t="s">
        <v>96</v>
      </c>
      <c r="C1007" s="27" t="s">
        <v>30</v>
      </c>
      <c r="D1007" s="27" t="s">
        <v>31</v>
      </c>
      <c r="E1007" s="402" t="s">
        <v>1882</v>
      </c>
      <c r="F1007" s="27" t="str">
        <f t="shared" si="105"/>
        <v>에센스(스페셜)</v>
      </c>
      <c r="G1007" s="389" t="str">
        <f t="shared" si="103"/>
        <v/>
      </c>
      <c r="I1007" s="356"/>
      <c r="J1007" s="9"/>
      <c r="K1007" s="9"/>
      <c r="L1007" s="28"/>
      <c r="M1007" s="28"/>
      <c r="N1007" s="28"/>
    </row>
    <row r="1008" spans="1:14">
      <c r="A1008" s="384" t="s">
        <v>48</v>
      </c>
      <c r="B1008" s="385" t="s">
        <v>96</v>
      </c>
      <c r="C1008" s="27" t="s">
        <v>30</v>
      </c>
      <c r="D1008" s="27" t="s">
        <v>32</v>
      </c>
      <c r="E1008" s="402" t="s">
        <v>1880</v>
      </c>
      <c r="F1008" s="27" t="str">
        <f t="shared" si="105"/>
        <v>안심2.5G</v>
      </c>
      <c r="G1008" s="389" t="str">
        <f t="shared" si="103"/>
        <v/>
      </c>
      <c r="I1008" s="356"/>
      <c r="J1008" s="9"/>
      <c r="K1008" s="9"/>
      <c r="L1008" s="28"/>
      <c r="M1008" s="28"/>
      <c r="N1008" s="28"/>
    </row>
    <row r="1009" spans="1:14">
      <c r="A1009" s="384" t="s">
        <v>48</v>
      </c>
      <c r="B1009" s="385" t="s">
        <v>96</v>
      </c>
      <c r="C1009" s="27" t="s">
        <v>30</v>
      </c>
      <c r="D1009" s="27" t="s">
        <v>32</v>
      </c>
      <c r="E1009" s="402" t="s">
        <v>1879</v>
      </c>
      <c r="F1009" s="27" t="str">
        <f t="shared" si="105"/>
        <v>안심4G</v>
      </c>
      <c r="G1009" s="389" t="str">
        <f t="shared" si="103"/>
        <v/>
      </c>
      <c r="I1009" s="356"/>
      <c r="J1009" s="9"/>
      <c r="K1009" s="9"/>
      <c r="L1009" s="28"/>
      <c r="M1009" s="28"/>
      <c r="N1009" s="28"/>
    </row>
    <row r="1010" spans="1:14">
      <c r="A1010" s="384" t="s">
        <v>48</v>
      </c>
      <c r="B1010" s="385" t="s">
        <v>96</v>
      </c>
      <c r="C1010" s="27" t="s">
        <v>30</v>
      </c>
      <c r="D1010" s="27" t="s">
        <v>32</v>
      </c>
      <c r="E1010" s="402" t="s">
        <v>1881</v>
      </c>
      <c r="F1010" s="27" t="str">
        <f t="shared" si="105"/>
        <v>에센스(스페셜)</v>
      </c>
      <c r="G1010" s="389" t="str">
        <f t="shared" si="103"/>
        <v/>
      </c>
      <c r="I1010" s="356"/>
      <c r="J1010" s="9"/>
      <c r="K1010" s="9"/>
      <c r="L1010" s="28"/>
      <c r="M1010" s="28"/>
      <c r="N1010" s="28"/>
    </row>
    <row r="1011" spans="1:14">
      <c r="A1011" s="384" t="s">
        <v>48</v>
      </c>
      <c r="B1011" s="385" t="s">
        <v>96</v>
      </c>
      <c r="C1011" s="27" t="s">
        <v>30</v>
      </c>
      <c r="D1011" s="27" t="s">
        <v>32</v>
      </c>
      <c r="E1011" s="402" t="s">
        <v>1882</v>
      </c>
      <c r="F1011" s="27" t="str">
        <f t="shared" si="105"/>
        <v>에센스(스페셜)</v>
      </c>
      <c r="G1011" s="389" t="str">
        <f t="shared" si="103"/>
        <v/>
      </c>
      <c r="I1011" s="356"/>
      <c r="J1011" s="9"/>
      <c r="K1011" s="9"/>
      <c r="L1011" s="28"/>
      <c r="M1011" s="28"/>
      <c r="N1011" s="28"/>
    </row>
    <row r="1012" spans="1:14">
      <c r="A1012" s="384" t="s">
        <v>48</v>
      </c>
      <c r="B1012" s="385" t="s">
        <v>96</v>
      </c>
      <c r="C1012" s="27" t="s">
        <v>30</v>
      </c>
      <c r="D1012" s="27" t="s">
        <v>33</v>
      </c>
      <c r="E1012" s="402" t="s">
        <v>1880</v>
      </c>
      <c r="F1012" s="27" t="str">
        <f t="shared" si="105"/>
        <v>안심2.5G</v>
      </c>
      <c r="G1012" s="389" t="str">
        <f t="shared" si="103"/>
        <v/>
      </c>
      <c r="I1012" s="356"/>
      <c r="J1012" s="9"/>
      <c r="K1012" s="9"/>
      <c r="L1012" s="28"/>
      <c r="M1012" s="28"/>
      <c r="N1012" s="28"/>
    </row>
    <row r="1013" spans="1:14">
      <c r="A1013" s="384" t="s">
        <v>48</v>
      </c>
      <c r="B1013" s="385" t="s">
        <v>96</v>
      </c>
      <c r="C1013" s="27" t="s">
        <v>30</v>
      </c>
      <c r="D1013" s="27" t="s">
        <v>33</v>
      </c>
      <c r="E1013" s="402" t="s">
        <v>1879</v>
      </c>
      <c r="F1013" s="27" t="str">
        <f t="shared" si="105"/>
        <v>안심4G</v>
      </c>
      <c r="G1013" s="389" t="str">
        <f t="shared" si="103"/>
        <v/>
      </c>
      <c r="I1013" s="356"/>
      <c r="J1013" s="9"/>
      <c r="K1013" s="9"/>
      <c r="L1013" s="28"/>
      <c r="M1013" s="28"/>
      <c r="N1013" s="28"/>
    </row>
    <row r="1014" spans="1:14">
      <c r="A1014" s="384" t="s">
        <v>48</v>
      </c>
      <c r="B1014" s="385" t="s">
        <v>96</v>
      </c>
      <c r="C1014" s="27" t="s">
        <v>30</v>
      </c>
      <c r="D1014" s="27" t="s">
        <v>33</v>
      </c>
      <c r="E1014" s="402" t="s">
        <v>1881</v>
      </c>
      <c r="F1014" s="27" t="str">
        <f t="shared" si="105"/>
        <v>에센스(스페셜)</v>
      </c>
      <c r="G1014" s="389" t="str">
        <f t="shared" si="103"/>
        <v/>
      </c>
      <c r="I1014" s="356"/>
      <c r="J1014" s="9"/>
      <c r="K1014" s="9"/>
      <c r="L1014" s="28"/>
      <c r="M1014" s="28"/>
      <c r="N1014" s="28"/>
    </row>
    <row r="1015" spans="1:14">
      <c r="A1015" s="384" t="s">
        <v>48</v>
      </c>
      <c r="B1015" s="385" t="s">
        <v>96</v>
      </c>
      <c r="C1015" s="27" t="s">
        <v>30</v>
      </c>
      <c r="D1015" s="27" t="s">
        <v>33</v>
      </c>
      <c r="E1015" s="402" t="s">
        <v>1882</v>
      </c>
      <c r="F1015" s="27" t="str">
        <f t="shared" si="105"/>
        <v>에센스(스페셜)</v>
      </c>
      <c r="G1015" s="389" t="str">
        <f t="shared" ref="G1015:G1030" si="106">IF(F1015="스몰","LTE안심옵션","")</f>
        <v/>
      </c>
      <c r="I1015" s="356"/>
      <c r="J1015" s="9"/>
      <c r="K1015" s="9"/>
      <c r="L1015" s="28"/>
      <c r="M1015" s="28"/>
      <c r="N1015" s="28"/>
    </row>
    <row r="1016" spans="1:14">
      <c r="A1016" s="384" t="s">
        <v>48</v>
      </c>
      <c r="B1016" s="385" t="s">
        <v>96</v>
      </c>
      <c r="C1016" s="27" t="s">
        <v>10</v>
      </c>
      <c r="D1016" s="27" t="s">
        <v>28</v>
      </c>
      <c r="E1016" s="402" t="s">
        <v>1880</v>
      </c>
      <c r="F1016" s="27" t="str">
        <f t="shared" si="105"/>
        <v>안심2.5G</v>
      </c>
      <c r="G1016" s="389" t="str">
        <f t="shared" si="106"/>
        <v/>
      </c>
      <c r="I1016" s="356"/>
      <c r="J1016" s="9"/>
      <c r="K1016" s="9"/>
      <c r="L1016" s="28"/>
      <c r="M1016" s="28"/>
      <c r="N1016" s="28"/>
    </row>
    <row r="1017" spans="1:14">
      <c r="A1017" s="384" t="s">
        <v>48</v>
      </c>
      <c r="B1017" s="385" t="s">
        <v>96</v>
      </c>
      <c r="C1017" s="27" t="s">
        <v>10</v>
      </c>
      <c r="D1017" s="27" t="s">
        <v>28</v>
      </c>
      <c r="E1017" s="402" t="s">
        <v>1879</v>
      </c>
      <c r="F1017" s="27" t="str">
        <f t="shared" si="105"/>
        <v>안심4G</v>
      </c>
      <c r="G1017" s="389" t="str">
        <f t="shared" si="106"/>
        <v/>
      </c>
      <c r="I1017" s="356"/>
      <c r="J1017" s="9"/>
      <c r="K1017" s="9"/>
      <c r="L1017" s="28"/>
      <c r="M1017" s="28"/>
      <c r="N1017" s="28"/>
    </row>
    <row r="1018" spans="1:14">
      <c r="A1018" s="384" t="s">
        <v>48</v>
      </c>
      <c r="B1018" s="385" t="s">
        <v>96</v>
      </c>
      <c r="C1018" s="27" t="s">
        <v>10</v>
      </c>
      <c r="D1018" s="27" t="s">
        <v>28</v>
      </c>
      <c r="E1018" s="402" t="s">
        <v>1881</v>
      </c>
      <c r="F1018" s="27" t="str">
        <f t="shared" si="105"/>
        <v>에센스(스페셜)</v>
      </c>
      <c r="G1018" s="389" t="str">
        <f t="shared" si="106"/>
        <v/>
      </c>
      <c r="I1018" s="356"/>
      <c r="J1018" s="9"/>
      <c r="K1018" s="9"/>
      <c r="L1018" s="28"/>
      <c r="M1018" s="28"/>
      <c r="N1018" s="28"/>
    </row>
    <row r="1019" spans="1:14">
      <c r="A1019" s="384" t="s">
        <v>48</v>
      </c>
      <c r="B1019" s="385" t="s">
        <v>96</v>
      </c>
      <c r="C1019" s="27" t="s">
        <v>10</v>
      </c>
      <c r="D1019" s="27" t="s">
        <v>28</v>
      </c>
      <c r="E1019" s="402" t="s">
        <v>1882</v>
      </c>
      <c r="F1019" s="27" t="str">
        <f t="shared" si="105"/>
        <v>에센스(스페셜)</v>
      </c>
      <c r="G1019" s="389" t="str">
        <f t="shared" si="106"/>
        <v/>
      </c>
      <c r="I1019" s="356"/>
      <c r="J1019" s="9"/>
      <c r="K1019" s="9"/>
      <c r="L1019" s="28"/>
      <c r="M1019" s="28"/>
      <c r="N1019" s="28"/>
    </row>
    <row r="1020" spans="1:14">
      <c r="A1020" s="384" t="s">
        <v>48</v>
      </c>
      <c r="B1020" s="385" t="s">
        <v>96</v>
      </c>
      <c r="C1020" s="27" t="s">
        <v>10</v>
      </c>
      <c r="D1020" s="27" t="s">
        <v>31</v>
      </c>
      <c r="E1020" s="402" t="s">
        <v>1880</v>
      </c>
      <c r="F1020" s="27" t="str">
        <f t="shared" si="105"/>
        <v>안심2.5G</v>
      </c>
      <c r="G1020" s="389" t="str">
        <f t="shared" si="106"/>
        <v/>
      </c>
      <c r="I1020" s="356"/>
      <c r="J1020" s="9"/>
      <c r="K1020" s="9"/>
      <c r="L1020" s="28"/>
      <c r="M1020" s="28"/>
      <c r="N1020" s="28"/>
    </row>
    <row r="1021" spans="1:14">
      <c r="A1021" s="384" t="s">
        <v>48</v>
      </c>
      <c r="B1021" s="385" t="s">
        <v>96</v>
      </c>
      <c r="C1021" s="27" t="s">
        <v>10</v>
      </c>
      <c r="D1021" s="27" t="s">
        <v>31</v>
      </c>
      <c r="E1021" s="402" t="s">
        <v>1879</v>
      </c>
      <c r="F1021" s="27" t="str">
        <f t="shared" si="105"/>
        <v>안심4G</v>
      </c>
      <c r="G1021" s="389" t="str">
        <f t="shared" si="106"/>
        <v/>
      </c>
      <c r="I1021" s="356"/>
      <c r="J1021" s="9"/>
      <c r="K1021" s="9"/>
      <c r="L1021" s="28"/>
      <c r="M1021" s="28"/>
      <c r="N1021" s="28"/>
    </row>
    <row r="1022" spans="1:14">
      <c r="A1022" s="384" t="s">
        <v>48</v>
      </c>
      <c r="B1022" s="385" t="s">
        <v>96</v>
      </c>
      <c r="C1022" s="27" t="s">
        <v>10</v>
      </c>
      <c r="D1022" s="27" t="s">
        <v>31</v>
      </c>
      <c r="E1022" s="402" t="s">
        <v>1881</v>
      </c>
      <c r="F1022" s="27" t="str">
        <f t="shared" si="105"/>
        <v>에센스(스페셜)</v>
      </c>
      <c r="G1022" s="389" t="str">
        <f t="shared" si="106"/>
        <v/>
      </c>
      <c r="I1022" s="356"/>
      <c r="J1022" s="9"/>
      <c r="K1022" s="9"/>
      <c r="L1022" s="28"/>
      <c r="M1022" s="28"/>
      <c r="N1022" s="28"/>
    </row>
    <row r="1023" spans="1:14">
      <c r="A1023" s="384" t="s">
        <v>48</v>
      </c>
      <c r="B1023" s="385" t="s">
        <v>96</v>
      </c>
      <c r="C1023" s="27" t="s">
        <v>10</v>
      </c>
      <c r="D1023" s="27" t="s">
        <v>31</v>
      </c>
      <c r="E1023" s="402" t="s">
        <v>1882</v>
      </c>
      <c r="F1023" s="27" t="str">
        <f t="shared" si="105"/>
        <v>에센스(스페셜)</v>
      </c>
      <c r="G1023" s="389" t="str">
        <f t="shared" si="106"/>
        <v/>
      </c>
      <c r="I1023" s="356"/>
      <c r="J1023" s="9"/>
      <c r="K1023" s="9"/>
      <c r="L1023" s="28"/>
      <c r="M1023" s="28"/>
      <c r="N1023" s="28"/>
    </row>
    <row r="1024" spans="1:14">
      <c r="A1024" s="384" t="s">
        <v>48</v>
      </c>
      <c r="B1024" s="385" t="s">
        <v>96</v>
      </c>
      <c r="C1024" s="27" t="s">
        <v>10</v>
      </c>
      <c r="D1024" s="27" t="s">
        <v>32</v>
      </c>
      <c r="E1024" s="402" t="s">
        <v>1880</v>
      </c>
      <c r="F1024" s="27" t="str">
        <f t="shared" si="105"/>
        <v>안심2.5G</v>
      </c>
      <c r="G1024" s="389" t="str">
        <f t="shared" si="106"/>
        <v/>
      </c>
      <c r="I1024" s="356"/>
      <c r="J1024" s="9"/>
      <c r="K1024" s="9"/>
      <c r="L1024" s="28"/>
      <c r="M1024" s="28"/>
      <c r="N1024" s="28"/>
    </row>
    <row r="1025" spans="1:14">
      <c r="A1025" s="384" t="s">
        <v>48</v>
      </c>
      <c r="B1025" s="385" t="s">
        <v>96</v>
      </c>
      <c r="C1025" s="27" t="s">
        <v>10</v>
      </c>
      <c r="D1025" s="27" t="s">
        <v>32</v>
      </c>
      <c r="E1025" s="402" t="s">
        <v>1879</v>
      </c>
      <c r="F1025" s="27" t="str">
        <f t="shared" si="105"/>
        <v>안심4G</v>
      </c>
      <c r="G1025" s="389" t="str">
        <f t="shared" si="106"/>
        <v/>
      </c>
      <c r="I1025" s="356"/>
      <c r="J1025" s="9"/>
      <c r="K1025" s="9"/>
      <c r="L1025" s="28"/>
      <c r="M1025" s="28"/>
      <c r="N1025" s="28"/>
    </row>
    <row r="1026" spans="1:14">
      <c r="A1026" s="384" t="s">
        <v>48</v>
      </c>
      <c r="B1026" s="385" t="s">
        <v>96</v>
      </c>
      <c r="C1026" s="27" t="s">
        <v>10</v>
      </c>
      <c r="D1026" s="27" t="s">
        <v>32</v>
      </c>
      <c r="E1026" s="402" t="s">
        <v>1881</v>
      </c>
      <c r="F1026" s="27" t="str">
        <f t="shared" si="105"/>
        <v>에센스(스페셜)</v>
      </c>
      <c r="G1026" s="389" t="str">
        <f t="shared" si="106"/>
        <v/>
      </c>
      <c r="I1026" s="356"/>
      <c r="J1026" s="9"/>
      <c r="K1026" s="9"/>
      <c r="L1026" s="28"/>
      <c r="M1026" s="28"/>
      <c r="N1026" s="28"/>
    </row>
    <row r="1027" spans="1:14">
      <c r="A1027" s="384" t="s">
        <v>48</v>
      </c>
      <c r="B1027" s="385" t="s">
        <v>96</v>
      </c>
      <c r="C1027" s="27" t="s">
        <v>10</v>
      </c>
      <c r="D1027" s="27" t="s">
        <v>32</v>
      </c>
      <c r="E1027" s="402" t="s">
        <v>1882</v>
      </c>
      <c r="F1027" s="27" t="str">
        <f t="shared" si="105"/>
        <v>에센스(스페셜)</v>
      </c>
      <c r="G1027" s="389" t="str">
        <f t="shared" si="106"/>
        <v/>
      </c>
      <c r="I1027" s="356"/>
      <c r="J1027" s="9"/>
      <c r="K1027" s="9"/>
      <c r="L1027" s="28"/>
      <c r="M1027" s="28"/>
      <c r="N1027" s="28"/>
    </row>
    <row r="1028" spans="1:14">
      <c r="A1028" s="384" t="s">
        <v>48</v>
      </c>
      <c r="B1028" s="385" t="s">
        <v>96</v>
      </c>
      <c r="C1028" s="27" t="s">
        <v>10</v>
      </c>
      <c r="D1028" s="27" t="s">
        <v>33</v>
      </c>
      <c r="E1028" s="402" t="s">
        <v>1880</v>
      </c>
      <c r="F1028" s="27" t="str">
        <f t="shared" si="105"/>
        <v>안심2.5G</v>
      </c>
      <c r="G1028" s="389" t="str">
        <f t="shared" si="106"/>
        <v/>
      </c>
      <c r="I1028" s="356"/>
      <c r="J1028" s="9"/>
      <c r="K1028" s="9"/>
      <c r="L1028" s="28"/>
      <c r="M1028" s="28"/>
      <c r="N1028" s="28"/>
    </row>
    <row r="1029" spans="1:14">
      <c r="A1029" s="384" t="s">
        <v>48</v>
      </c>
      <c r="B1029" s="385" t="s">
        <v>96</v>
      </c>
      <c r="C1029" s="27" t="s">
        <v>10</v>
      </c>
      <c r="D1029" s="27" t="s">
        <v>33</v>
      </c>
      <c r="E1029" s="402" t="s">
        <v>1879</v>
      </c>
      <c r="F1029" s="27" t="str">
        <f t="shared" si="105"/>
        <v>안심4G</v>
      </c>
      <c r="G1029" s="389" t="str">
        <f t="shared" si="106"/>
        <v/>
      </c>
      <c r="I1029" s="356"/>
      <c r="J1029" s="9"/>
      <c r="K1029" s="9"/>
      <c r="L1029" s="28"/>
      <c r="M1029" s="28"/>
      <c r="N1029" s="28"/>
    </row>
    <row r="1030" spans="1:14">
      <c r="A1030" s="384" t="s">
        <v>48</v>
      </c>
      <c r="B1030" s="385" t="s">
        <v>96</v>
      </c>
      <c r="C1030" s="27" t="s">
        <v>10</v>
      </c>
      <c r="D1030" s="27" t="s">
        <v>33</v>
      </c>
      <c r="E1030" s="402" t="s">
        <v>1881</v>
      </c>
      <c r="F1030" s="27" t="str">
        <f t="shared" si="105"/>
        <v>에센스(스페셜)</v>
      </c>
      <c r="G1030" s="389" t="str">
        <f t="shared" si="106"/>
        <v/>
      </c>
      <c r="I1030" s="356"/>
      <c r="J1030" s="9"/>
      <c r="K1030" s="9"/>
      <c r="L1030" s="28"/>
      <c r="M1030" s="28"/>
      <c r="N1030" s="28"/>
    </row>
    <row r="1031" spans="1:14">
      <c r="A1031" s="384" t="s">
        <v>48</v>
      </c>
      <c r="B1031" s="385" t="s">
        <v>96</v>
      </c>
      <c r="C1031" s="27" t="s">
        <v>10</v>
      </c>
      <c r="D1031" s="27" t="s">
        <v>33</v>
      </c>
      <c r="E1031" s="402" t="s">
        <v>1882</v>
      </c>
      <c r="F1031" s="27" t="str">
        <f t="shared" si="105"/>
        <v>에센스(스페셜)</v>
      </c>
      <c r="G1031" s="389" t="str">
        <f>IF(F1031="스몰","LTE안심옵션","")</f>
        <v/>
      </c>
    </row>
    <row r="1032" spans="1:14">
      <c r="A1032" s="384" t="s">
        <v>48</v>
      </c>
      <c r="B1032" s="385" t="s">
        <v>96</v>
      </c>
      <c r="C1032" s="27" t="s">
        <v>13</v>
      </c>
      <c r="D1032" s="27" t="s">
        <v>28</v>
      </c>
      <c r="E1032" s="402" t="s">
        <v>1880</v>
      </c>
      <c r="F1032" s="27" t="str">
        <f t="shared" si="105"/>
        <v>안심2.5G</v>
      </c>
      <c r="G1032" s="389" t="str">
        <f t="shared" ref="G1032:G1095" si="107">IF(F1032="스몰","LTE안심옵션","")</f>
        <v/>
      </c>
    </row>
    <row r="1033" spans="1:14">
      <c r="A1033" s="384" t="s">
        <v>48</v>
      </c>
      <c r="B1033" s="385" t="s">
        <v>96</v>
      </c>
      <c r="C1033" s="27" t="s">
        <v>13</v>
      </c>
      <c r="D1033" s="27" t="s">
        <v>28</v>
      </c>
      <c r="E1033" s="402" t="s">
        <v>1879</v>
      </c>
      <c r="F1033" s="27" t="str">
        <f t="shared" si="105"/>
        <v>안심4G</v>
      </c>
      <c r="G1033" s="389" t="str">
        <f t="shared" si="107"/>
        <v/>
      </c>
    </row>
    <row r="1034" spans="1:14">
      <c r="A1034" s="384" t="s">
        <v>48</v>
      </c>
      <c r="B1034" s="385" t="s">
        <v>96</v>
      </c>
      <c r="C1034" s="27" t="s">
        <v>13</v>
      </c>
      <c r="D1034" s="27" t="s">
        <v>28</v>
      </c>
      <c r="E1034" s="402" t="s">
        <v>1881</v>
      </c>
      <c r="F1034" s="27" t="str">
        <f t="shared" si="105"/>
        <v>에센스(스페셜)</v>
      </c>
      <c r="G1034" s="389" t="str">
        <f t="shared" si="107"/>
        <v/>
      </c>
    </row>
    <row r="1035" spans="1:14">
      <c r="A1035" s="384" t="s">
        <v>48</v>
      </c>
      <c r="B1035" s="385" t="s">
        <v>96</v>
      </c>
      <c r="C1035" s="27" t="s">
        <v>13</v>
      </c>
      <c r="D1035" s="27" t="s">
        <v>28</v>
      </c>
      <c r="E1035" s="402" t="s">
        <v>1882</v>
      </c>
      <c r="F1035" s="27" t="str">
        <f t="shared" si="105"/>
        <v>에센스(스페셜)</v>
      </c>
      <c r="G1035" s="389" t="str">
        <f t="shared" si="107"/>
        <v/>
      </c>
    </row>
    <row r="1036" spans="1:14">
      <c r="A1036" s="384" t="s">
        <v>48</v>
      </c>
      <c r="B1036" s="385" t="s">
        <v>96</v>
      </c>
      <c r="C1036" s="27" t="s">
        <v>13</v>
      </c>
      <c r="D1036" s="27" t="s">
        <v>31</v>
      </c>
      <c r="E1036" s="402" t="s">
        <v>1880</v>
      </c>
      <c r="F1036" s="27" t="str">
        <f t="shared" si="105"/>
        <v>안심2.5G</v>
      </c>
      <c r="G1036" s="389" t="str">
        <f t="shared" si="107"/>
        <v/>
      </c>
    </row>
    <row r="1037" spans="1:14">
      <c r="A1037" s="384" t="s">
        <v>48</v>
      </c>
      <c r="B1037" s="385" t="s">
        <v>96</v>
      </c>
      <c r="C1037" s="27" t="s">
        <v>13</v>
      </c>
      <c r="D1037" s="27" t="s">
        <v>31</v>
      </c>
      <c r="E1037" s="402" t="s">
        <v>1879</v>
      </c>
      <c r="F1037" s="27" t="str">
        <f t="shared" si="105"/>
        <v>안심4G</v>
      </c>
      <c r="G1037" s="389" t="str">
        <f t="shared" si="107"/>
        <v/>
      </c>
    </row>
    <row r="1038" spans="1:14">
      <c r="A1038" s="384" t="s">
        <v>48</v>
      </c>
      <c r="B1038" s="385" t="s">
        <v>96</v>
      </c>
      <c r="C1038" s="27" t="s">
        <v>13</v>
      </c>
      <c r="D1038" s="27" t="s">
        <v>31</v>
      </c>
      <c r="E1038" s="402" t="s">
        <v>1881</v>
      </c>
      <c r="F1038" s="27" t="str">
        <f t="shared" si="105"/>
        <v>에센스(스페셜)</v>
      </c>
      <c r="G1038" s="389" t="str">
        <f t="shared" si="107"/>
        <v/>
      </c>
    </row>
    <row r="1039" spans="1:14">
      <c r="A1039" s="384" t="s">
        <v>48</v>
      </c>
      <c r="B1039" s="385" t="s">
        <v>96</v>
      </c>
      <c r="C1039" s="27" t="s">
        <v>13</v>
      </c>
      <c r="D1039" s="27" t="s">
        <v>31</v>
      </c>
      <c r="E1039" s="402" t="s">
        <v>1882</v>
      </c>
      <c r="F1039" s="27" t="str">
        <f t="shared" si="105"/>
        <v>에센스(스페셜)</v>
      </c>
      <c r="G1039" s="389" t="str">
        <f t="shared" si="107"/>
        <v/>
      </c>
    </row>
    <row r="1040" spans="1:14">
      <c r="A1040" s="384" t="s">
        <v>48</v>
      </c>
      <c r="B1040" s="385" t="s">
        <v>96</v>
      </c>
      <c r="C1040" s="27" t="s">
        <v>13</v>
      </c>
      <c r="D1040" s="27" t="s">
        <v>32</v>
      </c>
      <c r="E1040" s="402" t="s">
        <v>1880</v>
      </c>
      <c r="F1040" s="27" t="str">
        <f t="shared" si="105"/>
        <v>안심2.5G</v>
      </c>
      <c r="G1040" s="389" t="str">
        <f t="shared" si="107"/>
        <v/>
      </c>
    </row>
    <row r="1041" spans="1:7">
      <c r="A1041" s="384" t="s">
        <v>48</v>
      </c>
      <c r="B1041" s="385" t="s">
        <v>96</v>
      </c>
      <c r="C1041" s="27" t="s">
        <v>13</v>
      </c>
      <c r="D1041" s="27" t="s">
        <v>32</v>
      </c>
      <c r="E1041" s="402" t="s">
        <v>1879</v>
      </c>
      <c r="F1041" s="27" t="str">
        <f t="shared" si="105"/>
        <v>안심4G</v>
      </c>
      <c r="G1041" s="389" t="str">
        <f t="shared" si="107"/>
        <v/>
      </c>
    </row>
    <row r="1042" spans="1:7">
      <c r="A1042" s="384" t="s">
        <v>48</v>
      </c>
      <c r="B1042" s="385" t="s">
        <v>96</v>
      </c>
      <c r="C1042" s="27" t="s">
        <v>13</v>
      </c>
      <c r="D1042" s="27" t="s">
        <v>32</v>
      </c>
      <c r="E1042" s="402" t="s">
        <v>1881</v>
      </c>
      <c r="F1042" s="27" t="str">
        <f t="shared" si="105"/>
        <v>에센스(스페셜)</v>
      </c>
      <c r="G1042" s="389" t="str">
        <f t="shared" si="107"/>
        <v/>
      </c>
    </row>
    <row r="1043" spans="1:7">
      <c r="A1043" s="384" t="s">
        <v>48</v>
      </c>
      <c r="B1043" s="385" t="s">
        <v>96</v>
      </c>
      <c r="C1043" s="27" t="s">
        <v>13</v>
      </c>
      <c r="D1043" s="27" t="s">
        <v>32</v>
      </c>
      <c r="E1043" s="402" t="s">
        <v>1882</v>
      </c>
      <c r="F1043" s="27" t="str">
        <f t="shared" si="105"/>
        <v>에센스(스페셜)</v>
      </c>
      <c r="G1043" s="389" t="str">
        <f t="shared" si="107"/>
        <v/>
      </c>
    </row>
    <row r="1044" spans="1:7">
      <c r="A1044" s="384" t="s">
        <v>48</v>
      </c>
      <c r="B1044" s="385" t="s">
        <v>96</v>
      </c>
      <c r="C1044" s="27" t="s">
        <v>13</v>
      </c>
      <c r="D1044" s="27" t="s">
        <v>33</v>
      </c>
      <c r="E1044" s="402" t="s">
        <v>1880</v>
      </c>
      <c r="F1044" s="27" t="str">
        <f t="shared" si="105"/>
        <v>안심2.5G</v>
      </c>
      <c r="G1044" s="389" t="str">
        <f t="shared" si="107"/>
        <v/>
      </c>
    </row>
    <row r="1045" spans="1:7">
      <c r="A1045" s="384" t="s">
        <v>48</v>
      </c>
      <c r="B1045" s="385" t="s">
        <v>96</v>
      </c>
      <c r="C1045" s="27" t="s">
        <v>13</v>
      </c>
      <c r="D1045" s="27" t="s">
        <v>33</v>
      </c>
      <c r="E1045" s="402" t="s">
        <v>1879</v>
      </c>
      <c r="F1045" s="27" t="str">
        <f t="shared" si="105"/>
        <v>안심4G</v>
      </c>
      <c r="G1045" s="389" t="str">
        <f t="shared" si="107"/>
        <v/>
      </c>
    </row>
    <row r="1046" spans="1:7">
      <c r="A1046" s="384" t="s">
        <v>48</v>
      </c>
      <c r="B1046" s="385" t="s">
        <v>96</v>
      </c>
      <c r="C1046" s="27" t="s">
        <v>13</v>
      </c>
      <c r="D1046" s="27" t="s">
        <v>33</v>
      </c>
      <c r="E1046" s="402" t="s">
        <v>1881</v>
      </c>
      <c r="F1046" s="27" t="str">
        <f t="shared" si="105"/>
        <v>에센스(스페셜)</v>
      </c>
      <c r="G1046" s="389" t="str">
        <f t="shared" si="107"/>
        <v/>
      </c>
    </row>
    <row r="1047" spans="1:7">
      <c r="A1047" s="384" t="s">
        <v>48</v>
      </c>
      <c r="B1047" s="385" t="s">
        <v>96</v>
      </c>
      <c r="C1047" s="27" t="s">
        <v>13</v>
      </c>
      <c r="D1047" s="27" t="s">
        <v>33</v>
      </c>
      <c r="E1047" s="402" t="s">
        <v>1882</v>
      </c>
      <c r="F1047" s="27" t="str">
        <f t="shared" si="105"/>
        <v>에센스(스페셜)</v>
      </c>
      <c r="G1047" s="389" t="str">
        <f t="shared" si="107"/>
        <v/>
      </c>
    </row>
    <row r="1048" spans="1:7">
      <c r="A1048" s="384" t="s">
        <v>48</v>
      </c>
      <c r="B1048" s="385" t="s">
        <v>96</v>
      </c>
      <c r="C1048" s="27" t="s">
        <v>34</v>
      </c>
      <c r="D1048" s="27" t="s">
        <v>28</v>
      </c>
      <c r="E1048" s="402" t="s">
        <v>1880</v>
      </c>
      <c r="F1048" s="27" t="str">
        <f t="shared" ref="F1048:F1079" si="108">IFERROR(VLOOKUP(E1048,$A$11:$E$17,5,0),0)</f>
        <v>안심2.5G</v>
      </c>
      <c r="G1048" s="389" t="str">
        <f t="shared" si="107"/>
        <v/>
      </c>
    </row>
    <row r="1049" spans="1:7">
      <c r="A1049" s="384" t="s">
        <v>48</v>
      </c>
      <c r="B1049" s="385" t="s">
        <v>96</v>
      </c>
      <c r="C1049" s="27" t="s">
        <v>34</v>
      </c>
      <c r="D1049" s="27" t="s">
        <v>28</v>
      </c>
      <c r="E1049" s="402" t="s">
        <v>1879</v>
      </c>
      <c r="F1049" s="27" t="str">
        <f t="shared" si="108"/>
        <v>안심4G</v>
      </c>
      <c r="G1049" s="389" t="str">
        <f t="shared" si="107"/>
        <v/>
      </c>
    </row>
    <row r="1050" spans="1:7">
      <c r="A1050" s="384" t="s">
        <v>48</v>
      </c>
      <c r="B1050" s="385" t="s">
        <v>96</v>
      </c>
      <c r="C1050" s="27" t="s">
        <v>34</v>
      </c>
      <c r="D1050" s="27" t="s">
        <v>28</v>
      </c>
      <c r="E1050" s="402" t="s">
        <v>1881</v>
      </c>
      <c r="F1050" s="27" t="str">
        <f t="shared" si="108"/>
        <v>에센스(스페셜)</v>
      </c>
      <c r="G1050" s="389" t="str">
        <f t="shared" si="107"/>
        <v/>
      </c>
    </row>
    <row r="1051" spans="1:7">
      <c r="A1051" s="384" t="s">
        <v>48</v>
      </c>
      <c r="B1051" s="385" t="s">
        <v>96</v>
      </c>
      <c r="C1051" s="27" t="s">
        <v>34</v>
      </c>
      <c r="D1051" s="27" t="s">
        <v>28</v>
      </c>
      <c r="E1051" s="402" t="s">
        <v>1882</v>
      </c>
      <c r="F1051" s="27" t="str">
        <f t="shared" si="108"/>
        <v>에센스(스페셜)</v>
      </c>
      <c r="G1051" s="389" t="str">
        <f t="shared" si="107"/>
        <v/>
      </c>
    </row>
    <row r="1052" spans="1:7">
      <c r="A1052" s="384" t="s">
        <v>48</v>
      </c>
      <c r="B1052" s="385" t="s">
        <v>96</v>
      </c>
      <c r="C1052" s="27" t="s">
        <v>34</v>
      </c>
      <c r="D1052" s="27" t="s">
        <v>31</v>
      </c>
      <c r="E1052" s="402" t="s">
        <v>1880</v>
      </c>
      <c r="F1052" s="27" t="str">
        <f t="shared" si="108"/>
        <v>안심2.5G</v>
      </c>
      <c r="G1052" s="389" t="str">
        <f t="shared" si="107"/>
        <v/>
      </c>
    </row>
    <row r="1053" spans="1:7">
      <c r="A1053" s="384" t="s">
        <v>48</v>
      </c>
      <c r="B1053" s="385" t="s">
        <v>96</v>
      </c>
      <c r="C1053" s="27" t="s">
        <v>34</v>
      </c>
      <c r="D1053" s="27" t="s">
        <v>31</v>
      </c>
      <c r="E1053" s="402" t="s">
        <v>1879</v>
      </c>
      <c r="F1053" s="27" t="str">
        <f t="shared" si="108"/>
        <v>안심4G</v>
      </c>
      <c r="G1053" s="389" t="str">
        <f t="shared" si="107"/>
        <v/>
      </c>
    </row>
    <row r="1054" spans="1:7">
      <c r="A1054" s="384" t="s">
        <v>48</v>
      </c>
      <c r="B1054" s="385" t="s">
        <v>96</v>
      </c>
      <c r="C1054" s="27" t="s">
        <v>34</v>
      </c>
      <c r="D1054" s="27" t="s">
        <v>31</v>
      </c>
      <c r="E1054" s="402" t="s">
        <v>1881</v>
      </c>
      <c r="F1054" s="27" t="str">
        <f t="shared" si="108"/>
        <v>에센스(스페셜)</v>
      </c>
      <c r="G1054" s="389" t="str">
        <f t="shared" si="107"/>
        <v/>
      </c>
    </row>
    <row r="1055" spans="1:7">
      <c r="A1055" s="384" t="s">
        <v>48</v>
      </c>
      <c r="B1055" s="385" t="s">
        <v>96</v>
      </c>
      <c r="C1055" s="27" t="s">
        <v>34</v>
      </c>
      <c r="D1055" s="27" t="s">
        <v>31</v>
      </c>
      <c r="E1055" s="402" t="s">
        <v>1882</v>
      </c>
      <c r="F1055" s="27" t="str">
        <f t="shared" si="108"/>
        <v>에센스(스페셜)</v>
      </c>
      <c r="G1055" s="389" t="str">
        <f t="shared" si="107"/>
        <v/>
      </c>
    </row>
    <row r="1056" spans="1:7">
      <c r="A1056" s="384" t="s">
        <v>48</v>
      </c>
      <c r="B1056" s="385" t="s">
        <v>96</v>
      </c>
      <c r="C1056" s="27" t="s">
        <v>34</v>
      </c>
      <c r="D1056" s="27" t="s">
        <v>32</v>
      </c>
      <c r="E1056" s="402" t="s">
        <v>1880</v>
      </c>
      <c r="F1056" s="27" t="str">
        <f t="shared" si="108"/>
        <v>안심2.5G</v>
      </c>
      <c r="G1056" s="389" t="str">
        <f t="shared" si="107"/>
        <v/>
      </c>
    </row>
    <row r="1057" spans="1:7">
      <c r="A1057" s="384" t="s">
        <v>48</v>
      </c>
      <c r="B1057" s="385" t="s">
        <v>96</v>
      </c>
      <c r="C1057" s="27" t="s">
        <v>34</v>
      </c>
      <c r="D1057" s="27" t="s">
        <v>32</v>
      </c>
      <c r="E1057" s="402" t="s">
        <v>1879</v>
      </c>
      <c r="F1057" s="27" t="str">
        <f t="shared" si="108"/>
        <v>안심4G</v>
      </c>
      <c r="G1057" s="389" t="str">
        <f t="shared" si="107"/>
        <v/>
      </c>
    </row>
    <row r="1058" spans="1:7">
      <c r="A1058" s="384" t="s">
        <v>48</v>
      </c>
      <c r="B1058" s="385" t="s">
        <v>96</v>
      </c>
      <c r="C1058" s="27" t="s">
        <v>34</v>
      </c>
      <c r="D1058" s="27" t="s">
        <v>32</v>
      </c>
      <c r="E1058" s="402" t="s">
        <v>1881</v>
      </c>
      <c r="F1058" s="27" t="str">
        <f t="shared" si="108"/>
        <v>에센스(스페셜)</v>
      </c>
      <c r="G1058" s="389" t="str">
        <f t="shared" si="107"/>
        <v/>
      </c>
    </row>
    <row r="1059" spans="1:7">
      <c r="A1059" s="384" t="s">
        <v>48</v>
      </c>
      <c r="B1059" s="385" t="s">
        <v>96</v>
      </c>
      <c r="C1059" s="27" t="s">
        <v>34</v>
      </c>
      <c r="D1059" s="27" t="s">
        <v>32</v>
      </c>
      <c r="E1059" s="402" t="s">
        <v>1882</v>
      </c>
      <c r="F1059" s="27" t="str">
        <f t="shared" si="108"/>
        <v>에센스(스페셜)</v>
      </c>
      <c r="G1059" s="389" t="str">
        <f t="shared" si="107"/>
        <v/>
      </c>
    </row>
    <row r="1060" spans="1:7">
      <c r="A1060" s="384" t="s">
        <v>48</v>
      </c>
      <c r="B1060" s="385" t="s">
        <v>96</v>
      </c>
      <c r="C1060" s="27" t="s">
        <v>34</v>
      </c>
      <c r="D1060" s="27" t="s">
        <v>33</v>
      </c>
      <c r="E1060" s="402" t="s">
        <v>1880</v>
      </c>
      <c r="F1060" s="27" t="str">
        <f t="shared" si="108"/>
        <v>안심2.5G</v>
      </c>
      <c r="G1060" s="389" t="str">
        <f t="shared" si="107"/>
        <v/>
      </c>
    </row>
    <row r="1061" spans="1:7">
      <c r="A1061" s="384" t="s">
        <v>48</v>
      </c>
      <c r="B1061" s="385" t="s">
        <v>96</v>
      </c>
      <c r="C1061" s="27" t="s">
        <v>34</v>
      </c>
      <c r="D1061" s="27" t="s">
        <v>33</v>
      </c>
      <c r="E1061" s="402" t="s">
        <v>1879</v>
      </c>
      <c r="F1061" s="27" t="str">
        <f t="shared" si="108"/>
        <v>안심4G</v>
      </c>
      <c r="G1061" s="389" t="str">
        <f t="shared" si="107"/>
        <v/>
      </c>
    </row>
    <row r="1062" spans="1:7">
      <c r="A1062" s="384" t="s">
        <v>48</v>
      </c>
      <c r="B1062" s="385" t="s">
        <v>96</v>
      </c>
      <c r="C1062" s="27" t="s">
        <v>34</v>
      </c>
      <c r="D1062" s="27" t="s">
        <v>33</v>
      </c>
      <c r="E1062" s="402" t="s">
        <v>1881</v>
      </c>
      <c r="F1062" s="27" t="str">
        <f t="shared" si="108"/>
        <v>에센스(스페셜)</v>
      </c>
      <c r="G1062" s="389" t="str">
        <f t="shared" si="107"/>
        <v/>
      </c>
    </row>
    <row r="1063" spans="1:7">
      <c r="A1063" s="384" t="s">
        <v>48</v>
      </c>
      <c r="B1063" s="385" t="s">
        <v>96</v>
      </c>
      <c r="C1063" s="27" t="s">
        <v>34</v>
      </c>
      <c r="D1063" s="27" t="s">
        <v>33</v>
      </c>
      <c r="E1063" s="402" t="s">
        <v>1882</v>
      </c>
      <c r="F1063" s="27" t="str">
        <f t="shared" si="108"/>
        <v>에센스(스페셜)</v>
      </c>
      <c r="G1063" s="389" t="str">
        <f t="shared" si="107"/>
        <v/>
      </c>
    </row>
    <row r="1064" spans="1:7">
      <c r="A1064" s="384" t="s">
        <v>48</v>
      </c>
      <c r="B1064" s="385" t="s">
        <v>96</v>
      </c>
      <c r="C1064" s="27" t="s">
        <v>86</v>
      </c>
      <c r="D1064" s="27" t="s">
        <v>28</v>
      </c>
      <c r="E1064" s="402" t="s">
        <v>1880</v>
      </c>
      <c r="F1064" s="27" t="str">
        <f t="shared" si="108"/>
        <v>안심2.5G</v>
      </c>
      <c r="G1064" s="389" t="str">
        <f t="shared" si="107"/>
        <v/>
      </c>
    </row>
    <row r="1065" spans="1:7">
      <c r="A1065" s="384" t="s">
        <v>48</v>
      </c>
      <c r="B1065" s="385" t="s">
        <v>96</v>
      </c>
      <c r="C1065" s="27" t="s">
        <v>86</v>
      </c>
      <c r="D1065" s="27" t="s">
        <v>28</v>
      </c>
      <c r="E1065" s="402" t="s">
        <v>1879</v>
      </c>
      <c r="F1065" s="27" t="str">
        <f t="shared" si="108"/>
        <v>안심4G</v>
      </c>
      <c r="G1065" s="389" t="str">
        <f t="shared" si="107"/>
        <v/>
      </c>
    </row>
    <row r="1066" spans="1:7">
      <c r="A1066" s="384" t="s">
        <v>48</v>
      </c>
      <c r="B1066" s="385" t="s">
        <v>96</v>
      </c>
      <c r="C1066" s="27" t="s">
        <v>86</v>
      </c>
      <c r="D1066" s="27" t="s">
        <v>28</v>
      </c>
      <c r="E1066" s="402" t="s">
        <v>1881</v>
      </c>
      <c r="F1066" s="27" t="str">
        <f t="shared" si="108"/>
        <v>에센스(스페셜)</v>
      </c>
      <c r="G1066" s="389" t="str">
        <f t="shared" si="107"/>
        <v/>
      </c>
    </row>
    <row r="1067" spans="1:7">
      <c r="A1067" s="384" t="s">
        <v>48</v>
      </c>
      <c r="B1067" s="385" t="s">
        <v>96</v>
      </c>
      <c r="C1067" s="27" t="s">
        <v>86</v>
      </c>
      <c r="D1067" s="27" t="s">
        <v>28</v>
      </c>
      <c r="E1067" s="402" t="s">
        <v>1882</v>
      </c>
      <c r="F1067" s="27" t="str">
        <f t="shared" si="108"/>
        <v>에센스(스페셜)</v>
      </c>
      <c r="G1067" s="389" t="str">
        <f t="shared" si="107"/>
        <v/>
      </c>
    </row>
    <row r="1068" spans="1:7">
      <c r="A1068" s="384" t="s">
        <v>48</v>
      </c>
      <c r="B1068" s="385" t="s">
        <v>96</v>
      </c>
      <c r="C1068" s="27" t="s">
        <v>86</v>
      </c>
      <c r="D1068" s="27" t="s">
        <v>31</v>
      </c>
      <c r="E1068" s="402" t="s">
        <v>1880</v>
      </c>
      <c r="F1068" s="27" t="str">
        <f t="shared" si="108"/>
        <v>안심2.5G</v>
      </c>
      <c r="G1068" s="389" t="str">
        <f t="shared" si="107"/>
        <v/>
      </c>
    </row>
    <row r="1069" spans="1:7">
      <c r="A1069" s="384" t="s">
        <v>48</v>
      </c>
      <c r="B1069" s="385" t="s">
        <v>96</v>
      </c>
      <c r="C1069" s="27" t="s">
        <v>86</v>
      </c>
      <c r="D1069" s="27" t="s">
        <v>31</v>
      </c>
      <c r="E1069" s="402" t="s">
        <v>1879</v>
      </c>
      <c r="F1069" s="27" t="str">
        <f t="shared" si="108"/>
        <v>안심4G</v>
      </c>
      <c r="G1069" s="389" t="str">
        <f t="shared" si="107"/>
        <v/>
      </c>
    </row>
    <row r="1070" spans="1:7">
      <c r="A1070" s="384" t="s">
        <v>48</v>
      </c>
      <c r="B1070" s="385" t="s">
        <v>96</v>
      </c>
      <c r="C1070" s="27" t="s">
        <v>86</v>
      </c>
      <c r="D1070" s="27" t="s">
        <v>31</v>
      </c>
      <c r="E1070" s="402" t="s">
        <v>1881</v>
      </c>
      <c r="F1070" s="27" t="str">
        <f t="shared" si="108"/>
        <v>에센스(스페셜)</v>
      </c>
      <c r="G1070" s="389" t="str">
        <f t="shared" si="107"/>
        <v/>
      </c>
    </row>
    <row r="1071" spans="1:7">
      <c r="A1071" s="384" t="s">
        <v>48</v>
      </c>
      <c r="B1071" s="385" t="s">
        <v>96</v>
      </c>
      <c r="C1071" s="27" t="s">
        <v>86</v>
      </c>
      <c r="D1071" s="27" t="s">
        <v>31</v>
      </c>
      <c r="E1071" s="402" t="s">
        <v>1882</v>
      </c>
      <c r="F1071" s="27" t="str">
        <f t="shared" si="108"/>
        <v>에센스(스페셜)</v>
      </c>
      <c r="G1071" s="389" t="str">
        <f t="shared" si="107"/>
        <v/>
      </c>
    </row>
    <row r="1072" spans="1:7">
      <c r="A1072" s="384" t="s">
        <v>48</v>
      </c>
      <c r="B1072" s="385" t="s">
        <v>96</v>
      </c>
      <c r="C1072" s="27" t="s">
        <v>86</v>
      </c>
      <c r="D1072" s="27" t="s">
        <v>32</v>
      </c>
      <c r="E1072" s="402" t="s">
        <v>1880</v>
      </c>
      <c r="F1072" s="27" t="str">
        <f t="shared" si="108"/>
        <v>안심2.5G</v>
      </c>
      <c r="G1072" s="389" t="str">
        <f t="shared" si="107"/>
        <v/>
      </c>
    </row>
    <row r="1073" spans="1:7">
      <c r="A1073" s="384" t="s">
        <v>48</v>
      </c>
      <c r="B1073" s="385" t="s">
        <v>96</v>
      </c>
      <c r="C1073" s="27" t="s">
        <v>86</v>
      </c>
      <c r="D1073" s="27" t="s">
        <v>32</v>
      </c>
      <c r="E1073" s="402" t="s">
        <v>1879</v>
      </c>
      <c r="F1073" s="27" t="str">
        <f t="shared" si="108"/>
        <v>안심4G</v>
      </c>
      <c r="G1073" s="389" t="str">
        <f t="shared" si="107"/>
        <v/>
      </c>
    </row>
    <row r="1074" spans="1:7">
      <c r="A1074" s="384" t="s">
        <v>48</v>
      </c>
      <c r="B1074" s="385" t="s">
        <v>96</v>
      </c>
      <c r="C1074" s="27" t="s">
        <v>86</v>
      </c>
      <c r="D1074" s="27" t="s">
        <v>32</v>
      </c>
      <c r="E1074" s="402" t="s">
        <v>1881</v>
      </c>
      <c r="F1074" s="27" t="str">
        <f t="shared" si="108"/>
        <v>에센스(스페셜)</v>
      </c>
      <c r="G1074" s="389" t="str">
        <f t="shared" si="107"/>
        <v/>
      </c>
    </row>
    <row r="1075" spans="1:7">
      <c r="A1075" s="384" t="s">
        <v>48</v>
      </c>
      <c r="B1075" s="385" t="s">
        <v>96</v>
      </c>
      <c r="C1075" s="27" t="s">
        <v>86</v>
      </c>
      <c r="D1075" s="27" t="s">
        <v>32</v>
      </c>
      <c r="E1075" s="402" t="s">
        <v>1882</v>
      </c>
      <c r="F1075" s="27" t="str">
        <f t="shared" si="108"/>
        <v>에센스(스페셜)</v>
      </c>
      <c r="G1075" s="389" t="str">
        <f t="shared" si="107"/>
        <v/>
      </c>
    </row>
    <row r="1076" spans="1:7">
      <c r="A1076" s="384" t="s">
        <v>48</v>
      </c>
      <c r="B1076" s="385" t="s">
        <v>96</v>
      </c>
      <c r="C1076" s="27" t="s">
        <v>86</v>
      </c>
      <c r="D1076" s="27" t="s">
        <v>33</v>
      </c>
      <c r="E1076" s="402" t="s">
        <v>1880</v>
      </c>
      <c r="F1076" s="27" t="str">
        <f t="shared" si="108"/>
        <v>안심2.5G</v>
      </c>
      <c r="G1076" s="389" t="str">
        <f t="shared" si="107"/>
        <v/>
      </c>
    </row>
    <row r="1077" spans="1:7">
      <c r="A1077" s="384" t="s">
        <v>48</v>
      </c>
      <c r="B1077" s="385" t="s">
        <v>96</v>
      </c>
      <c r="C1077" s="27" t="s">
        <v>86</v>
      </c>
      <c r="D1077" s="27" t="s">
        <v>33</v>
      </c>
      <c r="E1077" s="402" t="s">
        <v>1879</v>
      </c>
      <c r="F1077" s="27" t="str">
        <f t="shared" si="108"/>
        <v>안심4G</v>
      </c>
      <c r="G1077" s="389" t="str">
        <f t="shared" si="107"/>
        <v/>
      </c>
    </row>
    <row r="1078" spans="1:7">
      <c r="A1078" s="384" t="s">
        <v>48</v>
      </c>
      <c r="B1078" s="385" t="s">
        <v>96</v>
      </c>
      <c r="C1078" s="27" t="s">
        <v>86</v>
      </c>
      <c r="D1078" s="27" t="s">
        <v>33</v>
      </c>
      <c r="E1078" s="402" t="s">
        <v>1881</v>
      </c>
      <c r="F1078" s="27" t="str">
        <f t="shared" si="108"/>
        <v>에센스(스페셜)</v>
      </c>
      <c r="G1078" s="389" t="str">
        <f t="shared" si="107"/>
        <v/>
      </c>
    </row>
    <row r="1079" spans="1:7">
      <c r="A1079" s="384" t="s">
        <v>48</v>
      </c>
      <c r="B1079" s="385" t="s">
        <v>96</v>
      </c>
      <c r="C1079" s="27" t="s">
        <v>86</v>
      </c>
      <c r="D1079" s="27" t="s">
        <v>33</v>
      </c>
      <c r="E1079" s="402" t="s">
        <v>1882</v>
      </c>
      <c r="F1079" s="27" t="str">
        <f t="shared" si="108"/>
        <v>에센스(스페셜)</v>
      </c>
      <c r="G1079" s="389" t="str">
        <f t="shared" si="107"/>
        <v/>
      </c>
    </row>
    <row r="1080" spans="1:7">
      <c r="A1080" s="384" t="s">
        <v>48</v>
      </c>
      <c r="B1080" s="385" t="s">
        <v>98</v>
      </c>
      <c r="C1080" s="27" t="s">
        <v>5</v>
      </c>
      <c r="D1080" s="27" t="s">
        <v>28</v>
      </c>
      <c r="E1080" s="402" t="s">
        <v>1880</v>
      </c>
      <c r="F1080" s="27" t="str">
        <f t="shared" ref="F1080:F1143" si="109">IFERROR(VLOOKUP(E1080,$A$11:$F$17,6,0),0)</f>
        <v>0스몰</v>
      </c>
      <c r="G1080" s="389" t="str">
        <f t="shared" si="107"/>
        <v/>
      </c>
    </row>
    <row r="1081" spans="1:7">
      <c r="A1081" s="384" t="s">
        <v>48</v>
      </c>
      <c r="B1081" s="385" t="s">
        <v>98</v>
      </c>
      <c r="C1081" s="27" t="s">
        <v>5</v>
      </c>
      <c r="D1081" s="27" t="s">
        <v>28</v>
      </c>
      <c r="E1081" s="402" t="s">
        <v>1879</v>
      </c>
      <c r="F1081" s="27" t="str">
        <f t="shared" si="109"/>
        <v>0미디엄</v>
      </c>
      <c r="G1081" s="389" t="str">
        <f t="shared" si="107"/>
        <v/>
      </c>
    </row>
    <row r="1082" spans="1:7">
      <c r="A1082" s="384" t="s">
        <v>48</v>
      </c>
      <c r="B1082" s="385" t="s">
        <v>98</v>
      </c>
      <c r="C1082" s="27" t="s">
        <v>5</v>
      </c>
      <c r="D1082" s="27" t="s">
        <v>28</v>
      </c>
      <c r="E1082" s="402" t="s">
        <v>1881</v>
      </c>
      <c r="F1082" s="27" t="str">
        <f t="shared" si="109"/>
        <v>0라지</v>
      </c>
      <c r="G1082" s="389" t="str">
        <f t="shared" si="107"/>
        <v/>
      </c>
    </row>
    <row r="1083" spans="1:7">
      <c r="A1083" s="384" t="s">
        <v>48</v>
      </c>
      <c r="B1083" s="385" t="s">
        <v>98</v>
      </c>
      <c r="C1083" s="27" t="s">
        <v>5</v>
      </c>
      <c r="D1083" s="27" t="s">
        <v>28</v>
      </c>
      <c r="E1083" s="402" t="s">
        <v>1882</v>
      </c>
      <c r="F1083" s="27" t="str">
        <f t="shared" si="109"/>
        <v>0라지</v>
      </c>
      <c r="G1083" s="389" t="str">
        <f t="shared" si="107"/>
        <v/>
      </c>
    </row>
    <row r="1084" spans="1:7">
      <c r="A1084" s="384" t="s">
        <v>48</v>
      </c>
      <c r="B1084" s="385" t="s">
        <v>98</v>
      </c>
      <c r="C1084" s="27" t="s">
        <v>5</v>
      </c>
      <c r="D1084" s="27" t="s">
        <v>31</v>
      </c>
      <c r="E1084" s="402" t="s">
        <v>1880</v>
      </c>
      <c r="F1084" s="27" t="str">
        <f t="shared" si="109"/>
        <v>0스몰</v>
      </c>
      <c r="G1084" s="389" t="str">
        <f t="shared" si="107"/>
        <v/>
      </c>
    </row>
    <row r="1085" spans="1:7">
      <c r="A1085" s="384" t="s">
        <v>48</v>
      </c>
      <c r="B1085" s="385" t="s">
        <v>98</v>
      </c>
      <c r="C1085" s="27" t="s">
        <v>5</v>
      </c>
      <c r="D1085" s="27" t="s">
        <v>31</v>
      </c>
      <c r="E1085" s="402" t="s">
        <v>1879</v>
      </c>
      <c r="F1085" s="27" t="str">
        <f t="shared" si="109"/>
        <v>0미디엄</v>
      </c>
      <c r="G1085" s="389" t="str">
        <f t="shared" si="107"/>
        <v/>
      </c>
    </row>
    <row r="1086" spans="1:7">
      <c r="A1086" s="384" t="s">
        <v>48</v>
      </c>
      <c r="B1086" s="385" t="s">
        <v>98</v>
      </c>
      <c r="C1086" s="27" t="s">
        <v>5</v>
      </c>
      <c r="D1086" s="27" t="s">
        <v>31</v>
      </c>
      <c r="E1086" s="402" t="s">
        <v>1881</v>
      </c>
      <c r="F1086" s="27" t="str">
        <f t="shared" si="109"/>
        <v>0라지</v>
      </c>
      <c r="G1086" s="389" t="str">
        <f t="shared" si="107"/>
        <v/>
      </c>
    </row>
    <row r="1087" spans="1:7">
      <c r="A1087" s="384" t="s">
        <v>48</v>
      </c>
      <c r="B1087" s="385" t="s">
        <v>98</v>
      </c>
      <c r="C1087" s="27" t="s">
        <v>5</v>
      </c>
      <c r="D1087" s="27" t="s">
        <v>31</v>
      </c>
      <c r="E1087" s="402" t="s">
        <v>1882</v>
      </c>
      <c r="F1087" s="27" t="str">
        <f t="shared" si="109"/>
        <v>0라지</v>
      </c>
      <c r="G1087" s="389" t="str">
        <f t="shared" si="107"/>
        <v/>
      </c>
    </row>
    <row r="1088" spans="1:7">
      <c r="A1088" s="384" t="s">
        <v>48</v>
      </c>
      <c r="B1088" s="385" t="s">
        <v>98</v>
      </c>
      <c r="C1088" s="27" t="s">
        <v>5</v>
      </c>
      <c r="D1088" s="27" t="s">
        <v>32</v>
      </c>
      <c r="E1088" s="402" t="s">
        <v>1880</v>
      </c>
      <c r="F1088" s="27" t="str">
        <f t="shared" si="109"/>
        <v>0스몰</v>
      </c>
      <c r="G1088" s="389" t="str">
        <f t="shared" si="107"/>
        <v/>
      </c>
    </row>
    <row r="1089" spans="1:7">
      <c r="A1089" s="384" t="s">
        <v>48</v>
      </c>
      <c r="B1089" s="385" t="s">
        <v>98</v>
      </c>
      <c r="C1089" s="27" t="s">
        <v>5</v>
      </c>
      <c r="D1089" s="27" t="s">
        <v>32</v>
      </c>
      <c r="E1089" s="402" t="s">
        <v>1879</v>
      </c>
      <c r="F1089" s="27" t="str">
        <f t="shared" si="109"/>
        <v>0미디엄</v>
      </c>
      <c r="G1089" s="389" t="str">
        <f t="shared" si="107"/>
        <v/>
      </c>
    </row>
    <row r="1090" spans="1:7">
      <c r="A1090" s="384" t="s">
        <v>48</v>
      </c>
      <c r="B1090" s="385" t="s">
        <v>98</v>
      </c>
      <c r="C1090" s="27" t="s">
        <v>5</v>
      </c>
      <c r="D1090" s="27" t="s">
        <v>32</v>
      </c>
      <c r="E1090" s="402" t="s">
        <v>1881</v>
      </c>
      <c r="F1090" s="27" t="str">
        <f t="shared" si="109"/>
        <v>0라지</v>
      </c>
      <c r="G1090" s="389" t="str">
        <f t="shared" si="107"/>
        <v/>
      </c>
    </row>
    <row r="1091" spans="1:7">
      <c r="A1091" s="384" t="s">
        <v>48</v>
      </c>
      <c r="B1091" s="385" t="s">
        <v>98</v>
      </c>
      <c r="C1091" s="27" t="s">
        <v>5</v>
      </c>
      <c r="D1091" s="27" t="s">
        <v>32</v>
      </c>
      <c r="E1091" s="402" t="s">
        <v>1882</v>
      </c>
      <c r="F1091" s="27" t="str">
        <f t="shared" si="109"/>
        <v>0라지</v>
      </c>
      <c r="G1091" s="389" t="str">
        <f t="shared" si="107"/>
        <v/>
      </c>
    </row>
    <row r="1092" spans="1:7">
      <c r="A1092" s="384" t="s">
        <v>48</v>
      </c>
      <c r="B1092" s="385" t="s">
        <v>98</v>
      </c>
      <c r="C1092" s="27" t="s">
        <v>5</v>
      </c>
      <c r="D1092" s="27" t="s">
        <v>33</v>
      </c>
      <c r="E1092" s="402" t="s">
        <v>1880</v>
      </c>
      <c r="F1092" s="27" t="str">
        <f t="shared" si="109"/>
        <v>0스몰</v>
      </c>
      <c r="G1092" s="389" t="str">
        <f t="shared" si="107"/>
        <v/>
      </c>
    </row>
    <row r="1093" spans="1:7">
      <c r="A1093" s="384" t="s">
        <v>48</v>
      </c>
      <c r="B1093" s="385" t="s">
        <v>98</v>
      </c>
      <c r="C1093" s="27" t="s">
        <v>5</v>
      </c>
      <c r="D1093" s="27" t="s">
        <v>33</v>
      </c>
      <c r="E1093" s="402" t="s">
        <v>1879</v>
      </c>
      <c r="F1093" s="27" t="str">
        <f t="shared" si="109"/>
        <v>0미디엄</v>
      </c>
      <c r="G1093" s="389" t="str">
        <f t="shared" si="107"/>
        <v/>
      </c>
    </row>
    <row r="1094" spans="1:7">
      <c r="A1094" s="384" t="s">
        <v>48</v>
      </c>
      <c r="B1094" s="385" t="s">
        <v>98</v>
      </c>
      <c r="C1094" s="27" t="s">
        <v>5</v>
      </c>
      <c r="D1094" s="27" t="s">
        <v>33</v>
      </c>
      <c r="E1094" s="402" t="s">
        <v>1881</v>
      </c>
      <c r="F1094" s="27" t="str">
        <f t="shared" si="109"/>
        <v>0라지</v>
      </c>
      <c r="G1094" s="389" t="str">
        <f t="shared" si="107"/>
        <v/>
      </c>
    </row>
    <row r="1095" spans="1:7">
      <c r="A1095" s="384" t="s">
        <v>48</v>
      </c>
      <c r="B1095" s="385" t="s">
        <v>98</v>
      </c>
      <c r="C1095" s="27" t="s">
        <v>5</v>
      </c>
      <c r="D1095" s="27" t="s">
        <v>33</v>
      </c>
      <c r="E1095" s="402" t="s">
        <v>1882</v>
      </c>
      <c r="F1095" s="27" t="str">
        <f t="shared" si="109"/>
        <v>0라지</v>
      </c>
      <c r="G1095" s="389" t="str">
        <f t="shared" si="107"/>
        <v/>
      </c>
    </row>
    <row r="1096" spans="1:7">
      <c r="A1096" s="384" t="s">
        <v>48</v>
      </c>
      <c r="B1096" s="385" t="s">
        <v>98</v>
      </c>
      <c r="C1096" s="27" t="s">
        <v>30</v>
      </c>
      <c r="D1096" s="27" t="s">
        <v>28</v>
      </c>
      <c r="E1096" s="402" t="s">
        <v>1880</v>
      </c>
      <c r="F1096" s="27" t="str">
        <f t="shared" si="109"/>
        <v>0스몰</v>
      </c>
      <c r="G1096" s="389" t="str">
        <f t="shared" ref="G1096:G1159" si="110">IF(F1096="스몰","LTE안심옵션","")</f>
        <v/>
      </c>
    </row>
    <row r="1097" spans="1:7">
      <c r="A1097" s="384" t="s">
        <v>48</v>
      </c>
      <c r="B1097" s="385" t="s">
        <v>98</v>
      </c>
      <c r="C1097" s="27" t="s">
        <v>30</v>
      </c>
      <c r="D1097" s="27" t="s">
        <v>28</v>
      </c>
      <c r="E1097" s="402" t="s">
        <v>1879</v>
      </c>
      <c r="F1097" s="27" t="str">
        <f t="shared" si="109"/>
        <v>0미디엄</v>
      </c>
      <c r="G1097" s="389" t="str">
        <f t="shared" si="110"/>
        <v/>
      </c>
    </row>
    <row r="1098" spans="1:7">
      <c r="A1098" s="384" t="s">
        <v>48</v>
      </c>
      <c r="B1098" s="385" t="s">
        <v>98</v>
      </c>
      <c r="C1098" s="27" t="s">
        <v>30</v>
      </c>
      <c r="D1098" s="27" t="s">
        <v>28</v>
      </c>
      <c r="E1098" s="402" t="s">
        <v>1881</v>
      </c>
      <c r="F1098" s="27" t="str">
        <f t="shared" si="109"/>
        <v>0라지</v>
      </c>
      <c r="G1098" s="389" t="str">
        <f t="shared" si="110"/>
        <v/>
      </c>
    </row>
    <row r="1099" spans="1:7">
      <c r="A1099" s="384" t="s">
        <v>48</v>
      </c>
      <c r="B1099" s="385" t="s">
        <v>98</v>
      </c>
      <c r="C1099" s="27" t="s">
        <v>30</v>
      </c>
      <c r="D1099" s="27" t="s">
        <v>28</v>
      </c>
      <c r="E1099" s="402" t="s">
        <v>1882</v>
      </c>
      <c r="F1099" s="27" t="str">
        <f t="shared" si="109"/>
        <v>0라지</v>
      </c>
      <c r="G1099" s="389" t="str">
        <f t="shared" si="110"/>
        <v/>
      </c>
    </row>
    <row r="1100" spans="1:7">
      <c r="A1100" s="384" t="s">
        <v>48</v>
      </c>
      <c r="B1100" s="385" t="s">
        <v>98</v>
      </c>
      <c r="C1100" s="27" t="s">
        <v>30</v>
      </c>
      <c r="D1100" s="27" t="s">
        <v>31</v>
      </c>
      <c r="E1100" s="402" t="s">
        <v>1880</v>
      </c>
      <c r="F1100" s="27" t="str">
        <f t="shared" si="109"/>
        <v>0스몰</v>
      </c>
      <c r="G1100" s="389" t="str">
        <f t="shared" si="110"/>
        <v/>
      </c>
    </row>
    <row r="1101" spans="1:7">
      <c r="A1101" s="384" t="s">
        <v>48</v>
      </c>
      <c r="B1101" s="385" t="s">
        <v>98</v>
      </c>
      <c r="C1101" s="27" t="s">
        <v>30</v>
      </c>
      <c r="D1101" s="27" t="s">
        <v>31</v>
      </c>
      <c r="E1101" s="402" t="s">
        <v>1879</v>
      </c>
      <c r="F1101" s="27" t="str">
        <f t="shared" si="109"/>
        <v>0미디엄</v>
      </c>
      <c r="G1101" s="389" t="str">
        <f t="shared" si="110"/>
        <v/>
      </c>
    </row>
    <row r="1102" spans="1:7">
      <c r="A1102" s="384" t="s">
        <v>48</v>
      </c>
      <c r="B1102" s="385" t="s">
        <v>98</v>
      </c>
      <c r="C1102" s="27" t="s">
        <v>30</v>
      </c>
      <c r="D1102" s="27" t="s">
        <v>31</v>
      </c>
      <c r="E1102" s="402" t="s">
        <v>1881</v>
      </c>
      <c r="F1102" s="27" t="str">
        <f t="shared" si="109"/>
        <v>0라지</v>
      </c>
      <c r="G1102" s="389" t="str">
        <f t="shared" si="110"/>
        <v/>
      </c>
    </row>
    <row r="1103" spans="1:7">
      <c r="A1103" s="384" t="s">
        <v>48</v>
      </c>
      <c r="B1103" s="385" t="s">
        <v>98</v>
      </c>
      <c r="C1103" s="27" t="s">
        <v>30</v>
      </c>
      <c r="D1103" s="27" t="s">
        <v>31</v>
      </c>
      <c r="E1103" s="402" t="s">
        <v>1882</v>
      </c>
      <c r="F1103" s="27" t="str">
        <f t="shared" si="109"/>
        <v>0라지</v>
      </c>
      <c r="G1103" s="389" t="str">
        <f t="shared" si="110"/>
        <v/>
      </c>
    </row>
    <row r="1104" spans="1:7">
      <c r="A1104" s="384" t="s">
        <v>48</v>
      </c>
      <c r="B1104" s="385" t="s">
        <v>98</v>
      </c>
      <c r="C1104" s="27" t="s">
        <v>30</v>
      </c>
      <c r="D1104" s="27" t="s">
        <v>32</v>
      </c>
      <c r="E1104" s="402" t="s">
        <v>1880</v>
      </c>
      <c r="F1104" s="27" t="str">
        <f t="shared" si="109"/>
        <v>0스몰</v>
      </c>
      <c r="G1104" s="389" t="str">
        <f t="shared" si="110"/>
        <v/>
      </c>
    </row>
    <row r="1105" spans="1:7">
      <c r="A1105" s="384" t="s">
        <v>48</v>
      </c>
      <c r="B1105" s="385" t="s">
        <v>98</v>
      </c>
      <c r="C1105" s="27" t="s">
        <v>30</v>
      </c>
      <c r="D1105" s="27" t="s">
        <v>32</v>
      </c>
      <c r="E1105" s="402" t="s">
        <v>1879</v>
      </c>
      <c r="F1105" s="27" t="str">
        <f t="shared" si="109"/>
        <v>0미디엄</v>
      </c>
      <c r="G1105" s="389" t="str">
        <f t="shared" si="110"/>
        <v/>
      </c>
    </row>
    <row r="1106" spans="1:7">
      <c r="A1106" s="384" t="s">
        <v>48</v>
      </c>
      <c r="B1106" s="385" t="s">
        <v>98</v>
      </c>
      <c r="C1106" s="27" t="s">
        <v>30</v>
      </c>
      <c r="D1106" s="27" t="s">
        <v>32</v>
      </c>
      <c r="E1106" s="402" t="s">
        <v>1881</v>
      </c>
      <c r="F1106" s="27" t="str">
        <f t="shared" si="109"/>
        <v>0라지</v>
      </c>
      <c r="G1106" s="389" t="str">
        <f t="shared" si="110"/>
        <v/>
      </c>
    </row>
    <row r="1107" spans="1:7">
      <c r="A1107" s="384" t="s">
        <v>48</v>
      </c>
      <c r="B1107" s="385" t="s">
        <v>98</v>
      </c>
      <c r="C1107" s="27" t="s">
        <v>30</v>
      </c>
      <c r="D1107" s="27" t="s">
        <v>32</v>
      </c>
      <c r="E1107" s="402" t="s">
        <v>1882</v>
      </c>
      <c r="F1107" s="27" t="str">
        <f t="shared" si="109"/>
        <v>0라지</v>
      </c>
      <c r="G1107" s="389" t="str">
        <f t="shared" si="110"/>
        <v/>
      </c>
    </row>
    <row r="1108" spans="1:7">
      <c r="A1108" s="384" t="s">
        <v>48</v>
      </c>
      <c r="B1108" s="385" t="s">
        <v>98</v>
      </c>
      <c r="C1108" s="27" t="s">
        <v>30</v>
      </c>
      <c r="D1108" s="27" t="s">
        <v>33</v>
      </c>
      <c r="E1108" s="402" t="s">
        <v>1880</v>
      </c>
      <c r="F1108" s="27" t="str">
        <f t="shared" si="109"/>
        <v>0스몰</v>
      </c>
      <c r="G1108" s="389" t="str">
        <f t="shared" si="110"/>
        <v/>
      </c>
    </row>
    <row r="1109" spans="1:7">
      <c r="A1109" s="384" t="s">
        <v>48</v>
      </c>
      <c r="B1109" s="385" t="s">
        <v>98</v>
      </c>
      <c r="C1109" s="27" t="s">
        <v>30</v>
      </c>
      <c r="D1109" s="27" t="s">
        <v>33</v>
      </c>
      <c r="E1109" s="402" t="s">
        <v>1879</v>
      </c>
      <c r="F1109" s="27" t="str">
        <f t="shared" si="109"/>
        <v>0미디엄</v>
      </c>
      <c r="G1109" s="389" t="str">
        <f t="shared" si="110"/>
        <v/>
      </c>
    </row>
    <row r="1110" spans="1:7">
      <c r="A1110" s="384" t="s">
        <v>48</v>
      </c>
      <c r="B1110" s="385" t="s">
        <v>98</v>
      </c>
      <c r="C1110" s="27" t="s">
        <v>30</v>
      </c>
      <c r="D1110" s="27" t="s">
        <v>33</v>
      </c>
      <c r="E1110" s="402" t="s">
        <v>1881</v>
      </c>
      <c r="F1110" s="27" t="str">
        <f t="shared" si="109"/>
        <v>0라지</v>
      </c>
      <c r="G1110" s="389" t="str">
        <f t="shared" si="110"/>
        <v/>
      </c>
    </row>
    <row r="1111" spans="1:7">
      <c r="A1111" s="384" t="s">
        <v>48</v>
      </c>
      <c r="B1111" s="385" t="s">
        <v>98</v>
      </c>
      <c r="C1111" s="27" t="s">
        <v>30</v>
      </c>
      <c r="D1111" s="27" t="s">
        <v>33</v>
      </c>
      <c r="E1111" s="402" t="s">
        <v>1882</v>
      </c>
      <c r="F1111" s="27" t="str">
        <f t="shared" si="109"/>
        <v>0라지</v>
      </c>
      <c r="G1111" s="389" t="str">
        <f t="shared" si="110"/>
        <v/>
      </c>
    </row>
    <row r="1112" spans="1:7">
      <c r="A1112" s="384" t="s">
        <v>48</v>
      </c>
      <c r="B1112" s="385" t="s">
        <v>98</v>
      </c>
      <c r="C1112" s="27" t="s">
        <v>10</v>
      </c>
      <c r="D1112" s="27" t="s">
        <v>28</v>
      </c>
      <c r="E1112" s="402" t="s">
        <v>1880</v>
      </c>
      <c r="F1112" s="27" t="str">
        <f t="shared" si="109"/>
        <v>0스몰</v>
      </c>
      <c r="G1112" s="389" t="str">
        <f t="shared" si="110"/>
        <v/>
      </c>
    </row>
    <row r="1113" spans="1:7">
      <c r="A1113" s="384" t="s">
        <v>48</v>
      </c>
      <c r="B1113" s="385" t="s">
        <v>98</v>
      </c>
      <c r="C1113" s="27" t="s">
        <v>10</v>
      </c>
      <c r="D1113" s="27" t="s">
        <v>28</v>
      </c>
      <c r="E1113" s="402" t="s">
        <v>1879</v>
      </c>
      <c r="F1113" s="27" t="str">
        <f t="shared" si="109"/>
        <v>0미디엄</v>
      </c>
      <c r="G1113" s="389" t="str">
        <f t="shared" si="110"/>
        <v/>
      </c>
    </row>
    <row r="1114" spans="1:7">
      <c r="A1114" s="384" t="s">
        <v>48</v>
      </c>
      <c r="B1114" s="385" t="s">
        <v>98</v>
      </c>
      <c r="C1114" s="27" t="s">
        <v>10</v>
      </c>
      <c r="D1114" s="27" t="s">
        <v>28</v>
      </c>
      <c r="E1114" s="402" t="s">
        <v>1881</v>
      </c>
      <c r="F1114" s="27" t="str">
        <f t="shared" si="109"/>
        <v>0라지</v>
      </c>
      <c r="G1114" s="389" t="str">
        <f t="shared" si="110"/>
        <v/>
      </c>
    </row>
    <row r="1115" spans="1:7">
      <c r="A1115" s="384" t="s">
        <v>48</v>
      </c>
      <c r="B1115" s="385" t="s">
        <v>98</v>
      </c>
      <c r="C1115" s="27" t="s">
        <v>10</v>
      </c>
      <c r="D1115" s="27" t="s">
        <v>28</v>
      </c>
      <c r="E1115" s="402" t="s">
        <v>1882</v>
      </c>
      <c r="F1115" s="27" t="str">
        <f t="shared" si="109"/>
        <v>0라지</v>
      </c>
      <c r="G1115" s="389" t="str">
        <f t="shared" si="110"/>
        <v/>
      </c>
    </row>
    <row r="1116" spans="1:7">
      <c r="A1116" s="384" t="s">
        <v>48</v>
      </c>
      <c r="B1116" s="385" t="s">
        <v>98</v>
      </c>
      <c r="C1116" s="27" t="s">
        <v>10</v>
      </c>
      <c r="D1116" s="27" t="s">
        <v>31</v>
      </c>
      <c r="E1116" s="402" t="s">
        <v>1880</v>
      </c>
      <c r="F1116" s="27" t="str">
        <f t="shared" si="109"/>
        <v>0스몰</v>
      </c>
      <c r="G1116" s="389" t="str">
        <f t="shared" si="110"/>
        <v/>
      </c>
    </row>
    <row r="1117" spans="1:7">
      <c r="A1117" s="384" t="s">
        <v>48</v>
      </c>
      <c r="B1117" s="385" t="s">
        <v>98</v>
      </c>
      <c r="C1117" s="27" t="s">
        <v>10</v>
      </c>
      <c r="D1117" s="27" t="s">
        <v>31</v>
      </c>
      <c r="E1117" s="402" t="s">
        <v>1879</v>
      </c>
      <c r="F1117" s="27" t="str">
        <f t="shared" si="109"/>
        <v>0미디엄</v>
      </c>
      <c r="G1117" s="389" t="str">
        <f t="shared" si="110"/>
        <v/>
      </c>
    </row>
    <row r="1118" spans="1:7">
      <c r="A1118" s="384" t="s">
        <v>48</v>
      </c>
      <c r="B1118" s="385" t="s">
        <v>98</v>
      </c>
      <c r="C1118" s="27" t="s">
        <v>10</v>
      </c>
      <c r="D1118" s="27" t="s">
        <v>31</v>
      </c>
      <c r="E1118" s="402" t="s">
        <v>1881</v>
      </c>
      <c r="F1118" s="27" t="str">
        <f t="shared" si="109"/>
        <v>0라지</v>
      </c>
      <c r="G1118" s="389" t="str">
        <f t="shared" si="110"/>
        <v/>
      </c>
    </row>
    <row r="1119" spans="1:7">
      <c r="A1119" s="384" t="s">
        <v>48</v>
      </c>
      <c r="B1119" s="385" t="s">
        <v>98</v>
      </c>
      <c r="C1119" s="27" t="s">
        <v>10</v>
      </c>
      <c r="D1119" s="27" t="s">
        <v>31</v>
      </c>
      <c r="E1119" s="402" t="s">
        <v>1882</v>
      </c>
      <c r="F1119" s="27" t="str">
        <f t="shared" si="109"/>
        <v>0라지</v>
      </c>
      <c r="G1119" s="389" t="str">
        <f t="shared" si="110"/>
        <v/>
      </c>
    </row>
    <row r="1120" spans="1:7">
      <c r="A1120" s="384" t="s">
        <v>48</v>
      </c>
      <c r="B1120" s="385" t="s">
        <v>98</v>
      </c>
      <c r="C1120" s="27" t="s">
        <v>10</v>
      </c>
      <c r="D1120" s="27" t="s">
        <v>32</v>
      </c>
      <c r="E1120" s="402" t="s">
        <v>1880</v>
      </c>
      <c r="F1120" s="27" t="str">
        <f t="shared" si="109"/>
        <v>0스몰</v>
      </c>
      <c r="G1120" s="389" t="str">
        <f t="shared" si="110"/>
        <v/>
      </c>
    </row>
    <row r="1121" spans="1:7">
      <c r="A1121" s="384" t="s">
        <v>48</v>
      </c>
      <c r="B1121" s="385" t="s">
        <v>98</v>
      </c>
      <c r="C1121" s="27" t="s">
        <v>10</v>
      </c>
      <c r="D1121" s="27" t="s">
        <v>32</v>
      </c>
      <c r="E1121" s="402" t="s">
        <v>1879</v>
      </c>
      <c r="F1121" s="27" t="str">
        <f t="shared" si="109"/>
        <v>0미디엄</v>
      </c>
      <c r="G1121" s="389" t="str">
        <f t="shared" si="110"/>
        <v/>
      </c>
    </row>
    <row r="1122" spans="1:7">
      <c r="A1122" s="384" t="s">
        <v>48</v>
      </c>
      <c r="B1122" s="385" t="s">
        <v>98</v>
      </c>
      <c r="C1122" s="27" t="s">
        <v>10</v>
      </c>
      <c r="D1122" s="27" t="s">
        <v>32</v>
      </c>
      <c r="E1122" s="402" t="s">
        <v>1881</v>
      </c>
      <c r="F1122" s="27" t="str">
        <f t="shared" si="109"/>
        <v>0라지</v>
      </c>
      <c r="G1122" s="389" t="str">
        <f t="shared" si="110"/>
        <v/>
      </c>
    </row>
    <row r="1123" spans="1:7">
      <c r="A1123" s="384" t="s">
        <v>48</v>
      </c>
      <c r="B1123" s="385" t="s">
        <v>98</v>
      </c>
      <c r="C1123" s="27" t="s">
        <v>10</v>
      </c>
      <c r="D1123" s="27" t="s">
        <v>32</v>
      </c>
      <c r="E1123" s="402" t="s">
        <v>1882</v>
      </c>
      <c r="F1123" s="27" t="str">
        <f t="shared" si="109"/>
        <v>0라지</v>
      </c>
      <c r="G1123" s="389" t="str">
        <f t="shared" si="110"/>
        <v/>
      </c>
    </row>
    <row r="1124" spans="1:7">
      <c r="A1124" s="384" t="s">
        <v>48</v>
      </c>
      <c r="B1124" s="385" t="s">
        <v>98</v>
      </c>
      <c r="C1124" s="27" t="s">
        <v>10</v>
      </c>
      <c r="D1124" s="27" t="s">
        <v>33</v>
      </c>
      <c r="E1124" s="402" t="s">
        <v>1880</v>
      </c>
      <c r="F1124" s="27" t="str">
        <f t="shared" si="109"/>
        <v>0스몰</v>
      </c>
      <c r="G1124" s="389" t="str">
        <f t="shared" si="110"/>
        <v/>
      </c>
    </row>
    <row r="1125" spans="1:7">
      <c r="A1125" s="384" t="s">
        <v>48</v>
      </c>
      <c r="B1125" s="385" t="s">
        <v>98</v>
      </c>
      <c r="C1125" s="27" t="s">
        <v>10</v>
      </c>
      <c r="D1125" s="27" t="s">
        <v>33</v>
      </c>
      <c r="E1125" s="402" t="s">
        <v>1879</v>
      </c>
      <c r="F1125" s="27" t="str">
        <f t="shared" si="109"/>
        <v>0미디엄</v>
      </c>
      <c r="G1125" s="389" t="str">
        <f t="shared" si="110"/>
        <v/>
      </c>
    </row>
    <row r="1126" spans="1:7">
      <c r="A1126" s="384" t="s">
        <v>48</v>
      </c>
      <c r="B1126" s="385" t="s">
        <v>98</v>
      </c>
      <c r="C1126" s="27" t="s">
        <v>10</v>
      </c>
      <c r="D1126" s="27" t="s">
        <v>33</v>
      </c>
      <c r="E1126" s="402" t="s">
        <v>1881</v>
      </c>
      <c r="F1126" s="27" t="str">
        <f t="shared" si="109"/>
        <v>0라지</v>
      </c>
      <c r="G1126" s="389" t="str">
        <f t="shared" si="110"/>
        <v/>
      </c>
    </row>
    <row r="1127" spans="1:7">
      <c r="A1127" s="384" t="s">
        <v>48</v>
      </c>
      <c r="B1127" s="385" t="s">
        <v>98</v>
      </c>
      <c r="C1127" s="27" t="s">
        <v>10</v>
      </c>
      <c r="D1127" s="27" t="s">
        <v>33</v>
      </c>
      <c r="E1127" s="402" t="s">
        <v>1882</v>
      </c>
      <c r="F1127" s="27" t="str">
        <f t="shared" si="109"/>
        <v>0라지</v>
      </c>
      <c r="G1127" s="389" t="str">
        <f t="shared" si="110"/>
        <v/>
      </c>
    </row>
    <row r="1128" spans="1:7">
      <c r="A1128" s="384" t="s">
        <v>48</v>
      </c>
      <c r="B1128" s="385" t="s">
        <v>98</v>
      </c>
      <c r="C1128" s="27" t="s">
        <v>13</v>
      </c>
      <c r="D1128" s="27" t="s">
        <v>28</v>
      </c>
      <c r="E1128" s="402" t="s">
        <v>1880</v>
      </c>
      <c r="F1128" s="27" t="str">
        <f t="shared" si="109"/>
        <v>0스몰</v>
      </c>
      <c r="G1128" s="389" t="str">
        <f t="shared" si="110"/>
        <v/>
      </c>
    </row>
    <row r="1129" spans="1:7">
      <c r="A1129" s="384" t="s">
        <v>48</v>
      </c>
      <c r="B1129" s="385" t="s">
        <v>98</v>
      </c>
      <c r="C1129" s="27" t="s">
        <v>13</v>
      </c>
      <c r="D1129" s="27" t="s">
        <v>28</v>
      </c>
      <c r="E1129" s="402" t="s">
        <v>1879</v>
      </c>
      <c r="F1129" s="27" t="str">
        <f t="shared" si="109"/>
        <v>0미디엄</v>
      </c>
      <c r="G1129" s="389" t="str">
        <f t="shared" si="110"/>
        <v/>
      </c>
    </row>
    <row r="1130" spans="1:7">
      <c r="A1130" s="384" t="s">
        <v>48</v>
      </c>
      <c r="B1130" s="385" t="s">
        <v>98</v>
      </c>
      <c r="C1130" s="27" t="s">
        <v>13</v>
      </c>
      <c r="D1130" s="27" t="s">
        <v>28</v>
      </c>
      <c r="E1130" s="402" t="s">
        <v>1881</v>
      </c>
      <c r="F1130" s="27" t="str">
        <f t="shared" si="109"/>
        <v>0라지</v>
      </c>
      <c r="G1130" s="389" t="str">
        <f t="shared" si="110"/>
        <v/>
      </c>
    </row>
    <row r="1131" spans="1:7">
      <c r="A1131" s="384" t="s">
        <v>48</v>
      </c>
      <c r="B1131" s="385" t="s">
        <v>98</v>
      </c>
      <c r="C1131" s="27" t="s">
        <v>13</v>
      </c>
      <c r="D1131" s="27" t="s">
        <v>28</v>
      </c>
      <c r="E1131" s="402" t="s">
        <v>1882</v>
      </c>
      <c r="F1131" s="27" t="str">
        <f t="shared" si="109"/>
        <v>0라지</v>
      </c>
      <c r="G1131" s="389" t="str">
        <f t="shared" si="110"/>
        <v/>
      </c>
    </row>
    <row r="1132" spans="1:7">
      <c r="A1132" s="384" t="s">
        <v>48</v>
      </c>
      <c r="B1132" s="385" t="s">
        <v>98</v>
      </c>
      <c r="C1132" s="27" t="s">
        <v>13</v>
      </c>
      <c r="D1132" s="27" t="s">
        <v>31</v>
      </c>
      <c r="E1132" s="402" t="s">
        <v>1880</v>
      </c>
      <c r="F1132" s="27" t="str">
        <f t="shared" si="109"/>
        <v>0스몰</v>
      </c>
      <c r="G1132" s="389" t="str">
        <f t="shared" si="110"/>
        <v/>
      </c>
    </row>
    <row r="1133" spans="1:7">
      <c r="A1133" s="384" t="s">
        <v>48</v>
      </c>
      <c r="B1133" s="385" t="s">
        <v>98</v>
      </c>
      <c r="C1133" s="27" t="s">
        <v>13</v>
      </c>
      <c r="D1133" s="27" t="s">
        <v>31</v>
      </c>
      <c r="E1133" s="402" t="s">
        <v>1879</v>
      </c>
      <c r="F1133" s="27" t="str">
        <f t="shared" si="109"/>
        <v>0미디엄</v>
      </c>
      <c r="G1133" s="389" t="str">
        <f t="shared" si="110"/>
        <v/>
      </c>
    </row>
    <row r="1134" spans="1:7">
      <c r="A1134" s="384" t="s">
        <v>48</v>
      </c>
      <c r="B1134" s="385" t="s">
        <v>98</v>
      </c>
      <c r="C1134" s="27" t="s">
        <v>13</v>
      </c>
      <c r="D1134" s="27" t="s">
        <v>31</v>
      </c>
      <c r="E1134" s="402" t="s">
        <v>1881</v>
      </c>
      <c r="F1134" s="27" t="str">
        <f t="shared" si="109"/>
        <v>0라지</v>
      </c>
      <c r="G1134" s="389" t="str">
        <f t="shared" si="110"/>
        <v/>
      </c>
    </row>
    <row r="1135" spans="1:7">
      <c r="A1135" s="384" t="s">
        <v>48</v>
      </c>
      <c r="B1135" s="385" t="s">
        <v>98</v>
      </c>
      <c r="C1135" s="27" t="s">
        <v>13</v>
      </c>
      <c r="D1135" s="27" t="s">
        <v>31</v>
      </c>
      <c r="E1135" s="402" t="s">
        <v>1882</v>
      </c>
      <c r="F1135" s="27" t="str">
        <f t="shared" si="109"/>
        <v>0라지</v>
      </c>
      <c r="G1135" s="389" t="str">
        <f t="shared" si="110"/>
        <v/>
      </c>
    </row>
    <row r="1136" spans="1:7">
      <c r="A1136" s="384" t="s">
        <v>48</v>
      </c>
      <c r="B1136" s="385" t="s">
        <v>98</v>
      </c>
      <c r="C1136" s="27" t="s">
        <v>13</v>
      </c>
      <c r="D1136" s="27" t="s">
        <v>32</v>
      </c>
      <c r="E1136" s="402" t="s">
        <v>1880</v>
      </c>
      <c r="F1136" s="27" t="str">
        <f t="shared" si="109"/>
        <v>0스몰</v>
      </c>
      <c r="G1136" s="389" t="str">
        <f t="shared" si="110"/>
        <v/>
      </c>
    </row>
    <row r="1137" spans="1:7">
      <c r="A1137" s="384" t="s">
        <v>48</v>
      </c>
      <c r="B1137" s="385" t="s">
        <v>98</v>
      </c>
      <c r="C1137" s="27" t="s">
        <v>13</v>
      </c>
      <c r="D1137" s="27" t="s">
        <v>32</v>
      </c>
      <c r="E1137" s="402" t="s">
        <v>1879</v>
      </c>
      <c r="F1137" s="27" t="str">
        <f t="shared" si="109"/>
        <v>0미디엄</v>
      </c>
      <c r="G1137" s="389" t="str">
        <f t="shared" si="110"/>
        <v/>
      </c>
    </row>
    <row r="1138" spans="1:7">
      <c r="A1138" s="384" t="s">
        <v>48</v>
      </c>
      <c r="B1138" s="385" t="s">
        <v>98</v>
      </c>
      <c r="C1138" s="27" t="s">
        <v>13</v>
      </c>
      <c r="D1138" s="27" t="s">
        <v>32</v>
      </c>
      <c r="E1138" s="402" t="s">
        <v>1881</v>
      </c>
      <c r="F1138" s="27" t="str">
        <f t="shared" si="109"/>
        <v>0라지</v>
      </c>
      <c r="G1138" s="389" t="str">
        <f t="shared" si="110"/>
        <v/>
      </c>
    </row>
    <row r="1139" spans="1:7">
      <c r="A1139" s="384" t="s">
        <v>48</v>
      </c>
      <c r="B1139" s="385" t="s">
        <v>98</v>
      </c>
      <c r="C1139" s="27" t="s">
        <v>13</v>
      </c>
      <c r="D1139" s="27" t="s">
        <v>32</v>
      </c>
      <c r="E1139" s="402" t="s">
        <v>1882</v>
      </c>
      <c r="F1139" s="27" t="str">
        <f t="shared" si="109"/>
        <v>0라지</v>
      </c>
      <c r="G1139" s="389" t="str">
        <f t="shared" si="110"/>
        <v/>
      </c>
    </row>
    <row r="1140" spans="1:7">
      <c r="A1140" s="384" t="s">
        <v>48</v>
      </c>
      <c r="B1140" s="385" t="s">
        <v>98</v>
      </c>
      <c r="C1140" s="27" t="s">
        <v>13</v>
      </c>
      <c r="D1140" s="27" t="s">
        <v>33</v>
      </c>
      <c r="E1140" s="402" t="s">
        <v>1880</v>
      </c>
      <c r="F1140" s="27" t="str">
        <f t="shared" si="109"/>
        <v>0스몰</v>
      </c>
      <c r="G1140" s="389" t="str">
        <f t="shared" si="110"/>
        <v/>
      </c>
    </row>
    <row r="1141" spans="1:7">
      <c r="A1141" s="384" t="s">
        <v>48</v>
      </c>
      <c r="B1141" s="385" t="s">
        <v>98</v>
      </c>
      <c r="C1141" s="27" t="s">
        <v>13</v>
      </c>
      <c r="D1141" s="27" t="s">
        <v>33</v>
      </c>
      <c r="E1141" s="402" t="s">
        <v>1879</v>
      </c>
      <c r="F1141" s="27" t="str">
        <f t="shared" si="109"/>
        <v>0미디엄</v>
      </c>
      <c r="G1141" s="389" t="str">
        <f t="shared" si="110"/>
        <v/>
      </c>
    </row>
    <row r="1142" spans="1:7">
      <c r="A1142" s="384" t="s">
        <v>48</v>
      </c>
      <c r="B1142" s="385" t="s">
        <v>98</v>
      </c>
      <c r="C1142" s="27" t="s">
        <v>13</v>
      </c>
      <c r="D1142" s="27" t="s">
        <v>33</v>
      </c>
      <c r="E1142" s="402" t="s">
        <v>1881</v>
      </c>
      <c r="F1142" s="27" t="str">
        <f t="shared" si="109"/>
        <v>0라지</v>
      </c>
      <c r="G1142" s="389" t="str">
        <f t="shared" si="110"/>
        <v/>
      </c>
    </row>
    <row r="1143" spans="1:7">
      <c r="A1143" s="384" t="s">
        <v>48</v>
      </c>
      <c r="B1143" s="385" t="s">
        <v>98</v>
      </c>
      <c r="C1143" s="27" t="s">
        <v>13</v>
      </c>
      <c r="D1143" s="27" t="s">
        <v>33</v>
      </c>
      <c r="E1143" s="402" t="s">
        <v>1882</v>
      </c>
      <c r="F1143" s="27" t="str">
        <f t="shared" si="109"/>
        <v>0라지</v>
      </c>
      <c r="G1143" s="389" t="str">
        <f t="shared" si="110"/>
        <v/>
      </c>
    </row>
    <row r="1144" spans="1:7">
      <c r="A1144" s="384" t="s">
        <v>48</v>
      </c>
      <c r="B1144" s="385" t="s">
        <v>98</v>
      </c>
      <c r="C1144" s="27" t="s">
        <v>34</v>
      </c>
      <c r="D1144" s="27" t="s">
        <v>28</v>
      </c>
      <c r="E1144" s="402" t="s">
        <v>1880</v>
      </c>
      <c r="F1144" s="27" t="str">
        <f t="shared" ref="F1144:F1175" si="111">IFERROR(VLOOKUP(E1144,$A$11:$F$17,6,0),0)</f>
        <v>0스몰</v>
      </c>
      <c r="G1144" s="389" t="str">
        <f t="shared" si="110"/>
        <v/>
      </c>
    </row>
    <row r="1145" spans="1:7">
      <c r="A1145" s="384" t="s">
        <v>48</v>
      </c>
      <c r="B1145" s="385" t="s">
        <v>98</v>
      </c>
      <c r="C1145" s="27" t="s">
        <v>34</v>
      </c>
      <c r="D1145" s="27" t="s">
        <v>28</v>
      </c>
      <c r="E1145" s="402" t="s">
        <v>1879</v>
      </c>
      <c r="F1145" s="27" t="str">
        <f t="shared" si="111"/>
        <v>0미디엄</v>
      </c>
      <c r="G1145" s="389" t="str">
        <f t="shared" si="110"/>
        <v/>
      </c>
    </row>
    <row r="1146" spans="1:7">
      <c r="A1146" s="384" t="s">
        <v>48</v>
      </c>
      <c r="B1146" s="385" t="s">
        <v>98</v>
      </c>
      <c r="C1146" s="27" t="s">
        <v>34</v>
      </c>
      <c r="D1146" s="27" t="s">
        <v>28</v>
      </c>
      <c r="E1146" s="402" t="s">
        <v>1881</v>
      </c>
      <c r="F1146" s="27" t="str">
        <f t="shared" si="111"/>
        <v>0라지</v>
      </c>
      <c r="G1146" s="389" t="str">
        <f t="shared" si="110"/>
        <v/>
      </c>
    </row>
    <row r="1147" spans="1:7">
      <c r="A1147" s="384" t="s">
        <v>48</v>
      </c>
      <c r="B1147" s="385" t="s">
        <v>98</v>
      </c>
      <c r="C1147" s="27" t="s">
        <v>34</v>
      </c>
      <c r="D1147" s="27" t="s">
        <v>28</v>
      </c>
      <c r="E1147" s="402" t="s">
        <v>1882</v>
      </c>
      <c r="F1147" s="27" t="str">
        <f t="shared" si="111"/>
        <v>0라지</v>
      </c>
      <c r="G1147" s="389" t="str">
        <f t="shared" si="110"/>
        <v/>
      </c>
    </row>
    <row r="1148" spans="1:7">
      <c r="A1148" s="384" t="s">
        <v>48</v>
      </c>
      <c r="B1148" s="385" t="s">
        <v>98</v>
      </c>
      <c r="C1148" s="27" t="s">
        <v>34</v>
      </c>
      <c r="D1148" s="27" t="s">
        <v>31</v>
      </c>
      <c r="E1148" s="402" t="s">
        <v>1880</v>
      </c>
      <c r="F1148" s="27" t="str">
        <f t="shared" si="111"/>
        <v>0스몰</v>
      </c>
      <c r="G1148" s="389" t="str">
        <f t="shared" si="110"/>
        <v/>
      </c>
    </row>
    <row r="1149" spans="1:7">
      <c r="A1149" s="384" t="s">
        <v>48</v>
      </c>
      <c r="B1149" s="385" t="s">
        <v>98</v>
      </c>
      <c r="C1149" s="27" t="s">
        <v>34</v>
      </c>
      <c r="D1149" s="27" t="s">
        <v>31</v>
      </c>
      <c r="E1149" s="402" t="s">
        <v>1879</v>
      </c>
      <c r="F1149" s="27" t="str">
        <f t="shared" si="111"/>
        <v>0미디엄</v>
      </c>
      <c r="G1149" s="389" t="str">
        <f t="shared" si="110"/>
        <v/>
      </c>
    </row>
    <row r="1150" spans="1:7">
      <c r="A1150" s="384" t="s">
        <v>48</v>
      </c>
      <c r="B1150" s="385" t="s">
        <v>98</v>
      </c>
      <c r="C1150" s="27" t="s">
        <v>34</v>
      </c>
      <c r="D1150" s="27" t="s">
        <v>31</v>
      </c>
      <c r="E1150" s="402" t="s">
        <v>1881</v>
      </c>
      <c r="F1150" s="27" t="str">
        <f t="shared" si="111"/>
        <v>0라지</v>
      </c>
      <c r="G1150" s="389" t="str">
        <f t="shared" si="110"/>
        <v/>
      </c>
    </row>
    <row r="1151" spans="1:7">
      <c r="A1151" s="384" t="s">
        <v>48</v>
      </c>
      <c r="B1151" s="385" t="s">
        <v>98</v>
      </c>
      <c r="C1151" s="27" t="s">
        <v>34</v>
      </c>
      <c r="D1151" s="27" t="s">
        <v>31</v>
      </c>
      <c r="E1151" s="402" t="s">
        <v>1882</v>
      </c>
      <c r="F1151" s="27" t="str">
        <f t="shared" si="111"/>
        <v>0라지</v>
      </c>
      <c r="G1151" s="389" t="str">
        <f t="shared" si="110"/>
        <v/>
      </c>
    </row>
    <row r="1152" spans="1:7">
      <c r="A1152" s="384" t="s">
        <v>48</v>
      </c>
      <c r="B1152" s="385" t="s">
        <v>98</v>
      </c>
      <c r="C1152" s="27" t="s">
        <v>34</v>
      </c>
      <c r="D1152" s="27" t="s">
        <v>32</v>
      </c>
      <c r="E1152" s="402" t="s">
        <v>1880</v>
      </c>
      <c r="F1152" s="27" t="str">
        <f t="shared" si="111"/>
        <v>0스몰</v>
      </c>
      <c r="G1152" s="389" t="str">
        <f t="shared" si="110"/>
        <v/>
      </c>
    </row>
    <row r="1153" spans="1:7">
      <c r="A1153" s="384" t="s">
        <v>48</v>
      </c>
      <c r="B1153" s="385" t="s">
        <v>98</v>
      </c>
      <c r="C1153" s="27" t="s">
        <v>34</v>
      </c>
      <c r="D1153" s="27" t="s">
        <v>32</v>
      </c>
      <c r="E1153" s="402" t="s">
        <v>1879</v>
      </c>
      <c r="F1153" s="27" t="str">
        <f t="shared" si="111"/>
        <v>0미디엄</v>
      </c>
      <c r="G1153" s="389" t="str">
        <f t="shared" si="110"/>
        <v/>
      </c>
    </row>
    <row r="1154" spans="1:7">
      <c r="A1154" s="384" t="s">
        <v>48</v>
      </c>
      <c r="B1154" s="385" t="s">
        <v>98</v>
      </c>
      <c r="C1154" s="27" t="s">
        <v>34</v>
      </c>
      <c r="D1154" s="27" t="s">
        <v>32</v>
      </c>
      <c r="E1154" s="402" t="s">
        <v>1881</v>
      </c>
      <c r="F1154" s="27" t="str">
        <f t="shared" si="111"/>
        <v>0라지</v>
      </c>
      <c r="G1154" s="389" t="str">
        <f t="shared" si="110"/>
        <v/>
      </c>
    </row>
    <row r="1155" spans="1:7">
      <c r="A1155" s="384" t="s">
        <v>48</v>
      </c>
      <c r="B1155" s="385" t="s">
        <v>98</v>
      </c>
      <c r="C1155" s="27" t="s">
        <v>34</v>
      </c>
      <c r="D1155" s="27" t="s">
        <v>32</v>
      </c>
      <c r="E1155" s="402" t="s">
        <v>1882</v>
      </c>
      <c r="F1155" s="27" t="str">
        <f t="shared" si="111"/>
        <v>0라지</v>
      </c>
      <c r="G1155" s="389" t="str">
        <f t="shared" si="110"/>
        <v/>
      </c>
    </row>
    <row r="1156" spans="1:7">
      <c r="A1156" s="384" t="s">
        <v>48</v>
      </c>
      <c r="B1156" s="385" t="s">
        <v>98</v>
      </c>
      <c r="C1156" s="27" t="s">
        <v>34</v>
      </c>
      <c r="D1156" s="27" t="s">
        <v>33</v>
      </c>
      <c r="E1156" s="402" t="s">
        <v>1880</v>
      </c>
      <c r="F1156" s="27" t="str">
        <f t="shared" si="111"/>
        <v>0스몰</v>
      </c>
      <c r="G1156" s="389" t="str">
        <f t="shared" si="110"/>
        <v/>
      </c>
    </row>
    <row r="1157" spans="1:7">
      <c r="A1157" s="384" t="s">
        <v>48</v>
      </c>
      <c r="B1157" s="385" t="s">
        <v>98</v>
      </c>
      <c r="C1157" s="27" t="s">
        <v>34</v>
      </c>
      <c r="D1157" s="27" t="s">
        <v>33</v>
      </c>
      <c r="E1157" s="402" t="s">
        <v>1879</v>
      </c>
      <c r="F1157" s="27" t="str">
        <f t="shared" si="111"/>
        <v>0미디엄</v>
      </c>
      <c r="G1157" s="389" t="str">
        <f t="shared" si="110"/>
        <v/>
      </c>
    </row>
    <row r="1158" spans="1:7">
      <c r="A1158" s="384" t="s">
        <v>48</v>
      </c>
      <c r="B1158" s="385" t="s">
        <v>98</v>
      </c>
      <c r="C1158" s="27" t="s">
        <v>34</v>
      </c>
      <c r="D1158" s="27" t="s">
        <v>33</v>
      </c>
      <c r="E1158" s="402" t="s">
        <v>1881</v>
      </c>
      <c r="F1158" s="27" t="str">
        <f t="shared" si="111"/>
        <v>0라지</v>
      </c>
      <c r="G1158" s="389" t="str">
        <f t="shared" si="110"/>
        <v/>
      </c>
    </row>
    <row r="1159" spans="1:7">
      <c r="A1159" s="384" t="s">
        <v>48</v>
      </c>
      <c r="B1159" s="385" t="s">
        <v>98</v>
      </c>
      <c r="C1159" s="27" t="s">
        <v>34</v>
      </c>
      <c r="D1159" s="27" t="s">
        <v>33</v>
      </c>
      <c r="E1159" s="402" t="s">
        <v>1882</v>
      </c>
      <c r="F1159" s="27" t="str">
        <f t="shared" si="111"/>
        <v>0라지</v>
      </c>
      <c r="G1159" s="389" t="str">
        <f t="shared" si="110"/>
        <v/>
      </c>
    </row>
    <row r="1160" spans="1:7">
      <c r="A1160" s="384" t="s">
        <v>48</v>
      </c>
      <c r="B1160" s="385" t="s">
        <v>98</v>
      </c>
      <c r="C1160" s="27" t="s">
        <v>86</v>
      </c>
      <c r="D1160" s="27" t="s">
        <v>28</v>
      </c>
      <c r="E1160" s="402" t="s">
        <v>1880</v>
      </c>
      <c r="F1160" s="27" t="str">
        <f t="shared" si="111"/>
        <v>0스몰</v>
      </c>
      <c r="G1160" s="389" t="str">
        <f t="shared" ref="G1160:G1223" si="112">IF(F1160="스몰","LTE안심옵션","")</f>
        <v/>
      </c>
    </row>
    <row r="1161" spans="1:7">
      <c r="A1161" s="384" t="s">
        <v>48</v>
      </c>
      <c r="B1161" s="385" t="s">
        <v>98</v>
      </c>
      <c r="C1161" s="27" t="s">
        <v>86</v>
      </c>
      <c r="D1161" s="27" t="s">
        <v>28</v>
      </c>
      <c r="E1161" s="402" t="s">
        <v>1879</v>
      </c>
      <c r="F1161" s="27" t="str">
        <f t="shared" si="111"/>
        <v>0미디엄</v>
      </c>
      <c r="G1161" s="389" t="str">
        <f t="shared" si="112"/>
        <v/>
      </c>
    </row>
    <row r="1162" spans="1:7">
      <c r="A1162" s="384" t="s">
        <v>48</v>
      </c>
      <c r="B1162" s="385" t="s">
        <v>98</v>
      </c>
      <c r="C1162" s="27" t="s">
        <v>86</v>
      </c>
      <c r="D1162" s="27" t="s">
        <v>28</v>
      </c>
      <c r="E1162" s="402" t="s">
        <v>1881</v>
      </c>
      <c r="F1162" s="27" t="str">
        <f t="shared" si="111"/>
        <v>0라지</v>
      </c>
      <c r="G1162" s="389" t="str">
        <f t="shared" si="112"/>
        <v/>
      </c>
    </row>
    <row r="1163" spans="1:7">
      <c r="A1163" s="384" t="s">
        <v>48</v>
      </c>
      <c r="B1163" s="385" t="s">
        <v>98</v>
      </c>
      <c r="C1163" s="27" t="s">
        <v>86</v>
      </c>
      <c r="D1163" s="27" t="s">
        <v>28</v>
      </c>
      <c r="E1163" s="402" t="s">
        <v>1882</v>
      </c>
      <c r="F1163" s="27" t="str">
        <f t="shared" si="111"/>
        <v>0라지</v>
      </c>
      <c r="G1163" s="389" t="str">
        <f t="shared" si="112"/>
        <v/>
      </c>
    </row>
    <row r="1164" spans="1:7">
      <c r="A1164" s="384" t="s">
        <v>48</v>
      </c>
      <c r="B1164" s="385" t="s">
        <v>98</v>
      </c>
      <c r="C1164" s="27" t="s">
        <v>86</v>
      </c>
      <c r="D1164" s="27" t="s">
        <v>31</v>
      </c>
      <c r="E1164" s="402" t="s">
        <v>1880</v>
      </c>
      <c r="F1164" s="27" t="str">
        <f t="shared" si="111"/>
        <v>0스몰</v>
      </c>
      <c r="G1164" s="389" t="str">
        <f t="shared" si="112"/>
        <v/>
      </c>
    </row>
    <row r="1165" spans="1:7">
      <c r="A1165" s="384" t="s">
        <v>48</v>
      </c>
      <c r="B1165" s="385" t="s">
        <v>98</v>
      </c>
      <c r="C1165" s="27" t="s">
        <v>86</v>
      </c>
      <c r="D1165" s="27" t="s">
        <v>31</v>
      </c>
      <c r="E1165" s="402" t="s">
        <v>1879</v>
      </c>
      <c r="F1165" s="27" t="str">
        <f t="shared" si="111"/>
        <v>0미디엄</v>
      </c>
      <c r="G1165" s="389" t="str">
        <f t="shared" si="112"/>
        <v/>
      </c>
    </row>
    <row r="1166" spans="1:7">
      <c r="A1166" s="384" t="s">
        <v>48</v>
      </c>
      <c r="B1166" s="385" t="s">
        <v>98</v>
      </c>
      <c r="C1166" s="27" t="s">
        <v>86</v>
      </c>
      <c r="D1166" s="27" t="s">
        <v>31</v>
      </c>
      <c r="E1166" s="402" t="s">
        <v>1881</v>
      </c>
      <c r="F1166" s="27" t="str">
        <f t="shared" si="111"/>
        <v>0라지</v>
      </c>
      <c r="G1166" s="389" t="str">
        <f t="shared" si="112"/>
        <v/>
      </c>
    </row>
    <row r="1167" spans="1:7">
      <c r="A1167" s="384" t="s">
        <v>48</v>
      </c>
      <c r="B1167" s="385" t="s">
        <v>98</v>
      </c>
      <c r="C1167" s="27" t="s">
        <v>86</v>
      </c>
      <c r="D1167" s="27" t="s">
        <v>31</v>
      </c>
      <c r="E1167" s="402" t="s">
        <v>1882</v>
      </c>
      <c r="F1167" s="27" t="str">
        <f t="shared" si="111"/>
        <v>0라지</v>
      </c>
      <c r="G1167" s="389" t="str">
        <f t="shared" si="112"/>
        <v/>
      </c>
    </row>
    <row r="1168" spans="1:7">
      <c r="A1168" s="384" t="s">
        <v>48</v>
      </c>
      <c r="B1168" s="385" t="s">
        <v>98</v>
      </c>
      <c r="C1168" s="27" t="s">
        <v>86</v>
      </c>
      <c r="D1168" s="27" t="s">
        <v>32</v>
      </c>
      <c r="E1168" s="402" t="s">
        <v>1880</v>
      </c>
      <c r="F1168" s="27" t="str">
        <f t="shared" si="111"/>
        <v>0스몰</v>
      </c>
      <c r="G1168" s="389" t="str">
        <f t="shared" si="112"/>
        <v/>
      </c>
    </row>
    <row r="1169" spans="1:7">
      <c r="A1169" s="384" t="s">
        <v>48</v>
      </c>
      <c r="B1169" s="385" t="s">
        <v>98</v>
      </c>
      <c r="C1169" s="27" t="s">
        <v>86</v>
      </c>
      <c r="D1169" s="27" t="s">
        <v>32</v>
      </c>
      <c r="E1169" s="402" t="s">
        <v>1879</v>
      </c>
      <c r="F1169" s="27" t="str">
        <f t="shared" si="111"/>
        <v>0미디엄</v>
      </c>
      <c r="G1169" s="389" t="str">
        <f t="shared" si="112"/>
        <v/>
      </c>
    </row>
    <row r="1170" spans="1:7">
      <c r="A1170" s="384" t="s">
        <v>48</v>
      </c>
      <c r="B1170" s="385" t="s">
        <v>98</v>
      </c>
      <c r="C1170" s="27" t="s">
        <v>86</v>
      </c>
      <c r="D1170" s="27" t="s">
        <v>32</v>
      </c>
      <c r="E1170" s="402" t="s">
        <v>1881</v>
      </c>
      <c r="F1170" s="27" t="str">
        <f t="shared" si="111"/>
        <v>0라지</v>
      </c>
      <c r="G1170" s="389" t="str">
        <f t="shared" si="112"/>
        <v/>
      </c>
    </row>
    <row r="1171" spans="1:7">
      <c r="A1171" s="384" t="s">
        <v>48</v>
      </c>
      <c r="B1171" s="385" t="s">
        <v>98</v>
      </c>
      <c r="C1171" s="27" t="s">
        <v>86</v>
      </c>
      <c r="D1171" s="27" t="s">
        <v>32</v>
      </c>
      <c r="E1171" s="402" t="s">
        <v>1882</v>
      </c>
      <c r="F1171" s="27" t="str">
        <f t="shared" si="111"/>
        <v>0라지</v>
      </c>
      <c r="G1171" s="389" t="str">
        <f t="shared" si="112"/>
        <v/>
      </c>
    </row>
    <row r="1172" spans="1:7">
      <c r="A1172" s="384" t="s">
        <v>48</v>
      </c>
      <c r="B1172" s="385" t="s">
        <v>98</v>
      </c>
      <c r="C1172" s="27" t="s">
        <v>86</v>
      </c>
      <c r="D1172" s="27" t="s">
        <v>33</v>
      </c>
      <c r="E1172" s="402" t="s">
        <v>1880</v>
      </c>
      <c r="F1172" s="27" t="str">
        <f t="shared" si="111"/>
        <v>0스몰</v>
      </c>
      <c r="G1172" s="389" t="str">
        <f t="shared" si="112"/>
        <v/>
      </c>
    </row>
    <row r="1173" spans="1:7">
      <c r="A1173" s="384" t="s">
        <v>48</v>
      </c>
      <c r="B1173" s="385" t="s">
        <v>98</v>
      </c>
      <c r="C1173" s="27" t="s">
        <v>86</v>
      </c>
      <c r="D1173" s="27" t="s">
        <v>33</v>
      </c>
      <c r="E1173" s="402" t="s">
        <v>1879</v>
      </c>
      <c r="F1173" s="27" t="str">
        <f t="shared" si="111"/>
        <v>0미디엄</v>
      </c>
      <c r="G1173" s="389" t="str">
        <f t="shared" si="112"/>
        <v/>
      </c>
    </row>
    <row r="1174" spans="1:7">
      <c r="A1174" s="384" t="s">
        <v>48</v>
      </c>
      <c r="B1174" s="385" t="s">
        <v>98</v>
      </c>
      <c r="C1174" s="27" t="s">
        <v>86</v>
      </c>
      <c r="D1174" s="27" t="s">
        <v>33</v>
      </c>
      <c r="E1174" s="402" t="s">
        <v>1881</v>
      </c>
      <c r="F1174" s="27" t="str">
        <f t="shared" si="111"/>
        <v>0라지</v>
      </c>
      <c r="G1174" s="389" t="str">
        <f t="shared" si="112"/>
        <v/>
      </c>
    </row>
    <row r="1175" spans="1:7">
      <c r="A1175" s="384" t="s">
        <v>48</v>
      </c>
      <c r="B1175" s="385" t="s">
        <v>98</v>
      </c>
      <c r="C1175" s="27" t="s">
        <v>86</v>
      </c>
      <c r="D1175" s="27" t="s">
        <v>33</v>
      </c>
      <c r="E1175" s="402" t="s">
        <v>1882</v>
      </c>
      <c r="F1175" s="27" t="str">
        <f t="shared" si="111"/>
        <v>0라지</v>
      </c>
      <c r="G1175" s="389" t="str">
        <f t="shared" si="112"/>
        <v/>
      </c>
    </row>
    <row r="1176" spans="1:7">
      <c r="A1176" s="384" t="s">
        <v>48</v>
      </c>
      <c r="B1176" s="385" t="s">
        <v>100</v>
      </c>
      <c r="C1176" s="27" t="s">
        <v>5</v>
      </c>
      <c r="D1176" s="27" t="s">
        <v>28</v>
      </c>
      <c r="E1176" s="402" t="s">
        <v>1880</v>
      </c>
      <c r="F1176" s="27" t="str">
        <f t="shared" ref="F1176:F1239" si="113">IFERROR(VLOOKUP(E1176,$A$11:$G$17,7,0),0)</f>
        <v>주말엔팅세이브
(팅안심옵션)</v>
      </c>
      <c r="G1176" s="389" t="str">
        <f t="shared" si="112"/>
        <v/>
      </c>
    </row>
    <row r="1177" spans="1:7">
      <c r="A1177" s="384" t="s">
        <v>48</v>
      </c>
      <c r="B1177" s="385" t="s">
        <v>100</v>
      </c>
      <c r="C1177" s="27" t="s">
        <v>5</v>
      </c>
      <c r="D1177" s="27" t="s">
        <v>28</v>
      </c>
      <c r="E1177" s="402" t="s">
        <v>1879</v>
      </c>
      <c r="F1177" s="27" t="str">
        <f t="shared" si="113"/>
        <v>주말엔팅세이브
(팅안심옵션)</v>
      </c>
      <c r="G1177" s="389" t="str">
        <f t="shared" si="112"/>
        <v/>
      </c>
    </row>
    <row r="1178" spans="1:7">
      <c r="A1178" s="384" t="s">
        <v>48</v>
      </c>
      <c r="B1178" s="385" t="s">
        <v>100</v>
      </c>
      <c r="C1178" s="27" t="s">
        <v>5</v>
      </c>
      <c r="D1178" s="27" t="s">
        <v>28</v>
      </c>
      <c r="E1178" s="402" t="s">
        <v>1881</v>
      </c>
      <c r="F1178" s="27" t="str">
        <f t="shared" si="113"/>
        <v>주말엔팅3.0</v>
      </c>
      <c r="G1178" s="389" t="str">
        <f t="shared" si="112"/>
        <v/>
      </c>
    </row>
    <row r="1179" spans="1:7">
      <c r="A1179" s="384" t="s">
        <v>48</v>
      </c>
      <c r="B1179" s="385" t="s">
        <v>100</v>
      </c>
      <c r="C1179" s="27" t="s">
        <v>5</v>
      </c>
      <c r="D1179" s="27" t="s">
        <v>28</v>
      </c>
      <c r="E1179" s="402" t="s">
        <v>1882</v>
      </c>
      <c r="F1179" s="27" t="str">
        <f t="shared" si="113"/>
        <v>주말엔팅5.0</v>
      </c>
      <c r="G1179" s="389" t="str">
        <f t="shared" si="112"/>
        <v/>
      </c>
    </row>
    <row r="1180" spans="1:7">
      <c r="A1180" s="384" t="s">
        <v>48</v>
      </c>
      <c r="B1180" s="385" t="s">
        <v>100</v>
      </c>
      <c r="C1180" s="27" t="s">
        <v>5</v>
      </c>
      <c r="D1180" s="27" t="s">
        <v>31</v>
      </c>
      <c r="E1180" s="402" t="s">
        <v>1880</v>
      </c>
      <c r="F1180" s="27" t="str">
        <f t="shared" si="113"/>
        <v>주말엔팅세이브
(팅안심옵션)</v>
      </c>
      <c r="G1180" s="389" t="str">
        <f t="shared" si="112"/>
        <v/>
      </c>
    </row>
    <row r="1181" spans="1:7">
      <c r="A1181" s="384" t="s">
        <v>48</v>
      </c>
      <c r="B1181" s="385" t="s">
        <v>100</v>
      </c>
      <c r="C1181" s="27" t="s">
        <v>5</v>
      </c>
      <c r="D1181" s="27" t="s">
        <v>31</v>
      </c>
      <c r="E1181" s="402" t="s">
        <v>1879</v>
      </c>
      <c r="F1181" s="27" t="str">
        <f t="shared" si="113"/>
        <v>주말엔팅세이브
(팅안심옵션)</v>
      </c>
      <c r="G1181" s="389" t="str">
        <f t="shared" si="112"/>
        <v/>
      </c>
    </row>
    <row r="1182" spans="1:7">
      <c r="A1182" s="384" t="s">
        <v>48</v>
      </c>
      <c r="B1182" s="385" t="s">
        <v>100</v>
      </c>
      <c r="C1182" s="27" t="s">
        <v>5</v>
      </c>
      <c r="D1182" s="27" t="s">
        <v>31</v>
      </c>
      <c r="E1182" s="402" t="s">
        <v>1881</v>
      </c>
      <c r="F1182" s="27" t="str">
        <f t="shared" si="113"/>
        <v>주말엔팅3.0</v>
      </c>
      <c r="G1182" s="389" t="str">
        <f t="shared" si="112"/>
        <v/>
      </c>
    </row>
    <row r="1183" spans="1:7">
      <c r="A1183" s="384" t="s">
        <v>48</v>
      </c>
      <c r="B1183" s="385" t="s">
        <v>100</v>
      </c>
      <c r="C1183" s="27" t="s">
        <v>5</v>
      </c>
      <c r="D1183" s="27" t="s">
        <v>31</v>
      </c>
      <c r="E1183" s="402" t="s">
        <v>1882</v>
      </c>
      <c r="F1183" s="27" t="str">
        <f t="shared" si="113"/>
        <v>주말엔팅5.0</v>
      </c>
      <c r="G1183" s="389" t="str">
        <f t="shared" si="112"/>
        <v/>
      </c>
    </row>
    <row r="1184" spans="1:7">
      <c r="A1184" s="384" t="s">
        <v>48</v>
      </c>
      <c r="B1184" s="385" t="s">
        <v>100</v>
      </c>
      <c r="C1184" s="27" t="s">
        <v>5</v>
      </c>
      <c r="D1184" s="27" t="s">
        <v>32</v>
      </c>
      <c r="E1184" s="402" t="s">
        <v>1880</v>
      </c>
      <c r="F1184" s="27" t="str">
        <f t="shared" si="113"/>
        <v>주말엔팅세이브
(팅안심옵션)</v>
      </c>
      <c r="G1184" s="389" t="str">
        <f t="shared" si="112"/>
        <v/>
      </c>
    </row>
    <row r="1185" spans="1:7">
      <c r="A1185" s="384" t="s">
        <v>48</v>
      </c>
      <c r="B1185" s="385" t="s">
        <v>100</v>
      </c>
      <c r="C1185" s="27" t="s">
        <v>5</v>
      </c>
      <c r="D1185" s="27" t="s">
        <v>32</v>
      </c>
      <c r="E1185" s="402" t="s">
        <v>1879</v>
      </c>
      <c r="F1185" s="27" t="str">
        <f t="shared" si="113"/>
        <v>주말엔팅세이브
(팅안심옵션)</v>
      </c>
      <c r="G1185" s="389" t="str">
        <f t="shared" si="112"/>
        <v/>
      </c>
    </row>
    <row r="1186" spans="1:7">
      <c r="A1186" s="384" t="s">
        <v>48</v>
      </c>
      <c r="B1186" s="385" t="s">
        <v>100</v>
      </c>
      <c r="C1186" s="27" t="s">
        <v>5</v>
      </c>
      <c r="D1186" s="27" t="s">
        <v>32</v>
      </c>
      <c r="E1186" s="402" t="s">
        <v>1881</v>
      </c>
      <c r="F1186" s="27" t="str">
        <f t="shared" si="113"/>
        <v>주말엔팅3.0</v>
      </c>
      <c r="G1186" s="389" t="str">
        <f t="shared" si="112"/>
        <v/>
      </c>
    </row>
    <row r="1187" spans="1:7">
      <c r="A1187" s="384" t="s">
        <v>48</v>
      </c>
      <c r="B1187" s="385" t="s">
        <v>100</v>
      </c>
      <c r="C1187" s="27" t="s">
        <v>5</v>
      </c>
      <c r="D1187" s="27" t="s">
        <v>32</v>
      </c>
      <c r="E1187" s="402" t="s">
        <v>1882</v>
      </c>
      <c r="F1187" s="27" t="str">
        <f t="shared" si="113"/>
        <v>주말엔팅5.0</v>
      </c>
      <c r="G1187" s="389" t="str">
        <f t="shared" si="112"/>
        <v/>
      </c>
    </row>
    <row r="1188" spans="1:7">
      <c r="A1188" s="384" t="s">
        <v>48</v>
      </c>
      <c r="B1188" s="385" t="s">
        <v>100</v>
      </c>
      <c r="C1188" s="27" t="s">
        <v>5</v>
      </c>
      <c r="D1188" s="27" t="s">
        <v>33</v>
      </c>
      <c r="E1188" s="402" t="s">
        <v>1880</v>
      </c>
      <c r="F1188" s="27" t="str">
        <f t="shared" si="113"/>
        <v>주말엔팅세이브
(팅안심옵션)</v>
      </c>
      <c r="G1188" s="389" t="str">
        <f t="shared" si="112"/>
        <v/>
      </c>
    </row>
    <row r="1189" spans="1:7">
      <c r="A1189" s="384" t="s">
        <v>48</v>
      </c>
      <c r="B1189" s="385" t="s">
        <v>100</v>
      </c>
      <c r="C1189" s="27" t="s">
        <v>5</v>
      </c>
      <c r="D1189" s="27" t="s">
        <v>33</v>
      </c>
      <c r="E1189" s="402" t="s">
        <v>1879</v>
      </c>
      <c r="F1189" s="27" t="str">
        <f t="shared" si="113"/>
        <v>주말엔팅세이브
(팅안심옵션)</v>
      </c>
      <c r="G1189" s="389" t="str">
        <f t="shared" si="112"/>
        <v/>
      </c>
    </row>
    <row r="1190" spans="1:7">
      <c r="A1190" s="384" t="s">
        <v>48</v>
      </c>
      <c r="B1190" s="385" t="s">
        <v>100</v>
      </c>
      <c r="C1190" s="27" t="s">
        <v>5</v>
      </c>
      <c r="D1190" s="27" t="s">
        <v>33</v>
      </c>
      <c r="E1190" s="402" t="s">
        <v>1881</v>
      </c>
      <c r="F1190" s="27" t="str">
        <f t="shared" si="113"/>
        <v>주말엔팅3.0</v>
      </c>
      <c r="G1190" s="389" t="str">
        <f t="shared" si="112"/>
        <v/>
      </c>
    </row>
    <row r="1191" spans="1:7">
      <c r="A1191" s="384" t="s">
        <v>48</v>
      </c>
      <c r="B1191" s="385" t="s">
        <v>100</v>
      </c>
      <c r="C1191" s="27" t="s">
        <v>5</v>
      </c>
      <c r="D1191" s="27" t="s">
        <v>33</v>
      </c>
      <c r="E1191" s="402" t="s">
        <v>1882</v>
      </c>
      <c r="F1191" s="27" t="str">
        <f t="shared" si="113"/>
        <v>주말엔팅5.0</v>
      </c>
      <c r="G1191" s="389" t="str">
        <f t="shared" si="112"/>
        <v/>
      </c>
    </row>
    <row r="1192" spans="1:7">
      <c r="A1192" s="384" t="s">
        <v>48</v>
      </c>
      <c r="B1192" s="385" t="s">
        <v>100</v>
      </c>
      <c r="C1192" s="27" t="s">
        <v>30</v>
      </c>
      <c r="D1192" s="27" t="s">
        <v>28</v>
      </c>
      <c r="E1192" s="402" t="s">
        <v>1880</v>
      </c>
      <c r="F1192" s="27" t="str">
        <f t="shared" si="113"/>
        <v>주말엔팅세이브
(팅안심옵션)</v>
      </c>
      <c r="G1192" s="389" t="str">
        <f t="shared" si="112"/>
        <v/>
      </c>
    </row>
    <row r="1193" spans="1:7">
      <c r="A1193" s="384" t="s">
        <v>48</v>
      </c>
      <c r="B1193" s="385" t="s">
        <v>100</v>
      </c>
      <c r="C1193" s="27" t="s">
        <v>30</v>
      </c>
      <c r="D1193" s="27" t="s">
        <v>28</v>
      </c>
      <c r="E1193" s="402" t="s">
        <v>1879</v>
      </c>
      <c r="F1193" s="27" t="str">
        <f t="shared" si="113"/>
        <v>주말엔팅세이브
(팅안심옵션)</v>
      </c>
      <c r="G1193" s="389" t="str">
        <f t="shared" si="112"/>
        <v/>
      </c>
    </row>
    <row r="1194" spans="1:7">
      <c r="A1194" s="384" t="s">
        <v>48</v>
      </c>
      <c r="B1194" s="385" t="s">
        <v>100</v>
      </c>
      <c r="C1194" s="27" t="s">
        <v>30</v>
      </c>
      <c r="D1194" s="27" t="s">
        <v>28</v>
      </c>
      <c r="E1194" s="402" t="s">
        <v>1881</v>
      </c>
      <c r="F1194" s="27" t="str">
        <f t="shared" si="113"/>
        <v>주말엔팅3.0</v>
      </c>
      <c r="G1194" s="389" t="str">
        <f t="shared" si="112"/>
        <v/>
      </c>
    </row>
    <row r="1195" spans="1:7">
      <c r="A1195" s="384" t="s">
        <v>48</v>
      </c>
      <c r="B1195" s="385" t="s">
        <v>100</v>
      </c>
      <c r="C1195" s="27" t="s">
        <v>30</v>
      </c>
      <c r="D1195" s="27" t="s">
        <v>28</v>
      </c>
      <c r="E1195" s="402" t="s">
        <v>1882</v>
      </c>
      <c r="F1195" s="27" t="str">
        <f t="shared" si="113"/>
        <v>주말엔팅5.0</v>
      </c>
      <c r="G1195" s="389" t="str">
        <f t="shared" si="112"/>
        <v/>
      </c>
    </row>
    <row r="1196" spans="1:7">
      <c r="A1196" s="384" t="s">
        <v>48</v>
      </c>
      <c r="B1196" s="385" t="s">
        <v>100</v>
      </c>
      <c r="C1196" s="27" t="s">
        <v>30</v>
      </c>
      <c r="D1196" s="27" t="s">
        <v>31</v>
      </c>
      <c r="E1196" s="402" t="s">
        <v>1880</v>
      </c>
      <c r="F1196" s="27" t="str">
        <f t="shared" si="113"/>
        <v>주말엔팅세이브
(팅안심옵션)</v>
      </c>
      <c r="G1196" s="389" t="str">
        <f t="shared" si="112"/>
        <v/>
      </c>
    </row>
    <row r="1197" spans="1:7">
      <c r="A1197" s="384" t="s">
        <v>48</v>
      </c>
      <c r="B1197" s="385" t="s">
        <v>100</v>
      </c>
      <c r="C1197" s="27" t="s">
        <v>30</v>
      </c>
      <c r="D1197" s="27" t="s">
        <v>31</v>
      </c>
      <c r="E1197" s="402" t="s">
        <v>1879</v>
      </c>
      <c r="F1197" s="27" t="str">
        <f t="shared" si="113"/>
        <v>주말엔팅세이브
(팅안심옵션)</v>
      </c>
      <c r="G1197" s="389" t="str">
        <f t="shared" si="112"/>
        <v/>
      </c>
    </row>
    <row r="1198" spans="1:7">
      <c r="A1198" s="384" t="s">
        <v>48</v>
      </c>
      <c r="B1198" s="385" t="s">
        <v>100</v>
      </c>
      <c r="C1198" s="27" t="s">
        <v>30</v>
      </c>
      <c r="D1198" s="27" t="s">
        <v>31</v>
      </c>
      <c r="E1198" s="402" t="s">
        <v>1881</v>
      </c>
      <c r="F1198" s="27" t="str">
        <f t="shared" si="113"/>
        <v>주말엔팅3.0</v>
      </c>
      <c r="G1198" s="389" t="str">
        <f t="shared" si="112"/>
        <v/>
      </c>
    </row>
    <row r="1199" spans="1:7">
      <c r="A1199" s="384" t="s">
        <v>48</v>
      </c>
      <c r="B1199" s="385" t="s">
        <v>100</v>
      </c>
      <c r="C1199" s="27" t="s">
        <v>30</v>
      </c>
      <c r="D1199" s="27" t="s">
        <v>31</v>
      </c>
      <c r="E1199" s="402" t="s">
        <v>1882</v>
      </c>
      <c r="F1199" s="27" t="str">
        <f t="shared" si="113"/>
        <v>주말엔팅5.0</v>
      </c>
      <c r="G1199" s="389" t="str">
        <f t="shared" si="112"/>
        <v/>
      </c>
    </row>
    <row r="1200" spans="1:7">
      <c r="A1200" s="384" t="s">
        <v>48</v>
      </c>
      <c r="B1200" s="385" t="s">
        <v>100</v>
      </c>
      <c r="C1200" s="27" t="s">
        <v>30</v>
      </c>
      <c r="D1200" s="27" t="s">
        <v>32</v>
      </c>
      <c r="E1200" s="402" t="s">
        <v>1880</v>
      </c>
      <c r="F1200" s="27" t="str">
        <f t="shared" si="113"/>
        <v>주말엔팅세이브
(팅안심옵션)</v>
      </c>
      <c r="G1200" s="389" t="str">
        <f t="shared" si="112"/>
        <v/>
      </c>
    </row>
    <row r="1201" spans="1:7">
      <c r="A1201" s="384" t="s">
        <v>48</v>
      </c>
      <c r="B1201" s="385" t="s">
        <v>100</v>
      </c>
      <c r="C1201" s="27" t="s">
        <v>30</v>
      </c>
      <c r="D1201" s="27" t="s">
        <v>32</v>
      </c>
      <c r="E1201" s="402" t="s">
        <v>1879</v>
      </c>
      <c r="F1201" s="27" t="str">
        <f t="shared" si="113"/>
        <v>주말엔팅세이브
(팅안심옵션)</v>
      </c>
      <c r="G1201" s="389" t="str">
        <f t="shared" si="112"/>
        <v/>
      </c>
    </row>
    <row r="1202" spans="1:7">
      <c r="A1202" s="384" t="s">
        <v>48</v>
      </c>
      <c r="B1202" s="385" t="s">
        <v>100</v>
      </c>
      <c r="C1202" s="27" t="s">
        <v>30</v>
      </c>
      <c r="D1202" s="27" t="s">
        <v>32</v>
      </c>
      <c r="E1202" s="402" t="s">
        <v>1881</v>
      </c>
      <c r="F1202" s="27" t="str">
        <f t="shared" si="113"/>
        <v>주말엔팅3.0</v>
      </c>
      <c r="G1202" s="389" t="str">
        <f t="shared" si="112"/>
        <v/>
      </c>
    </row>
    <row r="1203" spans="1:7">
      <c r="A1203" s="384" t="s">
        <v>48</v>
      </c>
      <c r="B1203" s="385" t="s">
        <v>100</v>
      </c>
      <c r="C1203" s="27" t="s">
        <v>30</v>
      </c>
      <c r="D1203" s="27" t="s">
        <v>32</v>
      </c>
      <c r="E1203" s="402" t="s">
        <v>1882</v>
      </c>
      <c r="F1203" s="27" t="str">
        <f t="shared" si="113"/>
        <v>주말엔팅5.0</v>
      </c>
      <c r="G1203" s="389" t="str">
        <f t="shared" si="112"/>
        <v/>
      </c>
    </row>
    <row r="1204" spans="1:7">
      <c r="A1204" s="384" t="s">
        <v>48</v>
      </c>
      <c r="B1204" s="385" t="s">
        <v>100</v>
      </c>
      <c r="C1204" s="27" t="s">
        <v>30</v>
      </c>
      <c r="D1204" s="27" t="s">
        <v>33</v>
      </c>
      <c r="E1204" s="402" t="s">
        <v>1880</v>
      </c>
      <c r="F1204" s="27" t="str">
        <f t="shared" si="113"/>
        <v>주말엔팅세이브
(팅안심옵션)</v>
      </c>
      <c r="G1204" s="389" t="str">
        <f t="shared" si="112"/>
        <v/>
      </c>
    </row>
    <row r="1205" spans="1:7">
      <c r="A1205" s="384" t="s">
        <v>48</v>
      </c>
      <c r="B1205" s="385" t="s">
        <v>100</v>
      </c>
      <c r="C1205" s="27" t="s">
        <v>30</v>
      </c>
      <c r="D1205" s="27" t="s">
        <v>33</v>
      </c>
      <c r="E1205" s="402" t="s">
        <v>1879</v>
      </c>
      <c r="F1205" s="27" t="str">
        <f t="shared" si="113"/>
        <v>주말엔팅세이브
(팅안심옵션)</v>
      </c>
      <c r="G1205" s="389" t="str">
        <f t="shared" si="112"/>
        <v/>
      </c>
    </row>
    <row r="1206" spans="1:7">
      <c r="A1206" s="384" t="s">
        <v>48</v>
      </c>
      <c r="B1206" s="385" t="s">
        <v>100</v>
      </c>
      <c r="C1206" s="27" t="s">
        <v>30</v>
      </c>
      <c r="D1206" s="27" t="s">
        <v>33</v>
      </c>
      <c r="E1206" s="402" t="s">
        <v>1881</v>
      </c>
      <c r="F1206" s="27" t="str">
        <f t="shared" si="113"/>
        <v>주말엔팅3.0</v>
      </c>
      <c r="G1206" s="389" t="str">
        <f t="shared" si="112"/>
        <v/>
      </c>
    </row>
    <row r="1207" spans="1:7">
      <c r="A1207" s="384" t="s">
        <v>48</v>
      </c>
      <c r="B1207" s="385" t="s">
        <v>100</v>
      </c>
      <c r="C1207" s="27" t="s">
        <v>30</v>
      </c>
      <c r="D1207" s="27" t="s">
        <v>33</v>
      </c>
      <c r="E1207" s="402" t="s">
        <v>1882</v>
      </c>
      <c r="F1207" s="27" t="str">
        <f t="shared" si="113"/>
        <v>주말엔팅5.0</v>
      </c>
      <c r="G1207" s="389" t="str">
        <f t="shared" si="112"/>
        <v/>
      </c>
    </row>
    <row r="1208" spans="1:7">
      <c r="A1208" s="384" t="s">
        <v>48</v>
      </c>
      <c r="B1208" s="385" t="s">
        <v>100</v>
      </c>
      <c r="C1208" s="27" t="s">
        <v>10</v>
      </c>
      <c r="D1208" s="27" t="s">
        <v>28</v>
      </c>
      <c r="E1208" s="402" t="s">
        <v>1880</v>
      </c>
      <c r="F1208" s="27" t="str">
        <f t="shared" si="113"/>
        <v>주말엔팅세이브
(팅안심옵션)</v>
      </c>
      <c r="G1208" s="389" t="str">
        <f t="shared" si="112"/>
        <v/>
      </c>
    </row>
    <row r="1209" spans="1:7">
      <c r="A1209" s="384" t="s">
        <v>48</v>
      </c>
      <c r="B1209" s="385" t="s">
        <v>100</v>
      </c>
      <c r="C1209" s="27" t="s">
        <v>10</v>
      </c>
      <c r="D1209" s="27" t="s">
        <v>28</v>
      </c>
      <c r="E1209" s="402" t="s">
        <v>1879</v>
      </c>
      <c r="F1209" s="27" t="str">
        <f t="shared" si="113"/>
        <v>주말엔팅세이브
(팅안심옵션)</v>
      </c>
      <c r="G1209" s="389" t="str">
        <f t="shared" si="112"/>
        <v/>
      </c>
    </row>
    <row r="1210" spans="1:7">
      <c r="A1210" s="384" t="s">
        <v>48</v>
      </c>
      <c r="B1210" s="385" t="s">
        <v>100</v>
      </c>
      <c r="C1210" s="27" t="s">
        <v>10</v>
      </c>
      <c r="D1210" s="27" t="s">
        <v>28</v>
      </c>
      <c r="E1210" s="402" t="s">
        <v>1881</v>
      </c>
      <c r="F1210" s="27" t="str">
        <f t="shared" si="113"/>
        <v>주말엔팅3.0</v>
      </c>
      <c r="G1210" s="389" t="str">
        <f t="shared" si="112"/>
        <v/>
      </c>
    </row>
    <row r="1211" spans="1:7">
      <c r="A1211" s="384" t="s">
        <v>48</v>
      </c>
      <c r="B1211" s="385" t="s">
        <v>100</v>
      </c>
      <c r="C1211" s="27" t="s">
        <v>10</v>
      </c>
      <c r="D1211" s="27" t="s">
        <v>28</v>
      </c>
      <c r="E1211" s="402" t="s">
        <v>1882</v>
      </c>
      <c r="F1211" s="27" t="str">
        <f t="shared" si="113"/>
        <v>주말엔팅5.0</v>
      </c>
      <c r="G1211" s="389" t="str">
        <f t="shared" si="112"/>
        <v/>
      </c>
    </row>
    <row r="1212" spans="1:7">
      <c r="A1212" s="384" t="s">
        <v>48</v>
      </c>
      <c r="B1212" s="385" t="s">
        <v>100</v>
      </c>
      <c r="C1212" s="27" t="s">
        <v>10</v>
      </c>
      <c r="D1212" s="27" t="s">
        <v>31</v>
      </c>
      <c r="E1212" s="402" t="s">
        <v>1880</v>
      </c>
      <c r="F1212" s="27" t="str">
        <f t="shared" si="113"/>
        <v>주말엔팅세이브
(팅안심옵션)</v>
      </c>
      <c r="G1212" s="389" t="str">
        <f t="shared" si="112"/>
        <v/>
      </c>
    </row>
    <row r="1213" spans="1:7">
      <c r="A1213" s="384" t="s">
        <v>48</v>
      </c>
      <c r="B1213" s="385" t="s">
        <v>100</v>
      </c>
      <c r="C1213" s="27" t="s">
        <v>10</v>
      </c>
      <c r="D1213" s="27" t="s">
        <v>31</v>
      </c>
      <c r="E1213" s="402" t="s">
        <v>1879</v>
      </c>
      <c r="F1213" s="27" t="str">
        <f t="shared" si="113"/>
        <v>주말엔팅세이브
(팅안심옵션)</v>
      </c>
      <c r="G1213" s="389" t="str">
        <f t="shared" si="112"/>
        <v/>
      </c>
    </row>
    <row r="1214" spans="1:7">
      <c r="A1214" s="384" t="s">
        <v>48</v>
      </c>
      <c r="B1214" s="385" t="s">
        <v>100</v>
      </c>
      <c r="C1214" s="27" t="s">
        <v>10</v>
      </c>
      <c r="D1214" s="27" t="s">
        <v>31</v>
      </c>
      <c r="E1214" s="402" t="s">
        <v>1881</v>
      </c>
      <c r="F1214" s="27" t="str">
        <f t="shared" si="113"/>
        <v>주말엔팅3.0</v>
      </c>
      <c r="G1214" s="389" t="str">
        <f t="shared" si="112"/>
        <v/>
      </c>
    </row>
    <row r="1215" spans="1:7">
      <c r="A1215" s="384" t="s">
        <v>48</v>
      </c>
      <c r="B1215" s="385" t="s">
        <v>100</v>
      </c>
      <c r="C1215" s="27" t="s">
        <v>10</v>
      </c>
      <c r="D1215" s="27" t="s">
        <v>31</v>
      </c>
      <c r="E1215" s="402" t="s">
        <v>1882</v>
      </c>
      <c r="F1215" s="27" t="str">
        <f t="shared" si="113"/>
        <v>주말엔팅5.0</v>
      </c>
      <c r="G1215" s="389" t="str">
        <f t="shared" si="112"/>
        <v/>
      </c>
    </row>
    <row r="1216" spans="1:7">
      <c r="A1216" s="384" t="s">
        <v>48</v>
      </c>
      <c r="B1216" s="385" t="s">
        <v>100</v>
      </c>
      <c r="C1216" s="27" t="s">
        <v>10</v>
      </c>
      <c r="D1216" s="27" t="s">
        <v>32</v>
      </c>
      <c r="E1216" s="402" t="s">
        <v>1880</v>
      </c>
      <c r="F1216" s="27" t="str">
        <f t="shared" si="113"/>
        <v>주말엔팅세이브
(팅안심옵션)</v>
      </c>
      <c r="G1216" s="389" t="str">
        <f t="shared" si="112"/>
        <v/>
      </c>
    </row>
    <row r="1217" spans="1:7">
      <c r="A1217" s="384" t="s">
        <v>48</v>
      </c>
      <c r="B1217" s="385" t="s">
        <v>100</v>
      </c>
      <c r="C1217" s="27" t="s">
        <v>10</v>
      </c>
      <c r="D1217" s="27" t="s">
        <v>32</v>
      </c>
      <c r="E1217" s="402" t="s">
        <v>1879</v>
      </c>
      <c r="F1217" s="27" t="str">
        <f t="shared" si="113"/>
        <v>주말엔팅세이브
(팅안심옵션)</v>
      </c>
      <c r="G1217" s="389" t="str">
        <f t="shared" si="112"/>
        <v/>
      </c>
    </row>
    <row r="1218" spans="1:7">
      <c r="A1218" s="384" t="s">
        <v>48</v>
      </c>
      <c r="B1218" s="385" t="s">
        <v>100</v>
      </c>
      <c r="C1218" s="27" t="s">
        <v>10</v>
      </c>
      <c r="D1218" s="27" t="s">
        <v>32</v>
      </c>
      <c r="E1218" s="402" t="s">
        <v>1881</v>
      </c>
      <c r="F1218" s="27" t="str">
        <f t="shared" si="113"/>
        <v>주말엔팅3.0</v>
      </c>
      <c r="G1218" s="389" t="str">
        <f t="shared" si="112"/>
        <v/>
      </c>
    </row>
    <row r="1219" spans="1:7">
      <c r="A1219" s="384" t="s">
        <v>48</v>
      </c>
      <c r="B1219" s="385" t="s">
        <v>100</v>
      </c>
      <c r="C1219" s="27" t="s">
        <v>10</v>
      </c>
      <c r="D1219" s="27" t="s">
        <v>32</v>
      </c>
      <c r="E1219" s="402" t="s">
        <v>1882</v>
      </c>
      <c r="F1219" s="27" t="str">
        <f t="shared" si="113"/>
        <v>주말엔팅5.0</v>
      </c>
      <c r="G1219" s="389" t="str">
        <f t="shared" si="112"/>
        <v/>
      </c>
    </row>
    <row r="1220" spans="1:7">
      <c r="A1220" s="384" t="s">
        <v>48</v>
      </c>
      <c r="B1220" s="385" t="s">
        <v>100</v>
      </c>
      <c r="C1220" s="27" t="s">
        <v>10</v>
      </c>
      <c r="D1220" s="27" t="s">
        <v>33</v>
      </c>
      <c r="E1220" s="402" t="s">
        <v>1880</v>
      </c>
      <c r="F1220" s="27" t="str">
        <f t="shared" si="113"/>
        <v>주말엔팅세이브
(팅안심옵션)</v>
      </c>
      <c r="G1220" s="389" t="str">
        <f t="shared" si="112"/>
        <v/>
      </c>
    </row>
    <row r="1221" spans="1:7">
      <c r="A1221" s="384" t="s">
        <v>48</v>
      </c>
      <c r="B1221" s="385" t="s">
        <v>100</v>
      </c>
      <c r="C1221" s="27" t="s">
        <v>10</v>
      </c>
      <c r="D1221" s="27" t="s">
        <v>33</v>
      </c>
      <c r="E1221" s="402" t="s">
        <v>1879</v>
      </c>
      <c r="F1221" s="27" t="str">
        <f t="shared" si="113"/>
        <v>주말엔팅세이브
(팅안심옵션)</v>
      </c>
      <c r="G1221" s="389" t="str">
        <f t="shared" si="112"/>
        <v/>
      </c>
    </row>
    <row r="1222" spans="1:7">
      <c r="A1222" s="384" t="s">
        <v>48</v>
      </c>
      <c r="B1222" s="385" t="s">
        <v>100</v>
      </c>
      <c r="C1222" s="27" t="s">
        <v>10</v>
      </c>
      <c r="D1222" s="27" t="s">
        <v>33</v>
      </c>
      <c r="E1222" s="402" t="s">
        <v>1881</v>
      </c>
      <c r="F1222" s="27" t="str">
        <f t="shared" si="113"/>
        <v>주말엔팅3.0</v>
      </c>
      <c r="G1222" s="389" t="str">
        <f t="shared" si="112"/>
        <v/>
      </c>
    </row>
    <row r="1223" spans="1:7">
      <c r="A1223" s="384" t="s">
        <v>48</v>
      </c>
      <c r="B1223" s="385" t="s">
        <v>100</v>
      </c>
      <c r="C1223" s="27" t="s">
        <v>10</v>
      </c>
      <c r="D1223" s="27" t="s">
        <v>33</v>
      </c>
      <c r="E1223" s="402" t="s">
        <v>1882</v>
      </c>
      <c r="F1223" s="27" t="str">
        <f t="shared" si="113"/>
        <v>주말엔팅5.0</v>
      </c>
      <c r="G1223" s="389" t="str">
        <f t="shared" si="112"/>
        <v/>
      </c>
    </row>
    <row r="1224" spans="1:7">
      <c r="A1224" s="384" t="s">
        <v>48</v>
      </c>
      <c r="B1224" s="385" t="s">
        <v>100</v>
      </c>
      <c r="C1224" s="27" t="s">
        <v>13</v>
      </c>
      <c r="D1224" s="27" t="s">
        <v>28</v>
      </c>
      <c r="E1224" s="402" t="s">
        <v>1880</v>
      </c>
      <c r="F1224" s="27" t="str">
        <f t="shared" si="113"/>
        <v>주말엔팅세이브
(팅안심옵션)</v>
      </c>
      <c r="G1224" s="389" t="str">
        <f t="shared" ref="G1224:G1287" si="114">IF(F1224="스몰","LTE안심옵션","")</f>
        <v/>
      </c>
    </row>
    <row r="1225" spans="1:7">
      <c r="A1225" s="384" t="s">
        <v>48</v>
      </c>
      <c r="B1225" s="385" t="s">
        <v>100</v>
      </c>
      <c r="C1225" s="27" t="s">
        <v>13</v>
      </c>
      <c r="D1225" s="27" t="s">
        <v>28</v>
      </c>
      <c r="E1225" s="402" t="s">
        <v>1879</v>
      </c>
      <c r="F1225" s="27" t="str">
        <f t="shared" si="113"/>
        <v>주말엔팅세이브
(팅안심옵션)</v>
      </c>
      <c r="G1225" s="389" t="str">
        <f t="shared" si="114"/>
        <v/>
      </c>
    </row>
    <row r="1226" spans="1:7">
      <c r="A1226" s="384" t="s">
        <v>48</v>
      </c>
      <c r="B1226" s="385" t="s">
        <v>100</v>
      </c>
      <c r="C1226" s="27" t="s">
        <v>13</v>
      </c>
      <c r="D1226" s="27" t="s">
        <v>28</v>
      </c>
      <c r="E1226" s="402" t="s">
        <v>1881</v>
      </c>
      <c r="F1226" s="27" t="str">
        <f t="shared" si="113"/>
        <v>주말엔팅3.0</v>
      </c>
      <c r="G1226" s="389" t="str">
        <f t="shared" si="114"/>
        <v/>
      </c>
    </row>
    <row r="1227" spans="1:7">
      <c r="A1227" s="384" t="s">
        <v>48</v>
      </c>
      <c r="B1227" s="385" t="s">
        <v>100</v>
      </c>
      <c r="C1227" s="27" t="s">
        <v>13</v>
      </c>
      <c r="D1227" s="27" t="s">
        <v>28</v>
      </c>
      <c r="E1227" s="402" t="s">
        <v>1882</v>
      </c>
      <c r="F1227" s="27" t="str">
        <f t="shared" si="113"/>
        <v>주말엔팅5.0</v>
      </c>
      <c r="G1227" s="389" t="str">
        <f t="shared" si="114"/>
        <v/>
      </c>
    </row>
    <row r="1228" spans="1:7">
      <c r="A1228" s="384" t="s">
        <v>48</v>
      </c>
      <c r="B1228" s="385" t="s">
        <v>100</v>
      </c>
      <c r="C1228" s="27" t="s">
        <v>13</v>
      </c>
      <c r="D1228" s="27" t="s">
        <v>31</v>
      </c>
      <c r="E1228" s="402" t="s">
        <v>1880</v>
      </c>
      <c r="F1228" s="27" t="str">
        <f t="shared" si="113"/>
        <v>주말엔팅세이브
(팅안심옵션)</v>
      </c>
      <c r="G1228" s="389" t="str">
        <f t="shared" si="114"/>
        <v/>
      </c>
    </row>
    <row r="1229" spans="1:7">
      <c r="A1229" s="384" t="s">
        <v>48</v>
      </c>
      <c r="B1229" s="385" t="s">
        <v>100</v>
      </c>
      <c r="C1229" s="27" t="s">
        <v>13</v>
      </c>
      <c r="D1229" s="27" t="s">
        <v>31</v>
      </c>
      <c r="E1229" s="402" t="s">
        <v>1879</v>
      </c>
      <c r="F1229" s="27" t="str">
        <f t="shared" si="113"/>
        <v>주말엔팅세이브
(팅안심옵션)</v>
      </c>
      <c r="G1229" s="389" t="str">
        <f t="shared" si="114"/>
        <v/>
      </c>
    </row>
    <row r="1230" spans="1:7">
      <c r="A1230" s="384" t="s">
        <v>48</v>
      </c>
      <c r="B1230" s="385" t="s">
        <v>100</v>
      </c>
      <c r="C1230" s="27" t="s">
        <v>13</v>
      </c>
      <c r="D1230" s="27" t="s">
        <v>31</v>
      </c>
      <c r="E1230" s="402" t="s">
        <v>1881</v>
      </c>
      <c r="F1230" s="27" t="str">
        <f t="shared" si="113"/>
        <v>주말엔팅3.0</v>
      </c>
      <c r="G1230" s="389" t="str">
        <f t="shared" si="114"/>
        <v/>
      </c>
    </row>
    <row r="1231" spans="1:7">
      <c r="A1231" s="384" t="s">
        <v>48</v>
      </c>
      <c r="B1231" s="385" t="s">
        <v>100</v>
      </c>
      <c r="C1231" s="27" t="s">
        <v>13</v>
      </c>
      <c r="D1231" s="27" t="s">
        <v>31</v>
      </c>
      <c r="E1231" s="402" t="s">
        <v>1882</v>
      </c>
      <c r="F1231" s="27" t="str">
        <f t="shared" si="113"/>
        <v>주말엔팅5.0</v>
      </c>
      <c r="G1231" s="389" t="str">
        <f t="shared" si="114"/>
        <v/>
      </c>
    </row>
    <row r="1232" spans="1:7">
      <c r="A1232" s="384" t="s">
        <v>48</v>
      </c>
      <c r="B1232" s="385" t="s">
        <v>100</v>
      </c>
      <c r="C1232" s="27" t="s">
        <v>13</v>
      </c>
      <c r="D1232" s="27" t="s">
        <v>32</v>
      </c>
      <c r="E1232" s="402" t="s">
        <v>1880</v>
      </c>
      <c r="F1232" s="27" t="str">
        <f t="shared" si="113"/>
        <v>주말엔팅세이브
(팅안심옵션)</v>
      </c>
      <c r="G1232" s="389" t="str">
        <f t="shared" si="114"/>
        <v/>
      </c>
    </row>
    <row r="1233" spans="1:7">
      <c r="A1233" s="384" t="s">
        <v>48</v>
      </c>
      <c r="B1233" s="385" t="s">
        <v>100</v>
      </c>
      <c r="C1233" s="27" t="s">
        <v>13</v>
      </c>
      <c r="D1233" s="27" t="s">
        <v>32</v>
      </c>
      <c r="E1233" s="402" t="s">
        <v>1879</v>
      </c>
      <c r="F1233" s="27" t="str">
        <f t="shared" si="113"/>
        <v>주말엔팅세이브
(팅안심옵션)</v>
      </c>
      <c r="G1233" s="389" t="str">
        <f t="shared" si="114"/>
        <v/>
      </c>
    </row>
    <row r="1234" spans="1:7">
      <c r="A1234" s="384" t="s">
        <v>48</v>
      </c>
      <c r="B1234" s="385" t="s">
        <v>100</v>
      </c>
      <c r="C1234" s="27" t="s">
        <v>13</v>
      </c>
      <c r="D1234" s="27" t="s">
        <v>32</v>
      </c>
      <c r="E1234" s="402" t="s">
        <v>1881</v>
      </c>
      <c r="F1234" s="27" t="str">
        <f t="shared" si="113"/>
        <v>주말엔팅3.0</v>
      </c>
      <c r="G1234" s="389" t="str">
        <f t="shared" si="114"/>
        <v/>
      </c>
    </row>
    <row r="1235" spans="1:7">
      <c r="A1235" s="384" t="s">
        <v>48</v>
      </c>
      <c r="B1235" s="385" t="s">
        <v>100</v>
      </c>
      <c r="C1235" s="27" t="s">
        <v>13</v>
      </c>
      <c r="D1235" s="27" t="s">
        <v>32</v>
      </c>
      <c r="E1235" s="402" t="s">
        <v>1882</v>
      </c>
      <c r="F1235" s="27" t="str">
        <f t="shared" si="113"/>
        <v>주말엔팅5.0</v>
      </c>
      <c r="G1235" s="389" t="str">
        <f t="shared" si="114"/>
        <v/>
      </c>
    </row>
    <row r="1236" spans="1:7">
      <c r="A1236" s="384" t="s">
        <v>48</v>
      </c>
      <c r="B1236" s="385" t="s">
        <v>100</v>
      </c>
      <c r="C1236" s="27" t="s">
        <v>13</v>
      </c>
      <c r="D1236" s="27" t="s">
        <v>33</v>
      </c>
      <c r="E1236" s="402" t="s">
        <v>1880</v>
      </c>
      <c r="F1236" s="27" t="str">
        <f t="shared" si="113"/>
        <v>주말엔팅세이브
(팅안심옵션)</v>
      </c>
      <c r="G1236" s="389" t="str">
        <f t="shared" si="114"/>
        <v/>
      </c>
    </row>
    <row r="1237" spans="1:7">
      <c r="A1237" s="384" t="s">
        <v>48</v>
      </c>
      <c r="B1237" s="385" t="s">
        <v>100</v>
      </c>
      <c r="C1237" s="27" t="s">
        <v>13</v>
      </c>
      <c r="D1237" s="27" t="s">
        <v>33</v>
      </c>
      <c r="E1237" s="402" t="s">
        <v>1879</v>
      </c>
      <c r="F1237" s="27" t="str">
        <f t="shared" si="113"/>
        <v>주말엔팅세이브
(팅안심옵션)</v>
      </c>
      <c r="G1237" s="389" t="str">
        <f t="shared" si="114"/>
        <v/>
      </c>
    </row>
    <row r="1238" spans="1:7">
      <c r="A1238" s="384" t="s">
        <v>48</v>
      </c>
      <c r="B1238" s="385" t="s">
        <v>100</v>
      </c>
      <c r="C1238" s="27" t="s">
        <v>13</v>
      </c>
      <c r="D1238" s="27" t="s">
        <v>33</v>
      </c>
      <c r="E1238" s="402" t="s">
        <v>1881</v>
      </c>
      <c r="F1238" s="27" t="str">
        <f t="shared" si="113"/>
        <v>주말엔팅3.0</v>
      </c>
      <c r="G1238" s="389" t="str">
        <f t="shared" si="114"/>
        <v/>
      </c>
    </row>
    <row r="1239" spans="1:7">
      <c r="A1239" s="384" t="s">
        <v>48</v>
      </c>
      <c r="B1239" s="385" t="s">
        <v>100</v>
      </c>
      <c r="C1239" s="27" t="s">
        <v>13</v>
      </c>
      <c r="D1239" s="27" t="s">
        <v>33</v>
      </c>
      <c r="E1239" s="402" t="s">
        <v>1882</v>
      </c>
      <c r="F1239" s="27" t="str">
        <f t="shared" si="113"/>
        <v>주말엔팅5.0</v>
      </c>
      <c r="G1239" s="389" t="str">
        <f t="shared" si="114"/>
        <v/>
      </c>
    </row>
    <row r="1240" spans="1:7">
      <c r="A1240" s="384" t="s">
        <v>48</v>
      </c>
      <c r="B1240" s="385" t="s">
        <v>100</v>
      </c>
      <c r="C1240" s="27" t="s">
        <v>34</v>
      </c>
      <c r="D1240" s="27" t="s">
        <v>28</v>
      </c>
      <c r="E1240" s="402" t="s">
        <v>1880</v>
      </c>
      <c r="F1240" s="27" t="str">
        <f t="shared" ref="F1240:F1271" si="115">IFERROR(VLOOKUP(E1240,$A$11:$G$17,7,0),0)</f>
        <v>주말엔팅세이브
(팅안심옵션)</v>
      </c>
      <c r="G1240" s="389" t="str">
        <f t="shared" si="114"/>
        <v/>
      </c>
    </row>
    <row r="1241" spans="1:7">
      <c r="A1241" s="384" t="s">
        <v>48</v>
      </c>
      <c r="B1241" s="385" t="s">
        <v>100</v>
      </c>
      <c r="C1241" s="27" t="s">
        <v>34</v>
      </c>
      <c r="D1241" s="27" t="s">
        <v>28</v>
      </c>
      <c r="E1241" s="402" t="s">
        <v>1879</v>
      </c>
      <c r="F1241" s="27" t="str">
        <f t="shared" si="115"/>
        <v>주말엔팅세이브
(팅안심옵션)</v>
      </c>
      <c r="G1241" s="389" t="str">
        <f t="shared" si="114"/>
        <v/>
      </c>
    </row>
    <row r="1242" spans="1:7">
      <c r="A1242" s="384" t="s">
        <v>48</v>
      </c>
      <c r="B1242" s="385" t="s">
        <v>100</v>
      </c>
      <c r="C1242" s="27" t="s">
        <v>34</v>
      </c>
      <c r="D1242" s="27" t="s">
        <v>28</v>
      </c>
      <c r="E1242" s="402" t="s">
        <v>1881</v>
      </c>
      <c r="F1242" s="27" t="str">
        <f t="shared" si="115"/>
        <v>주말엔팅3.0</v>
      </c>
      <c r="G1242" s="389" t="str">
        <f t="shared" si="114"/>
        <v/>
      </c>
    </row>
    <row r="1243" spans="1:7">
      <c r="A1243" s="384" t="s">
        <v>48</v>
      </c>
      <c r="B1243" s="385" t="s">
        <v>100</v>
      </c>
      <c r="C1243" s="27" t="s">
        <v>34</v>
      </c>
      <c r="D1243" s="27" t="s">
        <v>28</v>
      </c>
      <c r="E1243" s="402" t="s">
        <v>1882</v>
      </c>
      <c r="F1243" s="27" t="str">
        <f t="shared" si="115"/>
        <v>주말엔팅5.0</v>
      </c>
      <c r="G1243" s="389" t="str">
        <f t="shared" si="114"/>
        <v/>
      </c>
    </row>
    <row r="1244" spans="1:7">
      <c r="A1244" s="384" t="s">
        <v>48</v>
      </c>
      <c r="B1244" s="385" t="s">
        <v>100</v>
      </c>
      <c r="C1244" s="27" t="s">
        <v>34</v>
      </c>
      <c r="D1244" s="27" t="s">
        <v>31</v>
      </c>
      <c r="E1244" s="402" t="s">
        <v>1880</v>
      </c>
      <c r="F1244" s="27" t="str">
        <f t="shared" si="115"/>
        <v>주말엔팅세이브
(팅안심옵션)</v>
      </c>
      <c r="G1244" s="389" t="str">
        <f t="shared" si="114"/>
        <v/>
      </c>
    </row>
    <row r="1245" spans="1:7">
      <c r="A1245" s="384" t="s">
        <v>48</v>
      </c>
      <c r="B1245" s="385" t="s">
        <v>100</v>
      </c>
      <c r="C1245" s="27" t="s">
        <v>34</v>
      </c>
      <c r="D1245" s="27" t="s">
        <v>31</v>
      </c>
      <c r="E1245" s="402" t="s">
        <v>1879</v>
      </c>
      <c r="F1245" s="27" t="str">
        <f t="shared" si="115"/>
        <v>주말엔팅세이브
(팅안심옵션)</v>
      </c>
      <c r="G1245" s="389" t="str">
        <f t="shared" si="114"/>
        <v/>
      </c>
    </row>
    <row r="1246" spans="1:7">
      <c r="A1246" s="384" t="s">
        <v>48</v>
      </c>
      <c r="B1246" s="385" t="s">
        <v>100</v>
      </c>
      <c r="C1246" s="27" t="s">
        <v>34</v>
      </c>
      <c r="D1246" s="27" t="s">
        <v>31</v>
      </c>
      <c r="E1246" s="402" t="s">
        <v>1881</v>
      </c>
      <c r="F1246" s="27" t="str">
        <f t="shared" si="115"/>
        <v>주말엔팅3.0</v>
      </c>
      <c r="G1246" s="389" t="str">
        <f t="shared" si="114"/>
        <v/>
      </c>
    </row>
    <row r="1247" spans="1:7">
      <c r="A1247" s="384" t="s">
        <v>48</v>
      </c>
      <c r="B1247" s="385" t="s">
        <v>100</v>
      </c>
      <c r="C1247" s="27" t="s">
        <v>34</v>
      </c>
      <c r="D1247" s="27" t="s">
        <v>31</v>
      </c>
      <c r="E1247" s="402" t="s">
        <v>1882</v>
      </c>
      <c r="F1247" s="27" t="str">
        <f t="shared" si="115"/>
        <v>주말엔팅5.0</v>
      </c>
      <c r="G1247" s="389" t="str">
        <f t="shared" si="114"/>
        <v/>
      </c>
    </row>
    <row r="1248" spans="1:7">
      <c r="A1248" s="384" t="s">
        <v>48</v>
      </c>
      <c r="B1248" s="385" t="s">
        <v>100</v>
      </c>
      <c r="C1248" s="27" t="s">
        <v>34</v>
      </c>
      <c r="D1248" s="27" t="s">
        <v>32</v>
      </c>
      <c r="E1248" s="402" t="s">
        <v>1880</v>
      </c>
      <c r="F1248" s="27" t="str">
        <f t="shared" si="115"/>
        <v>주말엔팅세이브
(팅안심옵션)</v>
      </c>
      <c r="G1248" s="389" t="str">
        <f t="shared" si="114"/>
        <v/>
      </c>
    </row>
    <row r="1249" spans="1:7">
      <c r="A1249" s="384" t="s">
        <v>48</v>
      </c>
      <c r="B1249" s="385" t="s">
        <v>100</v>
      </c>
      <c r="C1249" s="27" t="s">
        <v>34</v>
      </c>
      <c r="D1249" s="27" t="s">
        <v>32</v>
      </c>
      <c r="E1249" s="402" t="s">
        <v>1879</v>
      </c>
      <c r="F1249" s="27" t="str">
        <f t="shared" si="115"/>
        <v>주말엔팅세이브
(팅안심옵션)</v>
      </c>
      <c r="G1249" s="389" t="str">
        <f t="shared" si="114"/>
        <v/>
      </c>
    </row>
    <row r="1250" spans="1:7">
      <c r="A1250" s="384" t="s">
        <v>48</v>
      </c>
      <c r="B1250" s="385" t="s">
        <v>100</v>
      </c>
      <c r="C1250" s="27" t="s">
        <v>34</v>
      </c>
      <c r="D1250" s="27" t="s">
        <v>32</v>
      </c>
      <c r="E1250" s="402" t="s">
        <v>1881</v>
      </c>
      <c r="F1250" s="27" t="str">
        <f t="shared" si="115"/>
        <v>주말엔팅3.0</v>
      </c>
      <c r="G1250" s="389" t="str">
        <f t="shared" si="114"/>
        <v/>
      </c>
    </row>
    <row r="1251" spans="1:7">
      <c r="A1251" s="384" t="s">
        <v>48</v>
      </c>
      <c r="B1251" s="385" t="s">
        <v>100</v>
      </c>
      <c r="C1251" s="27" t="s">
        <v>34</v>
      </c>
      <c r="D1251" s="27" t="s">
        <v>32</v>
      </c>
      <c r="E1251" s="402" t="s">
        <v>1882</v>
      </c>
      <c r="F1251" s="27" t="str">
        <f t="shared" si="115"/>
        <v>주말엔팅5.0</v>
      </c>
      <c r="G1251" s="389" t="str">
        <f t="shared" si="114"/>
        <v/>
      </c>
    </row>
    <row r="1252" spans="1:7">
      <c r="A1252" s="384" t="s">
        <v>48</v>
      </c>
      <c r="B1252" s="385" t="s">
        <v>100</v>
      </c>
      <c r="C1252" s="27" t="s">
        <v>34</v>
      </c>
      <c r="D1252" s="27" t="s">
        <v>33</v>
      </c>
      <c r="E1252" s="402" t="s">
        <v>1880</v>
      </c>
      <c r="F1252" s="27" t="str">
        <f t="shared" si="115"/>
        <v>주말엔팅세이브
(팅안심옵션)</v>
      </c>
      <c r="G1252" s="389" t="str">
        <f t="shared" si="114"/>
        <v/>
      </c>
    </row>
    <row r="1253" spans="1:7">
      <c r="A1253" s="384" t="s">
        <v>48</v>
      </c>
      <c r="B1253" s="385" t="s">
        <v>100</v>
      </c>
      <c r="C1253" s="27" t="s">
        <v>34</v>
      </c>
      <c r="D1253" s="27" t="s">
        <v>33</v>
      </c>
      <c r="E1253" s="402" t="s">
        <v>1879</v>
      </c>
      <c r="F1253" s="27" t="str">
        <f t="shared" si="115"/>
        <v>주말엔팅세이브
(팅안심옵션)</v>
      </c>
      <c r="G1253" s="389" t="str">
        <f t="shared" si="114"/>
        <v/>
      </c>
    </row>
    <row r="1254" spans="1:7">
      <c r="A1254" s="384" t="s">
        <v>48</v>
      </c>
      <c r="B1254" s="385" t="s">
        <v>100</v>
      </c>
      <c r="C1254" s="27" t="s">
        <v>34</v>
      </c>
      <c r="D1254" s="27" t="s">
        <v>33</v>
      </c>
      <c r="E1254" s="402" t="s">
        <v>1881</v>
      </c>
      <c r="F1254" s="27" t="str">
        <f t="shared" si="115"/>
        <v>주말엔팅3.0</v>
      </c>
      <c r="G1254" s="389" t="str">
        <f t="shared" si="114"/>
        <v/>
      </c>
    </row>
    <row r="1255" spans="1:7">
      <c r="A1255" s="384" t="s">
        <v>48</v>
      </c>
      <c r="B1255" s="385" t="s">
        <v>100</v>
      </c>
      <c r="C1255" s="27" t="s">
        <v>34</v>
      </c>
      <c r="D1255" s="27" t="s">
        <v>33</v>
      </c>
      <c r="E1255" s="402" t="s">
        <v>1882</v>
      </c>
      <c r="F1255" s="27" t="str">
        <f t="shared" si="115"/>
        <v>주말엔팅5.0</v>
      </c>
      <c r="G1255" s="389" t="str">
        <f t="shared" si="114"/>
        <v/>
      </c>
    </row>
    <row r="1256" spans="1:7">
      <c r="A1256" s="384" t="s">
        <v>48</v>
      </c>
      <c r="B1256" s="385" t="s">
        <v>100</v>
      </c>
      <c r="C1256" s="27" t="s">
        <v>86</v>
      </c>
      <c r="D1256" s="27" t="s">
        <v>28</v>
      </c>
      <c r="E1256" s="402" t="s">
        <v>1880</v>
      </c>
      <c r="F1256" s="27" t="str">
        <f t="shared" si="115"/>
        <v>주말엔팅세이브
(팅안심옵션)</v>
      </c>
      <c r="G1256" s="389" t="str">
        <f t="shared" si="114"/>
        <v/>
      </c>
    </row>
    <row r="1257" spans="1:7">
      <c r="A1257" s="384" t="s">
        <v>48</v>
      </c>
      <c r="B1257" s="385" t="s">
        <v>100</v>
      </c>
      <c r="C1257" s="27" t="s">
        <v>86</v>
      </c>
      <c r="D1257" s="27" t="s">
        <v>28</v>
      </c>
      <c r="E1257" s="402" t="s">
        <v>1879</v>
      </c>
      <c r="F1257" s="27" t="str">
        <f t="shared" si="115"/>
        <v>주말엔팅세이브
(팅안심옵션)</v>
      </c>
      <c r="G1257" s="389" t="str">
        <f t="shared" si="114"/>
        <v/>
      </c>
    </row>
    <row r="1258" spans="1:7">
      <c r="A1258" s="384" t="s">
        <v>48</v>
      </c>
      <c r="B1258" s="385" t="s">
        <v>100</v>
      </c>
      <c r="C1258" s="27" t="s">
        <v>86</v>
      </c>
      <c r="D1258" s="27" t="s">
        <v>28</v>
      </c>
      <c r="E1258" s="402" t="s">
        <v>1881</v>
      </c>
      <c r="F1258" s="27" t="str">
        <f t="shared" si="115"/>
        <v>주말엔팅3.0</v>
      </c>
      <c r="G1258" s="389" t="str">
        <f t="shared" si="114"/>
        <v/>
      </c>
    </row>
    <row r="1259" spans="1:7">
      <c r="A1259" s="384" t="s">
        <v>48</v>
      </c>
      <c r="B1259" s="385" t="s">
        <v>100</v>
      </c>
      <c r="C1259" s="27" t="s">
        <v>86</v>
      </c>
      <c r="D1259" s="27" t="s">
        <v>28</v>
      </c>
      <c r="E1259" s="402" t="s">
        <v>1882</v>
      </c>
      <c r="F1259" s="27" t="str">
        <f t="shared" si="115"/>
        <v>주말엔팅5.0</v>
      </c>
      <c r="G1259" s="389" t="str">
        <f t="shared" si="114"/>
        <v/>
      </c>
    </row>
    <row r="1260" spans="1:7">
      <c r="A1260" s="384" t="s">
        <v>48</v>
      </c>
      <c r="B1260" s="385" t="s">
        <v>100</v>
      </c>
      <c r="C1260" s="27" t="s">
        <v>86</v>
      </c>
      <c r="D1260" s="27" t="s">
        <v>31</v>
      </c>
      <c r="E1260" s="402" t="s">
        <v>1880</v>
      </c>
      <c r="F1260" s="27" t="str">
        <f t="shared" si="115"/>
        <v>주말엔팅세이브
(팅안심옵션)</v>
      </c>
      <c r="G1260" s="389" t="str">
        <f t="shared" si="114"/>
        <v/>
      </c>
    </row>
    <row r="1261" spans="1:7">
      <c r="A1261" s="384" t="s">
        <v>48</v>
      </c>
      <c r="B1261" s="385" t="s">
        <v>100</v>
      </c>
      <c r="C1261" s="27" t="s">
        <v>86</v>
      </c>
      <c r="D1261" s="27" t="s">
        <v>31</v>
      </c>
      <c r="E1261" s="402" t="s">
        <v>1879</v>
      </c>
      <c r="F1261" s="27" t="str">
        <f t="shared" si="115"/>
        <v>주말엔팅세이브
(팅안심옵션)</v>
      </c>
      <c r="G1261" s="389" t="str">
        <f t="shared" si="114"/>
        <v/>
      </c>
    </row>
    <row r="1262" spans="1:7">
      <c r="A1262" s="384" t="s">
        <v>48</v>
      </c>
      <c r="B1262" s="385" t="s">
        <v>100</v>
      </c>
      <c r="C1262" s="27" t="s">
        <v>86</v>
      </c>
      <c r="D1262" s="27" t="s">
        <v>31</v>
      </c>
      <c r="E1262" s="402" t="s">
        <v>1881</v>
      </c>
      <c r="F1262" s="27" t="str">
        <f t="shared" si="115"/>
        <v>주말엔팅3.0</v>
      </c>
      <c r="G1262" s="389" t="str">
        <f t="shared" si="114"/>
        <v/>
      </c>
    </row>
    <row r="1263" spans="1:7">
      <c r="A1263" s="384" t="s">
        <v>48</v>
      </c>
      <c r="B1263" s="385" t="s">
        <v>100</v>
      </c>
      <c r="C1263" s="27" t="s">
        <v>86</v>
      </c>
      <c r="D1263" s="27" t="s">
        <v>31</v>
      </c>
      <c r="E1263" s="402" t="s">
        <v>1882</v>
      </c>
      <c r="F1263" s="27" t="str">
        <f t="shared" si="115"/>
        <v>주말엔팅5.0</v>
      </c>
      <c r="G1263" s="389" t="str">
        <f t="shared" si="114"/>
        <v/>
      </c>
    </row>
    <row r="1264" spans="1:7">
      <c r="A1264" s="384" t="s">
        <v>48</v>
      </c>
      <c r="B1264" s="385" t="s">
        <v>100</v>
      </c>
      <c r="C1264" s="27" t="s">
        <v>86</v>
      </c>
      <c r="D1264" s="27" t="s">
        <v>32</v>
      </c>
      <c r="E1264" s="402" t="s">
        <v>1880</v>
      </c>
      <c r="F1264" s="27" t="str">
        <f t="shared" si="115"/>
        <v>주말엔팅세이브
(팅안심옵션)</v>
      </c>
      <c r="G1264" s="389" t="str">
        <f t="shared" si="114"/>
        <v/>
      </c>
    </row>
    <row r="1265" spans="1:7">
      <c r="A1265" s="384" t="s">
        <v>48</v>
      </c>
      <c r="B1265" s="385" t="s">
        <v>100</v>
      </c>
      <c r="C1265" s="27" t="s">
        <v>86</v>
      </c>
      <c r="D1265" s="27" t="s">
        <v>32</v>
      </c>
      <c r="E1265" s="402" t="s">
        <v>1879</v>
      </c>
      <c r="F1265" s="27" t="str">
        <f t="shared" si="115"/>
        <v>주말엔팅세이브
(팅안심옵션)</v>
      </c>
      <c r="G1265" s="389" t="str">
        <f t="shared" si="114"/>
        <v/>
      </c>
    </row>
    <row r="1266" spans="1:7">
      <c r="A1266" s="384" t="s">
        <v>48</v>
      </c>
      <c r="B1266" s="385" t="s">
        <v>100</v>
      </c>
      <c r="C1266" s="27" t="s">
        <v>86</v>
      </c>
      <c r="D1266" s="27" t="s">
        <v>32</v>
      </c>
      <c r="E1266" s="402" t="s">
        <v>1881</v>
      </c>
      <c r="F1266" s="27" t="str">
        <f t="shared" si="115"/>
        <v>주말엔팅3.0</v>
      </c>
      <c r="G1266" s="389" t="str">
        <f t="shared" si="114"/>
        <v/>
      </c>
    </row>
    <row r="1267" spans="1:7">
      <c r="A1267" s="384" t="s">
        <v>48</v>
      </c>
      <c r="B1267" s="385" t="s">
        <v>100</v>
      </c>
      <c r="C1267" s="27" t="s">
        <v>86</v>
      </c>
      <c r="D1267" s="27" t="s">
        <v>32</v>
      </c>
      <c r="E1267" s="402" t="s">
        <v>1882</v>
      </c>
      <c r="F1267" s="27" t="str">
        <f t="shared" si="115"/>
        <v>주말엔팅5.0</v>
      </c>
      <c r="G1267" s="389" t="str">
        <f t="shared" si="114"/>
        <v/>
      </c>
    </row>
    <row r="1268" spans="1:7">
      <c r="A1268" s="384" t="s">
        <v>48</v>
      </c>
      <c r="B1268" s="385" t="s">
        <v>100</v>
      </c>
      <c r="C1268" s="27" t="s">
        <v>86</v>
      </c>
      <c r="D1268" s="27" t="s">
        <v>33</v>
      </c>
      <c r="E1268" s="402" t="s">
        <v>1880</v>
      </c>
      <c r="F1268" s="27" t="str">
        <f t="shared" si="115"/>
        <v>주말엔팅세이브
(팅안심옵션)</v>
      </c>
      <c r="G1268" s="389" t="str">
        <f t="shared" si="114"/>
        <v/>
      </c>
    </row>
    <row r="1269" spans="1:7">
      <c r="A1269" s="384" t="s">
        <v>48</v>
      </c>
      <c r="B1269" s="385" t="s">
        <v>100</v>
      </c>
      <c r="C1269" s="27" t="s">
        <v>86</v>
      </c>
      <c r="D1269" s="27" t="s">
        <v>33</v>
      </c>
      <c r="E1269" s="402" t="s">
        <v>1879</v>
      </c>
      <c r="F1269" s="27" t="str">
        <f t="shared" si="115"/>
        <v>주말엔팅세이브
(팅안심옵션)</v>
      </c>
      <c r="G1269" s="389" t="str">
        <f t="shared" si="114"/>
        <v/>
      </c>
    </row>
    <row r="1270" spans="1:7">
      <c r="A1270" s="384" t="s">
        <v>48</v>
      </c>
      <c r="B1270" s="385" t="s">
        <v>100</v>
      </c>
      <c r="C1270" s="27" t="s">
        <v>86</v>
      </c>
      <c r="D1270" s="27" t="s">
        <v>33</v>
      </c>
      <c r="E1270" s="402" t="s">
        <v>1881</v>
      </c>
      <c r="F1270" s="27" t="str">
        <f t="shared" si="115"/>
        <v>주말엔팅3.0</v>
      </c>
      <c r="G1270" s="389" t="str">
        <f t="shared" si="114"/>
        <v/>
      </c>
    </row>
    <row r="1271" spans="1:7">
      <c r="A1271" s="384" t="s">
        <v>48</v>
      </c>
      <c r="B1271" s="385" t="s">
        <v>100</v>
      </c>
      <c r="C1271" s="27" t="s">
        <v>86</v>
      </c>
      <c r="D1271" s="27" t="s">
        <v>33</v>
      </c>
      <c r="E1271" s="402" t="s">
        <v>1882</v>
      </c>
      <c r="F1271" s="27" t="str">
        <f t="shared" si="115"/>
        <v>주말엔팅5.0</v>
      </c>
      <c r="G1271" s="389" t="str">
        <f t="shared" si="114"/>
        <v/>
      </c>
    </row>
    <row r="1272" spans="1:7">
      <c r="A1272" s="384" t="s">
        <v>48</v>
      </c>
      <c r="B1272" s="385" t="s">
        <v>102</v>
      </c>
      <c r="C1272" s="27" t="s">
        <v>5</v>
      </c>
      <c r="D1272" s="27" t="s">
        <v>28</v>
      </c>
      <c r="E1272" s="402" t="s">
        <v>1880</v>
      </c>
      <c r="F1272" s="27" t="str">
        <f t="shared" ref="F1272:F1335" si="116">IFERROR(VLOOKUP(E1272,$A$11:$H$17,8,0),0)</f>
        <v>T끼리어르신
(LTE안심옵션)</v>
      </c>
      <c r="G1272" s="389" t="str">
        <f t="shared" si="114"/>
        <v/>
      </c>
    </row>
    <row r="1273" spans="1:7">
      <c r="A1273" s="384" t="s">
        <v>48</v>
      </c>
      <c r="B1273" s="385" t="s">
        <v>102</v>
      </c>
      <c r="C1273" s="27" t="s">
        <v>5</v>
      </c>
      <c r="D1273" s="27" t="s">
        <v>28</v>
      </c>
      <c r="E1273" s="402" t="s">
        <v>1879</v>
      </c>
      <c r="F1273" s="27" t="str">
        <f t="shared" si="116"/>
        <v>어르신 안심 2.8G</v>
      </c>
      <c r="G1273" s="389" t="str">
        <f t="shared" si="114"/>
        <v/>
      </c>
    </row>
    <row r="1274" spans="1:7">
      <c r="A1274" s="384" t="s">
        <v>48</v>
      </c>
      <c r="B1274" s="385" t="s">
        <v>102</v>
      </c>
      <c r="C1274" s="27" t="s">
        <v>5</v>
      </c>
      <c r="D1274" s="27" t="s">
        <v>28</v>
      </c>
      <c r="E1274" s="402" t="s">
        <v>1881</v>
      </c>
      <c r="F1274" s="27" t="str">
        <f t="shared" si="116"/>
        <v>어르신 안심 4.5G</v>
      </c>
      <c r="G1274" s="389" t="str">
        <f t="shared" si="114"/>
        <v/>
      </c>
    </row>
    <row r="1275" spans="1:7">
      <c r="A1275" s="384" t="s">
        <v>48</v>
      </c>
      <c r="B1275" s="385" t="s">
        <v>102</v>
      </c>
      <c r="C1275" s="27" t="s">
        <v>5</v>
      </c>
      <c r="D1275" s="27" t="s">
        <v>28</v>
      </c>
      <c r="E1275" s="402" t="s">
        <v>1882</v>
      </c>
      <c r="F1275" s="27" t="str">
        <f t="shared" si="116"/>
        <v>어르신 에센스(어르신 스페셜)</v>
      </c>
      <c r="G1275" s="389" t="str">
        <f t="shared" si="114"/>
        <v/>
      </c>
    </row>
    <row r="1276" spans="1:7">
      <c r="A1276" s="384" t="s">
        <v>48</v>
      </c>
      <c r="B1276" s="385" t="s">
        <v>102</v>
      </c>
      <c r="C1276" s="27" t="s">
        <v>5</v>
      </c>
      <c r="D1276" s="27" t="s">
        <v>31</v>
      </c>
      <c r="E1276" s="402" t="s">
        <v>1880</v>
      </c>
      <c r="F1276" s="27" t="str">
        <f t="shared" si="116"/>
        <v>T끼리어르신
(LTE안심옵션)</v>
      </c>
      <c r="G1276" s="389" t="str">
        <f t="shared" si="114"/>
        <v/>
      </c>
    </row>
    <row r="1277" spans="1:7">
      <c r="A1277" s="384" t="s">
        <v>48</v>
      </c>
      <c r="B1277" s="385" t="s">
        <v>102</v>
      </c>
      <c r="C1277" s="27" t="s">
        <v>5</v>
      </c>
      <c r="D1277" s="27" t="s">
        <v>31</v>
      </c>
      <c r="E1277" s="402" t="s">
        <v>1879</v>
      </c>
      <c r="F1277" s="27" t="str">
        <f t="shared" si="116"/>
        <v>어르신 안심 2.8G</v>
      </c>
      <c r="G1277" s="389" t="str">
        <f t="shared" si="114"/>
        <v/>
      </c>
    </row>
    <row r="1278" spans="1:7">
      <c r="A1278" s="384" t="s">
        <v>48</v>
      </c>
      <c r="B1278" s="385" t="s">
        <v>102</v>
      </c>
      <c r="C1278" s="27" t="s">
        <v>5</v>
      </c>
      <c r="D1278" s="27" t="s">
        <v>31</v>
      </c>
      <c r="E1278" s="402" t="s">
        <v>1881</v>
      </c>
      <c r="F1278" s="27" t="str">
        <f t="shared" si="116"/>
        <v>어르신 안심 4.5G</v>
      </c>
      <c r="G1278" s="389" t="str">
        <f t="shared" si="114"/>
        <v/>
      </c>
    </row>
    <row r="1279" spans="1:7">
      <c r="A1279" s="384" t="s">
        <v>48</v>
      </c>
      <c r="B1279" s="385" t="s">
        <v>102</v>
      </c>
      <c r="C1279" s="27" t="s">
        <v>5</v>
      </c>
      <c r="D1279" s="27" t="s">
        <v>31</v>
      </c>
      <c r="E1279" s="402" t="s">
        <v>1882</v>
      </c>
      <c r="F1279" s="27" t="str">
        <f t="shared" si="116"/>
        <v>어르신 에센스(어르신 스페셜)</v>
      </c>
      <c r="G1279" s="389" t="str">
        <f t="shared" si="114"/>
        <v/>
      </c>
    </row>
    <row r="1280" spans="1:7">
      <c r="A1280" s="384" t="s">
        <v>48</v>
      </c>
      <c r="B1280" s="385" t="s">
        <v>102</v>
      </c>
      <c r="C1280" s="27" t="s">
        <v>5</v>
      </c>
      <c r="D1280" s="27" t="s">
        <v>32</v>
      </c>
      <c r="E1280" s="402" t="s">
        <v>1880</v>
      </c>
      <c r="F1280" s="27" t="str">
        <f t="shared" si="116"/>
        <v>T끼리어르신
(LTE안심옵션)</v>
      </c>
      <c r="G1280" s="389" t="str">
        <f t="shared" si="114"/>
        <v/>
      </c>
    </row>
    <row r="1281" spans="1:7">
      <c r="A1281" s="384" t="s">
        <v>48</v>
      </c>
      <c r="B1281" s="385" t="s">
        <v>102</v>
      </c>
      <c r="C1281" s="27" t="s">
        <v>5</v>
      </c>
      <c r="D1281" s="27" t="s">
        <v>32</v>
      </c>
      <c r="E1281" s="402" t="s">
        <v>1879</v>
      </c>
      <c r="F1281" s="27" t="str">
        <f t="shared" si="116"/>
        <v>어르신 안심 2.8G</v>
      </c>
      <c r="G1281" s="389" t="str">
        <f t="shared" si="114"/>
        <v/>
      </c>
    </row>
    <row r="1282" spans="1:7">
      <c r="A1282" s="384" t="s">
        <v>48</v>
      </c>
      <c r="B1282" s="385" t="s">
        <v>102</v>
      </c>
      <c r="C1282" s="27" t="s">
        <v>5</v>
      </c>
      <c r="D1282" s="27" t="s">
        <v>32</v>
      </c>
      <c r="E1282" s="402" t="s">
        <v>1881</v>
      </c>
      <c r="F1282" s="27" t="str">
        <f t="shared" si="116"/>
        <v>어르신 안심 4.5G</v>
      </c>
      <c r="G1282" s="389" t="str">
        <f t="shared" si="114"/>
        <v/>
      </c>
    </row>
    <row r="1283" spans="1:7">
      <c r="A1283" s="384" t="s">
        <v>48</v>
      </c>
      <c r="B1283" s="385" t="s">
        <v>102</v>
      </c>
      <c r="C1283" s="27" t="s">
        <v>5</v>
      </c>
      <c r="D1283" s="27" t="s">
        <v>32</v>
      </c>
      <c r="E1283" s="402" t="s">
        <v>1882</v>
      </c>
      <c r="F1283" s="27" t="str">
        <f t="shared" si="116"/>
        <v>어르신 에센스(어르신 스페셜)</v>
      </c>
      <c r="G1283" s="389" t="str">
        <f t="shared" si="114"/>
        <v/>
      </c>
    </row>
    <row r="1284" spans="1:7">
      <c r="A1284" s="384" t="s">
        <v>48</v>
      </c>
      <c r="B1284" s="385" t="s">
        <v>102</v>
      </c>
      <c r="C1284" s="27" t="s">
        <v>5</v>
      </c>
      <c r="D1284" s="27" t="s">
        <v>33</v>
      </c>
      <c r="E1284" s="402" t="s">
        <v>1880</v>
      </c>
      <c r="F1284" s="27" t="str">
        <f t="shared" si="116"/>
        <v>T끼리어르신
(LTE안심옵션)</v>
      </c>
      <c r="G1284" s="389" t="str">
        <f t="shared" si="114"/>
        <v/>
      </c>
    </row>
    <row r="1285" spans="1:7">
      <c r="A1285" s="384" t="s">
        <v>48</v>
      </c>
      <c r="B1285" s="385" t="s">
        <v>102</v>
      </c>
      <c r="C1285" s="27" t="s">
        <v>5</v>
      </c>
      <c r="D1285" s="27" t="s">
        <v>33</v>
      </c>
      <c r="E1285" s="402" t="s">
        <v>1879</v>
      </c>
      <c r="F1285" s="27" t="str">
        <f t="shared" si="116"/>
        <v>어르신 안심 2.8G</v>
      </c>
      <c r="G1285" s="389" t="str">
        <f t="shared" si="114"/>
        <v/>
      </c>
    </row>
    <row r="1286" spans="1:7">
      <c r="A1286" s="384" t="s">
        <v>48</v>
      </c>
      <c r="B1286" s="385" t="s">
        <v>102</v>
      </c>
      <c r="C1286" s="27" t="s">
        <v>5</v>
      </c>
      <c r="D1286" s="27" t="s">
        <v>33</v>
      </c>
      <c r="E1286" s="402" t="s">
        <v>1881</v>
      </c>
      <c r="F1286" s="27" t="str">
        <f t="shared" si="116"/>
        <v>어르신 안심 4.5G</v>
      </c>
      <c r="G1286" s="389" t="str">
        <f t="shared" si="114"/>
        <v/>
      </c>
    </row>
    <row r="1287" spans="1:7">
      <c r="A1287" s="384" t="s">
        <v>48</v>
      </c>
      <c r="B1287" s="385" t="s">
        <v>102</v>
      </c>
      <c r="C1287" s="27" t="s">
        <v>5</v>
      </c>
      <c r="D1287" s="27" t="s">
        <v>33</v>
      </c>
      <c r="E1287" s="402" t="s">
        <v>1882</v>
      </c>
      <c r="F1287" s="27" t="str">
        <f t="shared" si="116"/>
        <v>어르신 에센스(어르신 스페셜)</v>
      </c>
      <c r="G1287" s="389" t="str">
        <f t="shared" si="114"/>
        <v/>
      </c>
    </row>
    <row r="1288" spans="1:7">
      <c r="A1288" s="384" t="s">
        <v>48</v>
      </c>
      <c r="B1288" s="385" t="s">
        <v>102</v>
      </c>
      <c r="C1288" s="27" t="s">
        <v>30</v>
      </c>
      <c r="D1288" s="27" t="s">
        <v>28</v>
      </c>
      <c r="E1288" s="402" t="s">
        <v>1880</v>
      </c>
      <c r="F1288" s="27" t="str">
        <f t="shared" si="116"/>
        <v>T끼리어르신
(LTE안심옵션)</v>
      </c>
      <c r="G1288" s="389" t="str">
        <f t="shared" ref="G1288:G1351" si="117">IF(F1288="스몰","LTE안심옵션","")</f>
        <v/>
      </c>
    </row>
    <row r="1289" spans="1:7">
      <c r="A1289" s="384" t="s">
        <v>48</v>
      </c>
      <c r="B1289" s="385" t="s">
        <v>102</v>
      </c>
      <c r="C1289" s="27" t="s">
        <v>30</v>
      </c>
      <c r="D1289" s="27" t="s">
        <v>28</v>
      </c>
      <c r="E1289" s="402" t="s">
        <v>1879</v>
      </c>
      <c r="F1289" s="27" t="str">
        <f t="shared" si="116"/>
        <v>어르신 안심 2.8G</v>
      </c>
      <c r="G1289" s="389" t="str">
        <f t="shared" si="117"/>
        <v/>
      </c>
    </row>
    <row r="1290" spans="1:7">
      <c r="A1290" s="384" t="s">
        <v>48</v>
      </c>
      <c r="B1290" s="385" t="s">
        <v>102</v>
      </c>
      <c r="C1290" s="27" t="s">
        <v>30</v>
      </c>
      <c r="D1290" s="27" t="s">
        <v>28</v>
      </c>
      <c r="E1290" s="402" t="s">
        <v>1881</v>
      </c>
      <c r="F1290" s="27" t="str">
        <f t="shared" si="116"/>
        <v>어르신 안심 4.5G</v>
      </c>
      <c r="G1290" s="389" t="str">
        <f t="shared" si="117"/>
        <v/>
      </c>
    </row>
    <row r="1291" spans="1:7">
      <c r="A1291" s="384" t="s">
        <v>48</v>
      </c>
      <c r="B1291" s="385" t="s">
        <v>102</v>
      </c>
      <c r="C1291" s="27" t="s">
        <v>30</v>
      </c>
      <c r="D1291" s="27" t="s">
        <v>28</v>
      </c>
      <c r="E1291" s="402" t="s">
        <v>1882</v>
      </c>
      <c r="F1291" s="27" t="str">
        <f t="shared" si="116"/>
        <v>어르신 에센스(어르신 스페셜)</v>
      </c>
      <c r="G1291" s="389" t="str">
        <f t="shared" si="117"/>
        <v/>
      </c>
    </row>
    <row r="1292" spans="1:7">
      <c r="A1292" s="384" t="s">
        <v>48</v>
      </c>
      <c r="B1292" s="385" t="s">
        <v>102</v>
      </c>
      <c r="C1292" s="27" t="s">
        <v>30</v>
      </c>
      <c r="D1292" s="27" t="s">
        <v>31</v>
      </c>
      <c r="E1292" s="402" t="s">
        <v>1880</v>
      </c>
      <c r="F1292" s="27" t="str">
        <f t="shared" si="116"/>
        <v>T끼리어르신
(LTE안심옵션)</v>
      </c>
      <c r="G1292" s="389" t="str">
        <f t="shared" si="117"/>
        <v/>
      </c>
    </row>
    <row r="1293" spans="1:7">
      <c r="A1293" s="384" t="s">
        <v>48</v>
      </c>
      <c r="B1293" s="385" t="s">
        <v>102</v>
      </c>
      <c r="C1293" s="27" t="s">
        <v>30</v>
      </c>
      <c r="D1293" s="27" t="s">
        <v>31</v>
      </c>
      <c r="E1293" s="402" t="s">
        <v>1879</v>
      </c>
      <c r="F1293" s="27" t="str">
        <f t="shared" si="116"/>
        <v>어르신 안심 2.8G</v>
      </c>
      <c r="G1293" s="389" t="str">
        <f t="shared" si="117"/>
        <v/>
      </c>
    </row>
    <row r="1294" spans="1:7">
      <c r="A1294" s="384" t="s">
        <v>48</v>
      </c>
      <c r="B1294" s="385" t="s">
        <v>102</v>
      </c>
      <c r="C1294" s="27" t="s">
        <v>30</v>
      </c>
      <c r="D1294" s="27" t="s">
        <v>31</v>
      </c>
      <c r="E1294" s="402" t="s">
        <v>1881</v>
      </c>
      <c r="F1294" s="27" t="str">
        <f t="shared" si="116"/>
        <v>어르신 안심 4.5G</v>
      </c>
      <c r="G1294" s="389" t="str">
        <f t="shared" si="117"/>
        <v/>
      </c>
    </row>
    <row r="1295" spans="1:7">
      <c r="A1295" s="384" t="s">
        <v>48</v>
      </c>
      <c r="B1295" s="385" t="s">
        <v>102</v>
      </c>
      <c r="C1295" s="27" t="s">
        <v>30</v>
      </c>
      <c r="D1295" s="27" t="s">
        <v>31</v>
      </c>
      <c r="E1295" s="402" t="s">
        <v>1882</v>
      </c>
      <c r="F1295" s="27" t="str">
        <f t="shared" si="116"/>
        <v>어르신 에센스(어르신 스페셜)</v>
      </c>
      <c r="G1295" s="389" t="str">
        <f t="shared" si="117"/>
        <v/>
      </c>
    </row>
    <row r="1296" spans="1:7">
      <c r="A1296" s="384" t="s">
        <v>48</v>
      </c>
      <c r="B1296" s="385" t="s">
        <v>102</v>
      </c>
      <c r="C1296" s="27" t="s">
        <v>30</v>
      </c>
      <c r="D1296" s="27" t="s">
        <v>32</v>
      </c>
      <c r="E1296" s="402" t="s">
        <v>1880</v>
      </c>
      <c r="F1296" s="27" t="str">
        <f t="shared" si="116"/>
        <v>T끼리어르신
(LTE안심옵션)</v>
      </c>
      <c r="G1296" s="389" t="str">
        <f t="shared" si="117"/>
        <v/>
      </c>
    </row>
    <row r="1297" spans="1:7">
      <c r="A1297" s="384" t="s">
        <v>48</v>
      </c>
      <c r="B1297" s="385" t="s">
        <v>102</v>
      </c>
      <c r="C1297" s="27" t="s">
        <v>30</v>
      </c>
      <c r="D1297" s="27" t="s">
        <v>32</v>
      </c>
      <c r="E1297" s="402" t="s">
        <v>1879</v>
      </c>
      <c r="F1297" s="27" t="str">
        <f t="shared" si="116"/>
        <v>어르신 안심 2.8G</v>
      </c>
      <c r="G1297" s="389" t="str">
        <f t="shared" si="117"/>
        <v/>
      </c>
    </row>
    <row r="1298" spans="1:7">
      <c r="A1298" s="384" t="s">
        <v>48</v>
      </c>
      <c r="B1298" s="385" t="s">
        <v>102</v>
      </c>
      <c r="C1298" s="27" t="s">
        <v>30</v>
      </c>
      <c r="D1298" s="27" t="s">
        <v>32</v>
      </c>
      <c r="E1298" s="402" t="s">
        <v>1881</v>
      </c>
      <c r="F1298" s="27" t="str">
        <f t="shared" si="116"/>
        <v>어르신 안심 4.5G</v>
      </c>
      <c r="G1298" s="389" t="str">
        <f t="shared" si="117"/>
        <v/>
      </c>
    </row>
    <row r="1299" spans="1:7">
      <c r="A1299" s="384" t="s">
        <v>48</v>
      </c>
      <c r="B1299" s="385" t="s">
        <v>102</v>
      </c>
      <c r="C1299" s="27" t="s">
        <v>30</v>
      </c>
      <c r="D1299" s="27" t="s">
        <v>32</v>
      </c>
      <c r="E1299" s="402" t="s">
        <v>1882</v>
      </c>
      <c r="F1299" s="27" t="str">
        <f t="shared" si="116"/>
        <v>어르신 에센스(어르신 스페셜)</v>
      </c>
      <c r="G1299" s="389" t="str">
        <f t="shared" si="117"/>
        <v/>
      </c>
    </row>
    <row r="1300" spans="1:7">
      <c r="A1300" s="384" t="s">
        <v>48</v>
      </c>
      <c r="B1300" s="385" t="s">
        <v>102</v>
      </c>
      <c r="C1300" s="27" t="s">
        <v>30</v>
      </c>
      <c r="D1300" s="27" t="s">
        <v>33</v>
      </c>
      <c r="E1300" s="402" t="s">
        <v>1880</v>
      </c>
      <c r="F1300" s="27" t="str">
        <f t="shared" si="116"/>
        <v>T끼리어르신
(LTE안심옵션)</v>
      </c>
      <c r="G1300" s="389" t="str">
        <f t="shared" si="117"/>
        <v/>
      </c>
    </row>
    <row r="1301" spans="1:7">
      <c r="A1301" s="384" t="s">
        <v>48</v>
      </c>
      <c r="B1301" s="385" t="s">
        <v>102</v>
      </c>
      <c r="C1301" s="27" t="s">
        <v>30</v>
      </c>
      <c r="D1301" s="27" t="s">
        <v>33</v>
      </c>
      <c r="E1301" s="402" t="s">
        <v>1879</v>
      </c>
      <c r="F1301" s="27" t="str">
        <f t="shared" si="116"/>
        <v>어르신 안심 2.8G</v>
      </c>
      <c r="G1301" s="389" t="str">
        <f t="shared" si="117"/>
        <v/>
      </c>
    </row>
    <row r="1302" spans="1:7">
      <c r="A1302" s="384" t="s">
        <v>48</v>
      </c>
      <c r="B1302" s="385" t="s">
        <v>102</v>
      </c>
      <c r="C1302" s="27" t="s">
        <v>30</v>
      </c>
      <c r="D1302" s="27" t="s">
        <v>33</v>
      </c>
      <c r="E1302" s="402" t="s">
        <v>1881</v>
      </c>
      <c r="F1302" s="27" t="str">
        <f t="shared" si="116"/>
        <v>어르신 안심 4.5G</v>
      </c>
      <c r="G1302" s="389" t="str">
        <f t="shared" si="117"/>
        <v/>
      </c>
    </row>
    <row r="1303" spans="1:7">
      <c r="A1303" s="384" t="s">
        <v>48</v>
      </c>
      <c r="B1303" s="385" t="s">
        <v>102</v>
      </c>
      <c r="C1303" s="27" t="s">
        <v>30</v>
      </c>
      <c r="D1303" s="27" t="s">
        <v>33</v>
      </c>
      <c r="E1303" s="402" t="s">
        <v>1882</v>
      </c>
      <c r="F1303" s="27" t="str">
        <f t="shared" si="116"/>
        <v>어르신 에센스(어르신 스페셜)</v>
      </c>
      <c r="G1303" s="389" t="str">
        <f t="shared" si="117"/>
        <v/>
      </c>
    </row>
    <row r="1304" spans="1:7">
      <c r="A1304" s="384" t="s">
        <v>48</v>
      </c>
      <c r="B1304" s="385" t="s">
        <v>102</v>
      </c>
      <c r="C1304" s="27" t="s">
        <v>10</v>
      </c>
      <c r="D1304" s="27" t="s">
        <v>28</v>
      </c>
      <c r="E1304" s="402" t="s">
        <v>1880</v>
      </c>
      <c r="F1304" s="27" t="str">
        <f t="shared" si="116"/>
        <v>T끼리어르신
(LTE안심옵션)</v>
      </c>
      <c r="G1304" s="389" t="str">
        <f t="shared" si="117"/>
        <v/>
      </c>
    </row>
    <row r="1305" spans="1:7">
      <c r="A1305" s="384" t="s">
        <v>48</v>
      </c>
      <c r="B1305" s="385" t="s">
        <v>102</v>
      </c>
      <c r="C1305" s="27" t="s">
        <v>10</v>
      </c>
      <c r="D1305" s="27" t="s">
        <v>28</v>
      </c>
      <c r="E1305" s="402" t="s">
        <v>1879</v>
      </c>
      <c r="F1305" s="27" t="str">
        <f t="shared" si="116"/>
        <v>어르신 안심 2.8G</v>
      </c>
      <c r="G1305" s="389" t="str">
        <f t="shared" si="117"/>
        <v/>
      </c>
    </row>
    <row r="1306" spans="1:7">
      <c r="A1306" s="384" t="s">
        <v>48</v>
      </c>
      <c r="B1306" s="385" t="s">
        <v>102</v>
      </c>
      <c r="C1306" s="27" t="s">
        <v>10</v>
      </c>
      <c r="D1306" s="27" t="s">
        <v>28</v>
      </c>
      <c r="E1306" s="402" t="s">
        <v>1881</v>
      </c>
      <c r="F1306" s="27" t="str">
        <f t="shared" si="116"/>
        <v>어르신 안심 4.5G</v>
      </c>
      <c r="G1306" s="389" t="str">
        <f t="shared" si="117"/>
        <v/>
      </c>
    </row>
    <row r="1307" spans="1:7">
      <c r="A1307" s="384" t="s">
        <v>48</v>
      </c>
      <c r="B1307" s="385" t="s">
        <v>102</v>
      </c>
      <c r="C1307" s="27" t="s">
        <v>10</v>
      </c>
      <c r="D1307" s="27" t="s">
        <v>28</v>
      </c>
      <c r="E1307" s="402" t="s">
        <v>1882</v>
      </c>
      <c r="F1307" s="27" t="str">
        <f t="shared" si="116"/>
        <v>어르신 에센스(어르신 스페셜)</v>
      </c>
      <c r="G1307" s="389" t="str">
        <f t="shared" si="117"/>
        <v/>
      </c>
    </row>
    <row r="1308" spans="1:7">
      <c r="A1308" s="384" t="s">
        <v>48</v>
      </c>
      <c r="B1308" s="385" t="s">
        <v>102</v>
      </c>
      <c r="C1308" s="27" t="s">
        <v>10</v>
      </c>
      <c r="D1308" s="27" t="s">
        <v>31</v>
      </c>
      <c r="E1308" s="402" t="s">
        <v>1880</v>
      </c>
      <c r="F1308" s="27" t="str">
        <f t="shared" si="116"/>
        <v>T끼리어르신
(LTE안심옵션)</v>
      </c>
      <c r="G1308" s="389" t="str">
        <f t="shared" si="117"/>
        <v/>
      </c>
    </row>
    <row r="1309" spans="1:7">
      <c r="A1309" s="384" t="s">
        <v>48</v>
      </c>
      <c r="B1309" s="385" t="s">
        <v>102</v>
      </c>
      <c r="C1309" s="27" t="s">
        <v>10</v>
      </c>
      <c r="D1309" s="27" t="s">
        <v>31</v>
      </c>
      <c r="E1309" s="402" t="s">
        <v>1879</v>
      </c>
      <c r="F1309" s="27" t="str">
        <f t="shared" si="116"/>
        <v>어르신 안심 2.8G</v>
      </c>
      <c r="G1309" s="389" t="str">
        <f t="shared" si="117"/>
        <v/>
      </c>
    </row>
    <row r="1310" spans="1:7">
      <c r="A1310" s="384" t="s">
        <v>48</v>
      </c>
      <c r="B1310" s="385" t="s">
        <v>102</v>
      </c>
      <c r="C1310" s="27" t="s">
        <v>10</v>
      </c>
      <c r="D1310" s="27" t="s">
        <v>31</v>
      </c>
      <c r="E1310" s="402" t="s">
        <v>1881</v>
      </c>
      <c r="F1310" s="27" t="str">
        <f t="shared" si="116"/>
        <v>어르신 안심 4.5G</v>
      </c>
      <c r="G1310" s="389" t="str">
        <f t="shared" si="117"/>
        <v/>
      </c>
    </row>
    <row r="1311" spans="1:7">
      <c r="A1311" s="384" t="s">
        <v>48</v>
      </c>
      <c r="B1311" s="385" t="s">
        <v>102</v>
      </c>
      <c r="C1311" s="27" t="s">
        <v>10</v>
      </c>
      <c r="D1311" s="27" t="s">
        <v>31</v>
      </c>
      <c r="E1311" s="402" t="s">
        <v>1882</v>
      </c>
      <c r="F1311" s="27" t="str">
        <f t="shared" si="116"/>
        <v>어르신 에센스(어르신 스페셜)</v>
      </c>
      <c r="G1311" s="389" t="str">
        <f t="shared" si="117"/>
        <v/>
      </c>
    </row>
    <row r="1312" spans="1:7">
      <c r="A1312" s="384" t="s">
        <v>48</v>
      </c>
      <c r="B1312" s="385" t="s">
        <v>102</v>
      </c>
      <c r="C1312" s="27" t="s">
        <v>10</v>
      </c>
      <c r="D1312" s="27" t="s">
        <v>32</v>
      </c>
      <c r="E1312" s="402" t="s">
        <v>1880</v>
      </c>
      <c r="F1312" s="27" t="str">
        <f t="shared" si="116"/>
        <v>T끼리어르신
(LTE안심옵션)</v>
      </c>
      <c r="G1312" s="389" t="str">
        <f t="shared" si="117"/>
        <v/>
      </c>
    </row>
    <row r="1313" spans="1:7">
      <c r="A1313" s="384" t="s">
        <v>48</v>
      </c>
      <c r="B1313" s="385" t="s">
        <v>102</v>
      </c>
      <c r="C1313" s="27" t="s">
        <v>10</v>
      </c>
      <c r="D1313" s="27" t="s">
        <v>32</v>
      </c>
      <c r="E1313" s="402" t="s">
        <v>1879</v>
      </c>
      <c r="F1313" s="27" t="str">
        <f t="shared" si="116"/>
        <v>어르신 안심 2.8G</v>
      </c>
      <c r="G1313" s="389" t="str">
        <f t="shared" si="117"/>
        <v/>
      </c>
    </row>
    <row r="1314" spans="1:7">
      <c r="A1314" s="384" t="s">
        <v>48</v>
      </c>
      <c r="B1314" s="385" t="s">
        <v>102</v>
      </c>
      <c r="C1314" s="27" t="s">
        <v>10</v>
      </c>
      <c r="D1314" s="27" t="s">
        <v>32</v>
      </c>
      <c r="E1314" s="402" t="s">
        <v>1881</v>
      </c>
      <c r="F1314" s="27" t="str">
        <f t="shared" si="116"/>
        <v>어르신 안심 4.5G</v>
      </c>
      <c r="G1314" s="389" t="str">
        <f t="shared" si="117"/>
        <v/>
      </c>
    </row>
    <row r="1315" spans="1:7">
      <c r="A1315" s="384" t="s">
        <v>48</v>
      </c>
      <c r="B1315" s="385" t="s">
        <v>102</v>
      </c>
      <c r="C1315" s="27" t="s">
        <v>10</v>
      </c>
      <c r="D1315" s="27" t="s">
        <v>32</v>
      </c>
      <c r="E1315" s="402" t="s">
        <v>1882</v>
      </c>
      <c r="F1315" s="27" t="str">
        <f t="shared" si="116"/>
        <v>어르신 에센스(어르신 스페셜)</v>
      </c>
      <c r="G1315" s="389" t="str">
        <f t="shared" si="117"/>
        <v/>
      </c>
    </row>
    <row r="1316" spans="1:7">
      <c r="A1316" s="384" t="s">
        <v>48</v>
      </c>
      <c r="B1316" s="385" t="s">
        <v>102</v>
      </c>
      <c r="C1316" s="27" t="s">
        <v>10</v>
      </c>
      <c r="D1316" s="27" t="s">
        <v>33</v>
      </c>
      <c r="E1316" s="402" t="s">
        <v>1880</v>
      </c>
      <c r="F1316" s="27" t="str">
        <f t="shared" si="116"/>
        <v>T끼리어르신
(LTE안심옵션)</v>
      </c>
      <c r="G1316" s="389" t="str">
        <f t="shared" si="117"/>
        <v/>
      </c>
    </row>
    <row r="1317" spans="1:7">
      <c r="A1317" s="384" t="s">
        <v>48</v>
      </c>
      <c r="B1317" s="385" t="s">
        <v>102</v>
      </c>
      <c r="C1317" s="27" t="s">
        <v>10</v>
      </c>
      <c r="D1317" s="27" t="s">
        <v>33</v>
      </c>
      <c r="E1317" s="402" t="s">
        <v>1879</v>
      </c>
      <c r="F1317" s="27" t="str">
        <f t="shared" si="116"/>
        <v>어르신 안심 2.8G</v>
      </c>
      <c r="G1317" s="389" t="str">
        <f t="shared" si="117"/>
        <v/>
      </c>
    </row>
    <row r="1318" spans="1:7">
      <c r="A1318" s="384" t="s">
        <v>48</v>
      </c>
      <c r="B1318" s="385" t="s">
        <v>102</v>
      </c>
      <c r="C1318" s="27" t="s">
        <v>10</v>
      </c>
      <c r="D1318" s="27" t="s">
        <v>33</v>
      </c>
      <c r="E1318" s="402" t="s">
        <v>1881</v>
      </c>
      <c r="F1318" s="27" t="str">
        <f t="shared" si="116"/>
        <v>어르신 안심 4.5G</v>
      </c>
      <c r="G1318" s="389" t="str">
        <f t="shared" si="117"/>
        <v/>
      </c>
    </row>
    <row r="1319" spans="1:7">
      <c r="A1319" s="384" t="s">
        <v>48</v>
      </c>
      <c r="B1319" s="385" t="s">
        <v>102</v>
      </c>
      <c r="C1319" s="27" t="s">
        <v>10</v>
      </c>
      <c r="D1319" s="27" t="s">
        <v>33</v>
      </c>
      <c r="E1319" s="402" t="s">
        <v>1882</v>
      </c>
      <c r="F1319" s="27" t="str">
        <f t="shared" si="116"/>
        <v>어르신 에센스(어르신 스페셜)</v>
      </c>
      <c r="G1319" s="389" t="str">
        <f t="shared" si="117"/>
        <v/>
      </c>
    </row>
    <row r="1320" spans="1:7">
      <c r="A1320" s="384" t="s">
        <v>48</v>
      </c>
      <c r="B1320" s="385" t="s">
        <v>102</v>
      </c>
      <c r="C1320" s="27" t="s">
        <v>13</v>
      </c>
      <c r="D1320" s="27" t="s">
        <v>28</v>
      </c>
      <c r="E1320" s="402" t="s">
        <v>1880</v>
      </c>
      <c r="F1320" s="27" t="str">
        <f t="shared" si="116"/>
        <v>T끼리어르신
(LTE안심옵션)</v>
      </c>
      <c r="G1320" s="389" t="str">
        <f t="shared" si="117"/>
        <v/>
      </c>
    </row>
    <row r="1321" spans="1:7">
      <c r="A1321" s="384" t="s">
        <v>48</v>
      </c>
      <c r="B1321" s="385" t="s">
        <v>102</v>
      </c>
      <c r="C1321" s="27" t="s">
        <v>13</v>
      </c>
      <c r="D1321" s="27" t="s">
        <v>28</v>
      </c>
      <c r="E1321" s="402" t="s">
        <v>1879</v>
      </c>
      <c r="F1321" s="27" t="str">
        <f t="shared" si="116"/>
        <v>어르신 안심 2.8G</v>
      </c>
      <c r="G1321" s="389" t="str">
        <f t="shared" si="117"/>
        <v/>
      </c>
    </row>
    <row r="1322" spans="1:7">
      <c r="A1322" s="384" t="s">
        <v>48</v>
      </c>
      <c r="B1322" s="385" t="s">
        <v>102</v>
      </c>
      <c r="C1322" s="27" t="s">
        <v>13</v>
      </c>
      <c r="D1322" s="27" t="s">
        <v>28</v>
      </c>
      <c r="E1322" s="402" t="s">
        <v>1881</v>
      </c>
      <c r="F1322" s="27" t="str">
        <f t="shared" si="116"/>
        <v>어르신 안심 4.5G</v>
      </c>
      <c r="G1322" s="389" t="str">
        <f t="shared" si="117"/>
        <v/>
      </c>
    </row>
    <row r="1323" spans="1:7">
      <c r="A1323" s="384" t="s">
        <v>48</v>
      </c>
      <c r="B1323" s="385" t="s">
        <v>102</v>
      </c>
      <c r="C1323" s="27" t="s">
        <v>13</v>
      </c>
      <c r="D1323" s="27" t="s">
        <v>28</v>
      </c>
      <c r="E1323" s="402" t="s">
        <v>1882</v>
      </c>
      <c r="F1323" s="27" t="str">
        <f t="shared" si="116"/>
        <v>어르신 에센스(어르신 스페셜)</v>
      </c>
      <c r="G1323" s="389" t="str">
        <f t="shared" si="117"/>
        <v/>
      </c>
    </row>
    <row r="1324" spans="1:7">
      <c r="A1324" s="384" t="s">
        <v>48</v>
      </c>
      <c r="B1324" s="385" t="s">
        <v>102</v>
      </c>
      <c r="C1324" s="27" t="s">
        <v>13</v>
      </c>
      <c r="D1324" s="27" t="s">
        <v>31</v>
      </c>
      <c r="E1324" s="402" t="s">
        <v>1880</v>
      </c>
      <c r="F1324" s="27" t="str">
        <f t="shared" si="116"/>
        <v>T끼리어르신
(LTE안심옵션)</v>
      </c>
      <c r="G1324" s="389" t="str">
        <f t="shared" si="117"/>
        <v/>
      </c>
    </row>
    <row r="1325" spans="1:7">
      <c r="A1325" s="384" t="s">
        <v>48</v>
      </c>
      <c r="B1325" s="385" t="s">
        <v>102</v>
      </c>
      <c r="C1325" s="27" t="s">
        <v>13</v>
      </c>
      <c r="D1325" s="27" t="s">
        <v>31</v>
      </c>
      <c r="E1325" s="402" t="s">
        <v>1879</v>
      </c>
      <c r="F1325" s="27" t="str">
        <f t="shared" si="116"/>
        <v>어르신 안심 2.8G</v>
      </c>
      <c r="G1325" s="389" t="str">
        <f t="shared" si="117"/>
        <v/>
      </c>
    </row>
    <row r="1326" spans="1:7">
      <c r="A1326" s="384" t="s">
        <v>48</v>
      </c>
      <c r="B1326" s="385" t="s">
        <v>102</v>
      </c>
      <c r="C1326" s="27" t="s">
        <v>13</v>
      </c>
      <c r="D1326" s="27" t="s">
        <v>31</v>
      </c>
      <c r="E1326" s="402" t="s">
        <v>1881</v>
      </c>
      <c r="F1326" s="27" t="str">
        <f t="shared" si="116"/>
        <v>어르신 안심 4.5G</v>
      </c>
      <c r="G1326" s="389" t="str">
        <f t="shared" si="117"/>
        <v/>
      </c>
    </row>
    <row r="1327" spans="1:7">
      <c r="A1327" s="384" t="s">
        <v>48</v>
      </c>
      <c r="B1327" s="385" t="s">
        <v>102</v>
      </c>
      <c r="C1327" s="27" t="s">
        <v>13</v>
      </c>
      <c r="D1327" s="27" t="s">
        <v>31</v>
      </c>
      <c r="E1327" s="402" t="s">
        <v>1882</v>
      </c>
      <c r="F1327" s="27" t="str">
        <f t="shared" si="116"/>
        <v>어르신 에센스(어르신 스페셜)</v>
      </c>
      <c r="G1327" s="389" t="str">
        <f t="shared" si="117"/>
        <v/>
      </c>
    </row>
    <row r="1328" spans="1:7">
      <c r="A1328" s="384" t="s">
        <v>48</v>
      </c>
      <c r="B1328" s="385" t="s">
        <v>102</v>
      </c>
      <c r="C1328" s="27" t="s">
        <v>13</v>
      </c>
      <c r="D1328" s="27" t="s">
        <v>32</v>
      </c>
      <c r="E1328" s="402" t="s">
        <v>1880</v>
      </c>
      <c r="F1328" s="27" t="str">
        <f t="shared" si="116"/>
        <v>T끼리어르신
(LTE안심옵션)</v>
      </c>
      <c r="G1328" s="389" t="str">
        <f t="shared" si="117"/>
        <v/>
      </c>
    </row>
    <row r="1329" spans="1:7">
      <c r="A1329" s="384" t="s">
        <v>48</v>
      </c>
      <c r="B1329" s="385" t="s">
        <v>102</v>
      </c>
      <c r="C1329" s="27" t="s">
        <v>13</v>
      </c>
      <c r="D1329" s="27" t="s">
        <v>32</v>
      </c>
      <c r="E1329" s="402" t="s">
        <v>1879</v>
      </c>
      <c r="F1329" s="27" t="str">
        <f t="shared" si="116"/>
        <v>어르신 안심 2.8G</v>
      </c>
      <c r="G1329" s="389" t="str">
        <f t="shared" si="117"/>
        <v/>
      </c>
    </row>
    <row r="1330" spans="1:7">
      <c r="A1330" s="384" t="s">
        <v>48</v>
      </c>
      <c r="B1330" s="385" t="s">
        <v>102</v>
      </c>
      <c r="C1330" s="27" t="s">
        <v>13</v>
      </c>
      <c r="D1330" s="27" t="s">
        <v>32</v>
      </c>
      <c r="E1330" s="402" t="s">
        <v>1881</v>
      </c>
      <c r="F1330" s="27" t="str">
        <f t="shared" si="116"/>
        <v>어르신 안심 4.5G</v>
      </c>
      <c r="G1330" s="389" t="str">
        <f t="shared" si="117"/>
        <v/>
      </c>
    </row>
    <row r="1331" spans="1:7">
      <c r="A1331" s="384" t="s">
        <v>48</v>
      </c>
      <c r="B1331" s="385" t="s">
        <v>102</v>
      </c>
      <c r="C1331" s="27" t="s">
        <v>13</v>
      </c>
      <c r="D1331" s="27" t="s">
        <v>32</v>
      </c>
      <c r="E1331" s="402" t="s">
        <v>1882</v>
      </c>
      <c r="F1331" s="27" t="str">
        <f t="shared" si="116"/>
        <v>어르신 에센스(어르신 스페셜)</v>
      </c>
      <c r="G1331" s="389" t="str">
        <f t="shared" si="117"/>
        <v/>
      </c>
    </row>
    <row r="1332" spans="1:7">
      <c r="A1332" s="384" t="s">
        <v>48</v>
      </c>
      <c r="B1332" s="385" t="s">
        <v>102</v>
      </c>
      <c r="C1332" s="27" t="s">
        <v>13</v>
      </c>
      <c r="D1332" s="27" t="s">
        <v>33</v>
      </c>
      <c r="E1332" s="402" t="s">
        <v>1880</v>
      </c>
      <c r="F1332" s="27" t="str">
        <f t="shared" si="116"/>
        <v>T끼리어르신
(LTE안심옵션)</v>
      </c>
      <c r="G1332" s="389" t="str">
        <f t="shared" si="117"/>
        <v/>
      </c>
    </row>
    <row r="1333" spans="1:7">
      <c r="A1333" s="384" t="s">
        <v>48</v>
      </c>
      <c r="B1333" s="385" t="s">
        <v>102</v>
      </c>
      <c r="C1333" s="27" t="s">
        <v>13</v>
      </c>
      <c r="D1333" s="27" t="s">
        <v>33</v>
      </c>
      <c r="E1333" s="402" t="s">
        <v>1879</v>
      </c>
      <c r="F1333" s="27" t="str">
        <f t="shared" si="116"/>
        <v>어르신 안심 2.8G</v>
      </c>
      <c r="G1333" s="389" t="str">
        <f t="shared" si="117"/>
        <v/>
      </c>
    </row>
    <row r="1334" spans="1:7">
      <c r="A1334" s="384" t="s">
        <v>48</v>
      </c>
      <c r="B1334" s="385" t="s">
        <v>102</v>
      </c>
      <c r="C1334" s="27" t="s">
        <v>13</v>
      </c>
      <c r="D1334" s="27" t="s">
        <v>33</v>
      </c>
      <c r="E1334" s="402" t="s">
        <v>1881</v>
      </c>
      <c r="F1334" s="27" t="str">
        <f t="shared" si="116"/>
        <v>어르신 안심 4.5G</v>
      </c>
      <c r="G1334" s="389" t="str">
        <f t="shared" si="117"/>
        <v/>
      </c>
    </row>
    <row r="1335" spans="1:7">
      <c r="A1335" s="384" t="s">
        <v>48</v>
      </c>
      <c r="B1335" s="385" t="s">
        <v>102</v>
      </c>
      <c r="C1335" s="27" t="s">
        <v>13</v>
      </c>
      <c r="D1335" s="27" t="s">
        <v>33</v>
      </c>
      <c r="E1335" s="402" t="s">
        <v>1882</v>
      </c>
      <c r="F1335" s="27" t="str">
        <f t="shared" si="116"/>
        <v>어르신 에센스(어르신 스페셜)</v>
      </c>
      <c r="G1335" s="389" t="str">
        <f t="shared" si="117"/>
        <v/>
      </c>
    </row>
    <row r="1336" spans="1:7">
      <c r="A1336" s="384" t="s">
        <v>48</v>
      </c>
      <c r="B1336" s="385" t="s">
        <v>102</v>
      </c>
      <c r="C1336" s="27" t="s">
        <v>34</v>
      </c>
      <c r="D1336" s="27" t="s">
        <v>28</v>
      </c>
      <c r="E1336" s="402" t="s">
        <v>1880</v>
      </c>
      <c r="F1336" s="27" t="str">
        <f t="shared" ref="F1336:F1367" si="118">IFERROR(VLOOKUP(E1336,$A$11:$H$17,8,0),0)</f>
        <v>T끼리어르신
(LTE안심옵션)</v>
      </c>
      <c r="G1336" s="389" t="str">
        <f t="shared" si="117"/>
        <v/>
      </c>
    </row>
    <row r="1337" spans="1:7">
      <c r="A1337" s="384" t="s">
        <v>48</v>
      </c>
      <c r="B1337" s="385" t="s">
        <v>102</v>
      </c>
      <c r="C1337" s="27" t="s">
        <v>34</v>
      </c>
      <c r="D1337" s="27" t="s">
        <v>28</v>
      </c>
      <c r="E1337" s="402" t="s">
        <v>1879</v>
      </c>
      <c r="F1337" s="27" t="str">
        <f t="shared" si="118"/>
        <v>어르신 안심 2.8G</v>
      </c>
      <c r="G1337" s="389" t="str">
        <f t="shared" si="117"/>
        <v/>
      </c>
    </row>
    <row r="1338" spans="1:7">
      <c r="A1338" s="384" t="s">
        <v>48</v>
      </c>
      <c r="B1338" s="385" t="s">
        <v>102</v>
      </c>
      <c r="C1338" s="27" t="s">
        <v>34</v>
      </c>
      <c r="D1338" s="27" t="s">
        <v>28</v>
      </c>
      <c r="E1338" s="402" t="s">
        <v>1881</v>
      </c>
      <c r="F1338" s="27" t="str">
        <f t="shared" si="118"/>
        <v>어르신 안심 4.5G</v>
      </c>
      <c r="G1338" s="389" t="str">
        <f t="shared" si="117"/>
        <v/>
      </c>
    </row>
    <row r="1339" spans="1:7">
      <c r="A1339" s="384" t="s">
        <v>48</v>
      </c>
      <c r="B1339" s="385" t="s">
        <v>102</v>
      </c>
      <c r="C1339" s="27" t="s">
        <v>34</v>
      </c>
      <c r="D1339" s="27" t="s">
        <v>28</v>
      </c>
      <c r="E1339" s="402" t="s">
        <v>1882</v>
      </c>
      <c r="F1339" s="27" t="str">
        <f t="shared" si="118"/>
        <v>어르신 에센스(어르신 스페셜)</v>
      </c>
      <c r="G1339" s="389" t="str">
        <f t="shared" si="117"/>
        <v/>
      </c>
    </row>
    <row r="1340" spans="1:7">
      <c r="A1340" s="384" t="s">
        <v>48</v>
      </c>
      <c r="B1340" s="385" t="s">
        <v>102</v>
      </c>
      <c r="C1340" s="27" t="s">
        <v>34</v>
      </c>
      <c r="D1340" s="27" t="s">
        <v>31</v>
      </c>
      <c r="E1340" s="402" t="s">
        <v>1880</v>
      </c>
      <c r="F1340" s="27" t="str">
        <f t="shared" si="118"/>
        <v>T끼리어르신
(LTE안심옵션)</v>
      </c>
      <c r="G1340" s="389" t="str">
        <f t="shared" si="117"/>
        <v/>
      </c>
    </row>
    <row r="1341" spans="1:7">
      <c r="A1341" s="384" t="s">
        <v>48</v>
      </c>
      <c r="B1341" s="385" t="s">
        <v>102</v>
      </c>
      <c r="C1341" s="27" t="s">
        <v>34</v>
      </c>
      <c r="D1341" s="27" t="s">
        <v>31</v>
      </c>
      <c r="E1341" s="402" t="s">
        <v>1879</v>
      </c>
      <c r="F1341" s="27" t="str">
        <f t="shared" si="118"/>
        <v>어르신 안심 2.8G</v>
      </c>
      <c r="G1341" s="389" t="str">
        <f t="shared" si="117"/>
        <v/>
      </c>
    </row>
    <row r="1342" spans="1:7">
      <c r="A1342" s="384" t="s">
        <v>48</v>
      </c>
      <c r="B1342" s="385" t="s">
        <v>102</v>
      </c>
      <c r="C1342" s="27" t="s">
        <v>34</v>
      </c>
      <c r="D1342" s="27" t="s">
        <v>31</v>
      </c>
      <c r="E1342" s="402" t="s">
        <v>1881</v>
      </c>
      <c r="F1342" s="27" t="str">
        <f t="shared" si="118"/>
        <v>어르신 안심 4.5G</v>
      </c>
      <c r="G1342" s="389" t="str">
        <f t="shared" si="117"/>
        <v/>
      </c>
    </row>
    <row r="1343" spans="1:7">
      <c r="A1343" s="384" t="s">
        <v>48</v>
      </c>
      <c r="B1343" s="385" t="s">
        <v>102</v>
      </c>
      <c r="C1343" s="27" t="s">
        <v>34</v>
      </c>
      <c r="D1343" s="27" t="s">
        <v>31</v>
      </c>
      <c r="E1343" s="402" t="s">
        <v>1882</v>
      </c>
      <c r="F1343" s="27" t="str">
        <f t="shared" si="118"/>
        <v>어르신 에센스(어르신 스페셜)</v>
      </c>
      <c r="G1343" s="389" t="str">
        <f t="shared" si="117"/>
        <v/>
      </c>
    </row>
    <row r="1344" spans="1:7">
      <c r="A1344" s="384" t="s">
        <v>48</v>
      </c>
      <c r="B1344" s="385" t="s">
        <v>102</v>
      </c>
      <c r="C1344" s="27" t="s">
        <v>34</v>
      </c>
      <c r="D1344" s="27" t="s">
        <v>32</v>
      </c>
      <c r="E1344" s="402" t="s">
        <v>1880</v>
      </c>
      <c r="F1344" s="27" t="str">
        <f t="shared" si="118"/>
        <v>T끼리어르신
(LTE안심옵션)</v>
      </c>
      <c r="G1344" s="389" t="str">
        <f t="shared" si="117"/>
        <v/>
      </c>
    </row>
    <row r="1345" spans="1:7">
      <c r="A1345" s="384" t="s">
        <v>48</v>
      </c>
      <c r="B1345" s="385" t="s">
        <v>102</v>
      </c>
      <c r="C1345" s="27" t="s">
        <v>34</v>
      </c>
      <c r="D1345" s="27" t="s">
        <v>32</v>
      </c>
      <c r="E1345" s="402" t="s">
        <v>1879</v>
      </c>
      <c r="F1345" s="27" t="str">
        <f t="shared" si="118"/>
        <v>어르신 안심 2.8G</v>
      </c>
      <c r="G1345" s="389" t="str">
        <f t="shared" si="117"/>
        <v/>
      </c>
    </row>
    <row r="1346" spans="1:7">
      <c r="A1346" s="384" t="s">
        <v>48</v>
      </c>
      <c r="B1346" s="385" t="s">
        <v>102</v>
      </c>
      <c r="C1346" s="27" t="s">
        <v>34</v>
      </c>
      <c r="D1346" s="27" t="s">
        <v>32</v>
      </c>
      <c r="E1346" s="402" t="s">
        <v>1881</v>
      </c>
      <c r="F1346" s="27" t="str">
        <f t="shared" si="118"/>
        <v>어르신 안심 4.5G</v>
      </c>
      <c r="G1346" s="389" t="str">
        <f t="shared" si="117"/>
        <v/>
      </c>
    </row>
    <row r="1347" spans="1:7">
      <c r="A1347" s="384" t="s">
        <v>48</v>
      </c>
      <c r="B1347" s="385" t="s">
        <v>102</v>
      </c>
      <c r="C1347" s="27" t="s">
        <v>34</v>
      </c>
      <c r="D1347" s="27" t="s">
        <v>32</v>
      </c>
      <c r="E1347" s="402" t="s">
        <v>1882</v>
      </c>
      <c r="F1347" s="27" t="str">
        <f t="shared" si="118"/>
        <v>어르신 에센스(어르신 스페셜)</v>
      </c>
      <c r="G1347" s="389" t="str">
        <f t="shared" si="117"/>
        <v/>
      </c>
    </row>
    <row r="1348" spans="1:7">
      <c r="A1348" s="384" t="s">
        <v>48</v>
      </c>
      <c r="B1348" s="385" t="s">
        <v>102</v>
      </c>
      <c r="C1348" s="27" t="s">
        <v>34</v>
      </c>
      <c r="D1348" s="27" t="s">
        <v>33</v>
      </c>
      <c r="E1348" s="402" t="s">
        <v>1880</v>
      </c>
      <c r="F1348" s="27" t="str">
        <f t="shared" si="118"/>
        <v>T끼리어르신
(LTE안심옵션)</v>
      </c>
      <c r="G1348" s="389" t="str">
        <f t="shared" si="117"/>
        <v/>
      </c>
    </row>
    <row r="1349" spans="1:7">
      <c r="A1349" s="384" t="s">
        <v>48</v>
      </c>
      <c r="B1349" s="385" t="s">
        <v>102</v>
      </c>
      <c r="C1349" s="27" t="s">
        <v>34</v>
      </c>
      <c r="D1349" s="27" t="s">
        <v>33</v>
      </c>
      <c r="E1349" s="402" t="s">
        <v>1879</v>
      </c>
      <c r="F1349" s="27" t="str">
        <f t="shared" si="118"/>
        <v>어르신 안심 2.8G</v>
      </c>
      <c r="G1349" s="389" t="str">
        <f t="shared" si="117"/>
        <v/>
      </c>
    </row>
    <row r="1350" spans="1:7">
      <c r="A1350" s="384" t="s">
        <v>48</v>
      </c>
      <c r="B1350" s="385" t="s">
        <v>102</v>
      </c>
      <c r="C1350" s="27" t="s">
        <v>34</v>
      </c>
      <c r="D1350" s="27" t="s">
        <v>33</v>
      </c>
      <c r="E1350" s="402" t="s">
        <v>1881</v>
      </c>
      <c r="F1350" s="27" t="str">
        <f t="shared" si="118"/>
        <v>어르신 안심 4.5G</v>
      </c>
      <c r="G1350" s="389" t="str">
        <f t="shared" si="117"/>
        <v/>
      </c>
    </row>
    <row r="1351" spans="1:7">
      <c r="A1351" s="384" t="s">
        <v>48</v>
      </c>
      <c r="B1351" s="385" t="s">
        <v>102</v>
      </c>
      <c r="C1351" s="27" t="s">
        <v>34</v>
      </c>
      <c r="D1351" s="27" t="s">
        <v>33</v>
      </c>
      <c r="E1351" s="402" t="s">
        <v>1882</v>
      </c>
      <c r="F1351" s="27" t="str">
        <f t="shared" si="118"/>
        <v>어르신 에센스(어르신 스페셜)</v>
      </c>
      <c r="G1351" s="389" t="str">
        <f t="shared" si="117"/>
        <v/>
      </c>
    </row>
    <row r="1352" spans="1:7">
      <c r="A1352" s="384" t="s">
        <v>48</v>
      </c>
      <c r="B1352" s="385" t="s">
        <v>102</v>
      </c>
      <c r="C1352" s="27" t="s">
        <v>86</v>
      </c>
      <c r="D1352" s="27" t="s">
        <v>28</v>
      </c>
      <c r="E1352" s="402" t="s">
        <v>1880</v>
      </c>
      <c r="F1352" s="27" t="str">
        <f t="shared" si="118"/>
        <v>T끼리어르신
(LTE안심옵션)</v>
      </c>
      <c r="G1352" s="389" t="str">
        <f t="shared" ref="G1352:G1415" si="119">IF(F1352="스몰","LTE안심옵션","")</f>
        <v/>
      </c>
    </row>
    <row r="1353" spans="1:7">
      <c r="A1353" s="384" t="s">
        <v>48</v>
      </c>
      <c r="B1353" s="385" t="s">
        <v>102</v>
      </c>
      <c r="C1353" s="27" t="s">
        <v>86</v>
      </c>
      <c r="D1353" s="27" t="s">
        <v>28</v>
      </c>
      <c r="E1353" s="402" t="s">
        <v>1879</v>
      </c>
      <c r="F1353" s="27" t="str">
        <f t="shared" si="118"/>
        <v>어르신 안심 2.8G</v>
      </c>
      <c r="G1353" s="389" t="str">
        <f t="shared" si="119"/>
        <v/>
      </c>
    </row>
    <row r="1354" spans="1:7">
      <c r="A1354" s="384" t="s">
        <v>48</v>
      </c>
      <c r="B1354" s="385" t="s">
        <v>102</v>
      </c>
      <c r="C1354" s="27" t="s">
        <v>86</v>
      </c>
      <c r="D1354" s="27" t="s">
        <v>28</v>
      </c>
      <c r="E1354" s="402" t="s">
        <v>1881</v>
      </c>
      <c r="F1354" s="27" t="str">
        <f t="shared" si="118"/>
        <v>어르신 안심 4.5G</v>
      </c>
      <c r="G1354" s="389" t="str">
        <f t="shared" si="119"/>
        <v/>
      </c>
    </row>
    <row r="1355" spans="1:7">
      <c r="A1355" s="384" t="s">
        <v>48</v>
      </c>
      <c r="B1355" s="385" t="s">
        <v>102</v>
      </c>
      <c r="C1355" s="27" t="s">
        <v>86</v>
      </c>
      <c r="D1355" s="27" t="s">
        <v>28</v>
      </c>
      <c r="E1355" s="402" t="s">
        <v>1882</v>
      </c>
      <c r="F1355" s="27" t="str">
        <f t="shared" si="118"/>
        <v>어르신 에센스(어르신 스페셜)</v>
      </c>
      <c r="G1355" s="389" t="str">
        <f t="shared" si="119"/>
        <v/>
      </c>
    </row>
    <row r="1356" spans="1:7">
      <c r="A1356" s="384" t="s">
        <v>48</v>
      </c>
      <c r="B1356" s="385" t="s">
        <v>102</v>
      </c>
      <c r="C1356" s="27" t="s">
        <v>86</v>
      </c>
      <c r="D1356" s="27" t="s">
        <v>31</v>
      </c>
      <c r="E1356" s="402" t="s">
        <v>1880</v>
      </c>
      <c r="F1356" s="27" t="str">
        <f t="shared" si="118"/>
        <v>T끼리어르신
(LTE안심옵션)</v>
      </c>
      <c r="G1356" s="389" t="str">
        <f t="shared" si="119"/>
        <v/>
      </c>
    </row>
    <row r="1357" spans="1:7">
      <c r="A1357" s="384" t="s">
        <v>48</v>
      </c>
      <c r="B1357" s="385" t="s">
        <v>102</v>
      </c>
      <c r="C1357" s="27" t="s">
        <v>86</v>
      </c>
      <c r="D1357" s="27" t="s">
        <v>31</v>
      </c>
      <c r="E1357" s="402" t="s">
        <v>1879</v>
      </c>
      <c r="F1357" s="27" t="str">
        <f t="shared" si="118"/>
        <v>어르신 안심 2.8G</v>
      </c>
      <c r="G1357" s="389" t="str">
        <f t="shared" si="119"/>
        <v/>
      </c>
    </row>
    <row r="1358" spans="1:7">
      <c r="A1358" s="384" t="s">
        <v>48</v>
      </c>
      <c r="B1358" s="385" t="s">
        <v>102</v>
      </c>
      <c r="C1358" s="27" t="s">
        <v>86</v>
      </c>
      <c r="D1358" s="27" t="s">
        <v>31</v>
      </c>
      <c r="E1358" s="402" t="s">
        <v>1881</v>
      </c>
      <c r="F1358" s="27" t="str">
        <f t="shared" si="118"/>
        <v>어르신 안심 4.5G</v>
      </c>
      <c r="G1358" s="389" t="str">
        <f t="shared" si="119"/>
        <v/>
      </c>
    </row>
    <row r="1359" spans="1:7">
      <c r="A1359" s="384" t="s">
        <v>48</v>
      </c>
      <c r="B1359" s="385" t="s">
        <v>102</v>
      </c>
      <c r="C1359" s="27" t="s">
        <v>86</v>
      </c>
      <c r="D1359" s="27" t="s">
        <v>31</v>
      </c>
      <c r="E1359" s="402" t="s">
        <v>1882</v>
      </c>
      <c r="F1359" s="27" t="str">
        <f t="shared" si="118"/>
        <v>어르신 에센스(어르신 스페셜)</v>
      </c>
      <c r="G1359" s="389" t="str">
        <f t="shared" si="119"/>
        <v/>
      </c>
    </row>
    <row r="1360" spans="1:7">
      <c r="A1360" s="384" t="s">
        <v>48</v>
      </c>
      <c r="B1360" s="385" t="s">
        <v>102</v>
      </c>
      <c r="C1360" s="27" t="s">
        <v>86</v>
      </c>
      <c r="D1360" s="27" t="s">
        <v>32</v>
      </c>
      <c r="E1360" s="402" t="s">
        <v>1880</v>
      </c>
      <c r="F1360" s="27" t="str">
        <f t="shared" si="118"/>
        <v>T끼리어르신
(LTE안심옵션)</v>
      </c>
      <c r="G1360" s="389" t="str">
        <f t="shared" si="119"/>
        <v/>
      </c>
    </row>
    <row r="1361" spans="1:7">
      <c r="A1361" s="384" t="s">
        <v>48</v>
      </c>
      <c r="B1361" s="385" t="s">
        <v>102</v>
      </c>
      <c r="C1361" s="27" t="s">
        <v>86</v>
      </c>
      <c r="D1361" s="27" t="s">
        <v>32</v>
      </c>
      <c r="E1361" s="402" t="s">
        <v>1879</v>
      </c>
      <c r="F1361" s="27" t="str">
        <f t="shared" si="118"/>
        <v>어르신 안심 2.8G</v>
      </c>
      <c r="G1361" s="389" t="str">
        <f t="shared" si="119"/>
        <v/>
      </c>
    </row>
    <row r="1362" spans="1:7">
      <c r="A1362" s="384" t="s">
        <v>48</v>
      </c>
      <c r="B1362" s="385" t="s">
        <v>102</v>
      </c>
      <c r="C1362" s="27" t="s">
        <v>86</v>
      </c>
      <c r="D1362" s="27" t="s">
        <v>32</v>
      </c>
      <c r="E1362" s="402" t="s">
        <v>1881</v>
      </c>
      <c r="F1362" s="27" t="str">
        <f t="shared" si="118"/>
        <v>어르신 안심 4.5G</v>
      </c>
      <c r="G1362" s="389" t="str">
        <f t="shared" si="119"/>
        <v/>
      </c>
    </row>
    <row r="1363" spans="1:7">
      <c r="A1363" s="384" t="s">
        <v>48</v>
      </c>
      <c r="B1363" s="385" t="s">
        <v>102</v>
      </c>
      <c r="C1363" s="27" t="s">
        <v>86</v>
      </c>
      <c r="D1363" s="27" t="s">
        <v>32</v>
      </c>
      <c r="E1363" s="402" t="s">
        <v>1882</v>
      </c>
      <c r="F1363" s="27" t="str">
        <f t="shared" si="118"/>
        <v>어르신 에센스(어르신 스페셜)</v>
      </c>
      <c r="G1363" s="389" t="str">
        <f t="shared" si="119"/>
        <v/>
      </c>
    </row>
    <row r="1364" spans="1:7">
      <c r="A1364" s="384" t="s">
        <v>48</v>
      </c>
      <c r="B1364" s="385" t="s">
        <v>102</v>
      </c>
      <c r="C1364" s="27" t="s">
        <v>86</v>
      </c>
      <c r="D1364" s="27" t="s">
        <v>33</v>
      </c>
      <c r="E1364" s="402" t="s">
        <v>1880</v>
      </c>
      <c r="F1364" s="27" t="str">
        <f t="shared" si="118"/>
        <v>T끼리어르신
(LTE안심옵션)</v>
      </c>
      <c r="G1364" s="389" t="str">
        <f t="shared" si="119"/>
        <v/>
      </c>
    </row>
    <row r="1365" spans="1:7">
      <c r="A1365" s="384" t="s">
        <v>48</v>
      </c>
      <c r="B1365" s="385" t="s">
        <v>102</v>
      </c>
      <c r="C1365" s="27" t="s">
        <v>86</v>
      </c>
      <c r="D1365" s="27" t="s">
        <v>33</v>
      </c>
      <c r="E1365" s="402" t="s">
        <v>1879</v>
      </c>
      <c r="F1365" s="27" t="str">
        <f t="shared" si="118"/>
        <v>어르신 안심 2.8G</v>
      </c>
      <c r="G1365" s="389" t="str">
        <f t="shared" si="119"/>
        <v/>
      </c>
    </row>
    <row r="1366" spans="1:7">
      <c r="A1366" s="384" t="s">
        <v>48</v>
      </c>
      <c r="B1366" s="385" t="s">
        <v>102</v>
      </c>
      <c r="C1366" s="27" t="s">
        <v>86</v>
      </c>
      <c r="D1366" s="27" t="s">
        <v>33</v>
      </c>
      <c r="E1366" s="402" t="s">
        <v>1881</v>
      </c>
      <c r="F1366" s="27" t="str">
        <f t="shared" si="118"/>
        <v>어르신 안심 4.5G</v>
      </c>
      <c r="G1366" s="389" t="str">
        <f t="shared" si="119"/>
        <v/>
      </c>
    </row>
    <row r="1367" spans="1:7">
      <c r="A1367" s="384" t="s">
        <v>48</v>
      </c>
      <c r="B1367" s="385" t="s">
        <v>102</v>
      </c>
      <c r="C1367" s="27" t="s">
        <v>86</v>
      </c>
      <c r="D1367" s="27" t="s">
        <v>33</v>
      </c>
      <c r="E1367" s="402" t="s">
        <v>1882</v>
      </c>
      <c r="F1367" s="27" t="str">
        <f t="shared" si="118"/>
        <v>어르신 에센스(어르신 스페셜)</v>
      </c>
      <c r="G1367" s="389" t="str">
        <f t="shared" si="119"/>
        <v/>
      </c>
    </row>
    <row r="1368" spans="1:7">
      <c r="A1368" s="384" t="s">
        <v>49</v>
      </c>
      <c r="B1368" s="385" t="s">
        <v>90</v>
      </c>
      <c r="C1368" s="27" t="s">
        <v>5</v>
      </c>
      <c r="D1368" s="27" t="s">
        <v>28</v>
      </c>
      <c r="E1368" s="402" t="s">
        <v>1880</v>
      </c>
      <c r="F1368" s="27" t="str">
        <f t="shared" ref="F1368:F1431" si="120">IFERROR(VLOOKUP(E1368,$A$12:$B$17,2,0),0)</f>
        <v>안심2.5G</v>
      </c>
      <c r="G1368" s="389" t="str">
        <f t="shared" si="119"/>
        <v/>
      </c>
    </row>
    <row r="1369" spans="1:7">
      <c r="A1369" s="384" t="s">
        <v>49</v>
      </c>
      <c r="B1369" s="385" t="s">
        <v>90</v>
      </c>
      <c r="C1369" s="27" t="s">
        <v>5</v>
      </c>
      <c r="D1369" s="27" t="s">
        <v>28</v>
      </c>
      <c r="E1369" s="402" t="s">
        <v>1879</v>
      </c>
      <c r="F1369" s="27" t="str">
        <f t="shared" si="120"/>
        <v>안심4G</v>
      </c>
      <c r="G1369" s="389" t="str">
        <f t="shared" si="119"/>
        <v/>
      </c>
    </row>
    <row r="1370" spans="1:7">
      <c r="A1370" s="384" t="s">
        <v>49</v>
      </c>
      <c r="B1370" s="385" t="s">
        <v>90</v>
      </c>
      <c r="C1370" s="27" t="s">
        <v>5</v>
      </c>
      <c r="D1370" s="27" t="s">
        <v>28</v>
      </c>
      <c r="E1370" s="402" t="s">
        <v>1881</v>
      </c>
      <c r="F1370" s="27" t="str">
        <f t="shared" si="120"/>
        <v>에센스(스페셜)</v>
      </c>
      <c r="G1370" s="389" t="str">
        <f t="shared" si="119"/>
        <v/>
      </c>
    </row>
    <row r="1371" spans="1:7">
      <c r="A1371" s="384" t="s">
        <v>49</v>
      </c>
      <c r="B1371" s="385" t="s">
        <v>90</v>
      </c>
      <c r="C1371" s="27" t="s">
        <v>5</v>
      </c>
      <c r="D1371" s="27" t="s">
        <v>28</v>
      </c>
      <c r="E1371" s="402" t="s">
        <v>1882</v>
      </c>
      <c r="F1371" s="27" t="str">
        <f t="shared" si="120"/>
        <v>에센스(스페셜)</v>
      </c>
      <c r="G1371" s="389" t="str">
        <f t="shared" si="119"/>
        <v/>
      </c>
    </row>
    <row r="1372" spans="1:7">
      <c r="A1372" s="384" t="s">
        <v>49</v>
      </c>
      <c r="B1372" s="385" t="s">
        <v>90</v>
      </c>
      <c r="C1372" s="27" t="s">
        <v>5</v>
      </c>
      <c r="D1372" s="27" t="s">
        <v>31</v>
      </c>
      <c r="E1372" s="402" t="s">
        <v>1880</v>
      </c>
      <c r="F1372" s="27" t="str">
        <f t="shared" si="120"/>
        <v>안심2.5G</v>
      </c>
      <c r="G1372" s="389" t="str">
        <f t="shared" si="119"/>
        <v/>
      </c>
    </row>
    <row r="1373" spans="1:7">
      <c r="A1373" s="384" t="s">
        <v>49</v>
      </c>
      <c r="B1373" s="385" t="s">
        <v>90</v>
      </c>
      <c r="C1373" s="27" t="s">
        <v>5</v>
      </c>
      <c r="D1373" s="27" t="s">
        <v>31</v>
      </c>
      <c r="E1373" s="402" t="s">
        <v>1879</v>
      </c>
      <c r="F1373" s="27" t="str">
        <f t="shared" si="120"/>
        <v>안심4G</v>
      </c>
      <c r="G1373" s="389" t="str">
        <f t="shared" si="119"/>
        <v/>
      </c>
    </row>
    <row r="1374" spans="1:7">
      <c r="A1374" s="384" t="s">
        <v>49</v>
      </c>
      <c r="B1374" s="385" t="s">
        <v>90</v>
      </c>
      <c r="C1374" s="27" t="s">
        <v>5</v>
      </c>
      <c r="D1374" s="27" t="s">
        <v>31</v>
      </c>
      <c r="E1374" s="402" t="s">
        <v>1881</v>
      </c>
      <c r="F1374" s="27" t="str">
        <f t="shared" si="120"/>
        <v>에센스(스페셜)</v>
      </c>
      <c r="G1374" s="389" t="str">
        <f t="shared" si="119"/>
        <v/>
      </c>
    </row>
    <row r="1375" spans="1:7">
      <c r="A1375" s="384" t="s">
        <v>49</v>
      </c>
      <c r="B1375" s="385" t="s">
        <v>90</v>
      </c>
      <c r="C1375" s="27" t="s">
        <v>5</v>
      </c>
      <c r="D1375" s="27" t="s">
        <v>31</v>
      </c>
      <c r="E1375" s="402" t="s">
        <v>1882</v>
      </c>
      <c r="F1375" s="27" t="str">
        <f t="shared" si="120"/>
        <v>에센스(스페셜)</v>
      </c>
      <c r="G1375" s="389" t="str">
        <f t="shared" si="119"/>
        <v/>
      </c>
    </row>
    <row r="1376" spans="1:7">
      <c r="A1376" s="384" t="s">
        <v>49</v>
      </c>
      <c r="B1376" s="385" t="s">
        <v>90</v>
      </c>
      <c r="C1376" s="27" t="s">
        <v>5</v>
      </c>
      <c r="D1376" s="27" t="s">
        <v>32</v>
      </c>
      <c r="E1376" s="402" t="s">
        <v>1880</v>
      </c>
      <c r="F1376" s="27" t="str">
        <f t="shared" si="120"/>
        <v>안심2.5G</v>
      </c>
      <c r="G1376" s="389" t="str">
        <f t="shared" si="119"/>
        <v/>
      </c>
    </row>
    <row r="1377" spans="1:7">
      <c r="A1377" s="384" t="s">
        <v>49</v>
      </c>
      <c r="B1377" s="385" t="s">
        <v>90</v>
      </c>
      <c r="C1377" s="27" t="s">
        <v>5</v>
      </c>
      <c r="D1377" s="27" t="s">
        <v>32</v>
      </c>
      <c r="E1377" s="402" t="s">
        <v>1879</v>
      </c>
      <c r="F1377" s="27" t="str">
        <f t="shared" si="120"/>
        <v>안심4G</v>
      </c>
      <c r="G1377" s="389" t="str">
        <f t="shared" si="119"/>
        <v/>
      </c>
    </row>
    <row r="1378" spans="1:7">
      <c r="A1378" s="384" t="s">
        <v>49</v>
      </c>
      <c r="B1378" s="385" t="s">
        <v>90</v>
      </c>
      <c r="C1378" s="27" t="s">
        <v>5</v>
      </c>
      <c r="D1378" s="27" t="s">
        <v>32</v>
      </c>
      <c r="E1378" s="402" t="s">
        <v>1881</v>
      </c>
      <c r="F1378" s="27" t="str">
        <f t="shared" si="120"/>
        <v>에센스(스페셜)</v>
      </c>
      <c r="G1378" s="389" t="str">
        <f t="shared" si="119"/>
        <v/>
      </c>
    </row>
    <row r="1379" spans="1:7">
      <c r="A1379" s="384" t="s">
        <v>49</v>
      </c>
      <c r="B1379" s="385" t="s">
        <v>90</v>
      </c>
      <c r="C1379" s="27" t="s">
        <v>5</v>
      </c>
      <c r="D1379" s="27" t="s">
        <v>32</v>
      </c>
      <c r="E1379" s="402" t="s">
        <v>1882</v>
      </c>
      <c r="F1379" s="27" t="str">
        <f t="shared" si="120"/>
        <v>에센스(스페셜)</v>
      </c>
      <c r="G1379" s="389" t="str">
        <f t="shared" si="119"/>
        <v/>
      </c>
    </row>
    <row r="1380" spans="1:7">
      <c r="A1380" s="384" t="s">
        <v>49</v>
      </c>
      <c r="B1380" s="385" t="s">
        <v>90</v>
      </c>
      <c r="C1380" s="27" t="s">
        <v>5</v>
      </c>
      <c r="D1380" s="27" t="s">
        <v>33</v>
      </c>
      <c r="E1380" s="402" t="s">
        <v>1880</v>
      </c>
      <c r="F1380" s="27" t="str">
        <f t="shared" si="120"/>
        <v>안심2.5G</v>
      </c>
      <c r="G1380" s="389" t="str">
        <f t="shared" si="119"/>
        <v/>
      </c>
    </row>
    <row r="1381" spans="1:7">
      <c r="A1381" s="384" t="s">
        <v>49</v>
      </c>
      <c r="B1381" s="385" t="s">
        <v>90</v>
      </c>
      <c r="C1381" s="27" t="s">
        <v>5</v>
      </c>
      <c r="D1381" s="27" t="s">
        <v>33</v>
      </c>
      <c r="E1381" s="402" t="s">
        <v>1879</v>
      </c>
      <c r="F1381" s="27" t="str">
        <f t="shared" si="120"/>
        <v>안심4G</v>
      </c>
      <c r="G1381" s="389" t="str">
        <f t="shared" si="119"/>
        <v/>
      </c>
    </row>
    <row r="1382" spans="1:7">
      <c r="A1382" s="384" t="s">
        <v>49</v>
      </c>
      <c r="B1382" s="385" t="s">
        <v>90</v>
      </c>
      <c r="C1382" s="27" t="s">
        <v>5</v>
      </c>
      <c r="D1382" s="27" t="s">
        <v>33</v>
      </c>
      <c r="E1382" s="402" t="s">
        <v>1881</v>
      </c>
      <c r="F1382" s="27" t="str">
        <f t="shared" si="120"/>
        <v>에센스(스페셜)</v>
      </c>
      <c r="G1382" s="389" t="str">
        <f t="shared" si="119"/>
        <v/>
      </c>
    </row>
    <row r="1383" spans="1:7">
      <c r="A1383" s="384" t="s">
        <v>49</v>
      </c>
      <c r="B1383" s="385" t="s">
        <v>90</v>
      </c>
      <c r="C1383" s="27" t="s">
        <v>5</v>
      </c>
      <c r="D1383" s="27" t="s">
        <v>33</v>
      </c>
      <c r="E1383" s="402" t="s">
        <v>1882</v>
      </c>
      <c r="F1383" s="27" t="str">
        <f t="shared" si="120"/>
        <v>에센스(스페셜)</v>
      </c>
      <c r="G1383" s="389" t="str">
        <f t="shared" si="119"/>
        <v/>
      </c>
    </row>
    <row r="1384" spans="1:7">
      <c r="A1384" s="384" t="s">
        <v>49</v>
      </c>
      <c r="B1384" s="385" t="s">
        <v>90</v>
      </c>
      <c r="C1384" s="27" t="s">
        <v>30</v>
      </c>
      <c r="D1384" s="27" t="s">
        <v>28</v>
      </c>
      <c r="E1384" s="402" t="s">
        <v>1880</v>
      </c>
      <c r="F1384" s="27" t="str">
        <f t="shared" si="120"/>
        <v>안심2.5G</v>
      </c>
      <c r="G1384" s="389" t="str">
        <f t="shared" si="119"/>
        <v/>
      </c>
    </row>
    <row r="1385" spans="1:7">
      <c r="A1385" s="384" t="s">
        <v>49</v>
      </c>
      <c r="B1385" s="385" t="s">
        <v>90</v>
      </c>
      <c r="C1385" s="27" t="s">
        <v>30</v>
      </c>
      <c r="D1385" s="27" t="s">
        <v>28</v>
      </c>
      <c r="E1385" s="402" t="s">
        <v>1879</v>
      </c>
      <c r="F1385" s="27" t="str">
        <f t="shared" si="120"/>
        <v>안심4G</v>
      </c>
      <c r="G1385" s="389" t="str">
        <f t="shared" si="119"/>
        <v/>
      </c>
    </row>
    <row r="1386" spans="1:7">
      <c r="A1386" s="384" t="s">
        <v>49</v>
      </c>
      <c r="B1386" s="385" t="s">
        <v>90</v>
      </c>
      <c r="C1386" s="27" t="s">
        <v>30</v>
      </c>
      <c r="D1386" s="27" t="s">
        <v>28</v>
      </c>
      <c r="E1386" s="402" t="s">
        <v>1881</v>
      </c>
      <c r="F1386" s="27" t="str">
        <f t="shared" si="120"/>
        <v>에센스(스페셜)</v>
      </c>
      <c r="G1386" s="389" t="str">
        <f t="shared" si="119"/>
        <v/>
      </c>
    </row>
    <row r="1387" spans="1:7">
      <c r="A1387" s="384" t="s">
        <v>49</v>
      </c>
      <c r="B1387" s="385" t="s">
        <v>90</v>
      </c>
      <c r="C1387" s="27" t="s">
        <v>30</v>
      </c>
      <c r="D1387" s="27" t="s">
        <v>28</v>
      </c>
      <c r="E1387" s="402" t="s">
        <v>1882</v>
      </c>
      <c r="F1387" s="27" t="str">
        <f t="shared" si="120"/>
        <v>에센스(스페셜)</v>
      </c>
      <c r="G1387" s="389" t="str">
        <f t="shared" si="119"/>
        <v/>
      </c>
    </row>
    <row r="1388" spans="1:7">
      <c r="A1388" s="384" t="s">
        <v>49</v>
      </c>
      <c r="B1388" s="385" t="s">
        <v>90</v>
      </c>
      <c r="C1388" s="27" t="s">
        <v>30</v>
      </c>
      <c r="D1388" s="27" t="s">
        <v>31</v>
      </c>
      <c r="E1388" s="402" t="s">
        <v>1880</v>
      </c>
      <c r="F1388" s="27" t="str">
        <f t="shared" si="120"/>
        <v>안심2.5G</v>
      </c>
      <c r="G1388" s="389" t="str">
        <f t="shared" si="119"/>
        <v/>
      </c>
    </row>
    <row r="1389" spans="1:7">
      <c r="A1389" s="384" t="s">
        <v>49</v>
      </c>
      <c r="B1389" s="385" t="s">
        <v>90</v>
      </c>
      <c r="C1389" s="27" t="s">
        <v>30</v>
      </c>
      <c r="D1389" s="27" t="s">
        <v>31</v>
      </c>
      <c r="E1389" s="402" t="s">
        <v>1879</v>
      </c>
      <c r="F1389" s="27" t="str">
        <f t="shared" si="120"/>
        <v>안심4G</v>
      </c>
      <c r="G1389" s="389" t="str">
        <f t="shared" si="119"/>
        <v/>
      </c>
    </row>
    <row r="1390" spans="1:7">
      <c r="A1390" s="384" t="s">
        <v>49</v>
      </c>
      <c r="B1390" s="385" t="s">
        <v>90</v>
      </c>
      <c r="C1390" s="27" t="s">
        <v>30</v>
      </c>
      <c r="D1390" s="27" t="s">
        <v>31</v>
      </c>
      <c r="E1390" s="402" t="s">
        <v>1881</v>
      </c>
      <c r="F1390" s="27" t="str">
        <f t="shared" si="120"/>
        <v>에센스(스페셜)</v>
      </c>
      <c r="G1390" s="389" t="str">
        <f t="shared" si="119"/>
        <v/>
      </c>
    </row>
    <row r="1391" spans="1:7">
      <c r="A1391" s="384" t="s">
        <v>49</v>
      </c>
      <c r="B1391" s="385" t="s">
        <v>90</v>
      </c>
      <c r="C1391" s="27" t="s">
        <v>30</v>
      </c>
      <c r="D1391" s="27" t="s">
        <v>31</v>
      </c>
      <c r="E1391" s="402" t="s">
        <v>1882</v>
      </c>
      <c r="F1391" s="27" t="str">
        <f t="shared" si="120"/>
        <v>에센스(스페셜)</v>
      </c>
      <c r="G1391" s="389" t="str">
        <f t="shared" si="119"/>
        <v/>
      </c>
    </row>
    <row r="1392" spans="1:7">
      <c r="A1392" s="384" t="s">
        <v>49</v>
      </c>
      <c r="B1392" s="385" t="s">
        <v>90</v>
      </c>
      <c r="C1392" s="27" t="s">
        <v>30</v>
      </c>
      <c r="D1392" s="27" t="s">
        <v>32</v>
      </c>
      <c r="E1392" s="402" t="s">
        <v>1880</v>
      </c>
      <c r="F1392" s="27" t="str">
        <f t="shared" si="120"/>
        <v>안심2.5G</v>
      </c>
      <c r="G1392" s="389" t="str">
        <f t="shared" si="119"/>
        <v/>
      </c>
    </row>
    <row r="1393" spans="1:7">
      <c r="A1393" s="384" t="s">
        <v>49</v>
      </c>
      <c r="B1393" s="385" t="s">
        <v>90</v>
      </c>
      <c r="C1393" s="27" t="s">
        <v>30</v>
      </c>
      <c r="D1393" s="27" t="s">
        <v>32</v>
      </c>
      <c r="E1393" s="402" t="s">
        <v>1879</v>
      </c>
      <c r="F1393" s="27" t="str">
        <f t="shared" si="120"/>
        <v>안심4G</v>
      </c>
      <c r="G1393" s="389" t="str">
        <f t="shared" si="119"/>
        <v/>
      </c>
    </row>
    <row r="1394" spans="1:7">
      <c r="A1394" s="384" t="s">
        <v>49</v>
      </c>
      <c r="B1394" s="385" t="s">
        <v>90</v>
      </c>
      <c r="C1394" s="27" t="s">
        <v>30</v>
      </c>
      <c r="D1394" s="27" t="s">
        <v>32</v>
      </c>
      <c r="E1394" s="402" t="s">
        <v>1881</v>
      </c>
      <c r="F1394" s="27" t="str">
        <f t="shared" si="120"/>
        <v>에센스(스페셜)</v>
      </c>
      <c r="G1394" s="389" t="str">
        <f t="shared" si="119"/>
        <v/>
      </c>
    </row>
    <row r="1395" spans="1:7">
      <c r="A1395" s="384" t="s">
        <v>49</v>
      </c>
      <c r="B1395" s="385" t="s">
        <v>90</v>
      </c>
      <c r="C1395" s="27" t="s">
        <v>30</v>
      </c>
      <c r="D1395" s="27" t="s">
        <v>32</v>
      </c>
      <c r="E1395" s="402" t="s">
        <v>1882</v>
      </c>
      <c r="F1395" s="27" t="str">
        <f t="shared" si="120"/>
        <v>에센스(스페셜)</v>
      </c>
      <c r="G1395" s="389" t="str">
        <f t="shared" si="119"/>
        <v/>
      </c>
    </row>
    <row r="1396" spans="1:7">
      <c r="A1396" s="384" t="s">
        <v>49</v>
      </c>
      <c r="B1396" s="385" t="s">
        <v>90</v>
      </c>
      <c r="C1396" s="27" t="s">
        <v>30</v>
      </c>
      <c r="D1396" s="27" t="s">
        <v>33</v>
      </c>
      <c r="E1396" s="402" t="s">
        <v>1880</v>
      </c>
      <c r="F1396" s="27" t="str">
        <f t="shared" si="120"/>
        <v>안심2.5G</v>
      </c>
      <c r="G1396" s="389" t="str">
        <f t="shared" si="119"/>
        <v/>
      </c>
    </row>
    <row r="1397" spans="1:7">
      <c r="A1397" s="384" t="s">
        <v>49</v>
      </c>
      <c r="B1397" s="385" t="s">
        <v>90</v>
      </c>
      <c r="C1397" s="27" t="s">
        <v>30</v>
      </c>
      <c r="D1397" s="27" t="s">
        <v>33</v>
      </c>
      <c r="E1397" s="402" t="s">
        <v>1879</v>
      </c>
      <c r="F1397" s="27" t="str">
        <f t="shared" si="120"/>
        <v>안심4G</v>
      </c>
      <c r="G1397" s="389" t="str">
        <f t="shared" si="119"/>
        <v/>
      </c>
    </row>
    <row r="1398" spans="1:7">
      <c r="A1398" s="384" t="s">
        <v>49</v>
      </c>
      <c r="B1398" s="385" t="s">
        <v>90</v>
      </c>
      <c r="C1398" s="27" t="s">
        <v>30</v>
      </c>
      <c r="D1398" s="27" t="s">
        <v>33</v>
      </c>
      <c r="E1398" s="402" t="s">
        <v>1881</v>
      </c>
      <c r="F1398" s="27" t="str">
        <f t="shared" si="120"/>
        <v>에센스(스페셜)</v>
      </c>
      <c r="G1398" s="389" t="str">
        <f t="shared" si="119"/>
        <v/>
      </c>
    </row>
    <row r="1399" spans="1:7">
      <c r="A1399" s="384" t="s">
        <v>49</v>
      </c>
      <c r="B1399" s="385" t="s">
        <v>90</v>
      </c>
      <c r="C1399" s="27" t="s">
        <v>30</v>
      </c>
      <c r="D1399" s="27" t="s">
        <v>33</v>
      </c>
      <c r="E1399" s="402" t="s">
        <v>1882</v>
      </c>
      <c r="F1399" s="27" t="str">
        <f t="shared" si="120"/>
        <v>에센스(스페셜)</v>
      </c>
      <c r="G1399" s="389" t="str">
        <f t="shared" si="119"/>
        <v/>
      </c>
    </row>
    <row r="1400" spans="1:7">
      <c r="A1400" s="384" t="s">
        <v>49</v>
      </c>
      <c r="B1400" s="385" t="s">
        <v>90</v>
      </c>
      <c r="C1400" s="27" t="s">
        <v>10</v>
      </c>
      <c r="D1400" s="27" t="s">
        <v>28</v>
      </c>
      <c r="E1400" s="402" t="s">
        <v>1880</v>
      </c>
      <c r="F1400" s="27" t="str">
        <f t="shared" si="120"/>
        <v>안심2.5G</v>
      </c>
      <c r="G1400" s="389" t="str">
        <f t="shared" si="119"/>
        <v/>
      </c>
    </row>
    <row r="1401" spans="1:7">
      <c r="A1401" s="384" t="s">
        <v>49</v>
      </c>
      <c r="B1401" s="385" t="s">
        <v>90</v>
      </c>
      <c r="C1401" s="27" t="s">
        <v>10</v>
      </c>
      <c r="D1401" s="27" t="s">
        <v>28</v>
      </c>
      <c r="E1401" s="402" t="s">
        <v>1879</v>
      </c>
      <c r="F1401" s="27" t="str">
        <f t="shared" si="120"/>
        <v>안심4G</v>
      </c>
      <c r="G1401" s="389" t="str">
        <f t="shared" si="119"/>
        <v/>
      </c>
    </row>
    <row r="1402" spans="1:7">
      <c r="A1402" s="384" t="s">
        <v>49</v>
      </c>
      <c r="B1402" s="385" t="s">
        <v>90</v>
      </c>
      <c r="C1402" s="27" t="s">
        <v>10</v>
      </c>
      <c r="D1402" s="27" t="s">
        <v>28</v>
      </c>
      <c r="E1402" s="402" t="s">
        <v>1881</v>
      </c>
      <c r="F1402" s="27" t="str">
        <f t="shared" si="120"/>
        <v>에센스(스페셜)</v>
      </c>
      <c r="G1402" s="389" t="str">
        <f t="shared" si="119"/>
        <v/>
      </c>
    </row>
    <row r="1403" spans="1:7">
      <c r="A1403" s="384" t="s">
        <v>49</v>
      </c>
      <c r="B1403" s="385" t="s">
        <v>90</v>
      </c>
      <c r="C1403" s="27" t="s">
        <v>10</v>
      </c>
      <c r="D1403" s="27" t="s">
        <v>28</v>
      </c>
      <c r="E1403" s="402" t="s">
        <v>1882</v>
      </c>
      <c r="F1403" s="27" t="str">
        <f t="shared" si="120"/>
        <v>에센스(스페셜)</v>
      </c>
      <c r="G1403" s="389" t="str">
        <f t="shared" si="119"/>
        <v/>
      </c>
    </row>
    <row r="1404" spans="1:7">
      <c r="A1404" s="384" t="s">
        <v>49</v>
      </c>
      <c r="B1404" s="385" t="s">
        <v>90</v>
      </c>
      <c r="C1404" s="27" t="s">
        <v>10</v>
      </c>
      <c r="D1404" s="27" t="s">
        <v>31</v>
      </c>
      <c r="E1404" s="402" t="s">
        <v>1880</v>
      </c>
      <c r="F1404" s="27" t="str">
        <f t="shared" si="120"/>
        <v>안심2.5G</v>
      </c>
      <c r="G1404" s="389" t="str">
        <f t="shared" si="119"/>
        <v/>
      </c>
    </row>
    <row r="1405" spans="1:7">
      <c r="A1405" s="384" t="s">
        <v>49</v>
      </c>
      <c r="B1405" s="385" t="s">
        <v>90</v>
      </c>
      <c r="C1405" s="27" t="s">
        <v>10</v>
      </c>
      <c r="D1405" s="27" t="s">
        <v>31</v>
      </c>
      <c r="E1405" s="402" t="s">
        <v>1879</v>
      </c>
      <c r="F1405" s="27" t="str">
        <f t="shared" si="120"/>
        <v>안심4G</v>
      </c>
      <c r="G1405" s="389" t="str">
        <f t="shared" si="119"/>
        <v/>
      </c>
    </row>
    <row r="1406" spans="1:7">
      <c r="A1406" s="384" t="s">
        <v>49</v>
      </c>
      <c r="B1406" s="385" t="s">
        <v>90</v>
      </c>
      <c r="C1406" s="27" t="s">
        <v>10</v>
      </c>
      <c r="D1406" s="27" t="s">
        <v>31</v>
      </c>
      <c r="E1406" s="402" t="s">
        <v>1881</v>
      </c>
      <c r="F1406" s="27" t="str">
        <f t="shared" si="120"/>
        <v>에센스(스페셜)</v>
      </c>
      <c r="G1406" s="389" t="str">
        <f t="shared" si="119"/>
        <v/>
      </c>
    </row>
    <row r="1407" spans="1:7">
      <c r="A1407" s="384" t="s">
        <v>49</v>
      </c>
      <c r="B1407" s="385" t="s">
        <v>90</v>
      </c>
      <c r="C1407" s="27" t="s">
        <v>10</v>
      </c>
      <c r="D1407" s="27" t="s">
        <v>31</v>
      </c>
      <c r="E1407" s="402" t="s">
        <v>1882</v>
      </c>
      <c r="F1407" s="27" t="str">
        <f t="shared" si="120"/>
        <v>에센스(스페셜)</v>
      </c>
      <c r="G1407" s="389" t="str">
        <f t="shared" si="119"/>
        <v/>
      </c>
    </row>
    <row r="1408" spans="1:7">
      <c r="A1408" s="384" t="s">
        <v>49</v>
      </c>
      <c r="B1408" s="385" t="s">
        <v>90</v>
      </c>
      <c r="C1408" s="27" t="s">
        <v>10</v>
      </c>
      <c r="D1408" s="27" t="s">
        <v>32</v>
      </c>
      <c r="E1408" s="402" t="s">
        <v>1880</v>
      </c>
      <c r="F1408" s="27" t="str">
        <f t="shared" si="120"/>
        <v>안심2.5G</v>
      </c>
      <c r="G1408" s="389" t="str">
        <f t="shared" si="119"/>
        <v/>
      </c>
    </row>
    <row r="1409" spans="1:7">
      <c r="A1409" s="384" t="s">
        <v>49</v>
      </c>
      <c r="B1409" s="385" t="s">
        <v>90</v>
      </c>
      <c r="C1409" s="27" t="s">
        <v>10</v>
      </c>
      <c r="D1409" s="27" t="s">
        <v>32</v>
      </c>
      <c r="E1409" s="402" t="s">
        <v>1879</v>
      </c>
      <c r="F1409" s="27" t="str">
        <f t="shared" si="120"/>
        <v>안심4G</v>
      </c>
      <c r="G1409" s="389" t="str">
        <f t="shared" si="119"/>
        <v/>
      </c>
    </row>
    <row r="1410" spans="1:7">
      <c r="A1410" s="384" t="s">
        <v>49</v>
      </c>
      <c r="B1410" s="385" t="s">
        <v>90</v>
      </c>
      <c r="C1410" s="27" t="s">
        <v>10</v>
      </c>
      <c r="D1410" s="27" t="s">
        <v>32</v>
      </c>
      <c r="E1410" s="402" t="s">
        <v>1881</v>
      </c>
      <c r="F1410" s="27" t="str">
        <f t="shared" si="120"/>
        <v>에센스(스페셜)</v>
      </c>
      <c r="G1410" s="389" t="str">
        <f t="shared" si="119"/>
        <v/>
      </c>
    </row>
    <row r="1411" spans="1:7">
      <c r="A1411" s="384" t="s">
        <v>49</v>
      </c>
      <c r="B1411" s="385" t="s">
        <v>90</v>
      </c>
      <c r="C1411" s="27" t="s">
        <v>10</v>
      </c>
      <c r="D1411" s="27" t="s">
        <v>32</v>
      </c>
      <c r="E1411" s="402" t="s">
        <v>1882</v>
      </c>
      <c r="F1411" s="27" t="str">
        <f t="shared" si="120"/>
        <v>에센스(스페셜)</v>
      </c>
      <c r="G1411" s="389" t="str">
        <f t="shared" si="119"/>
        <v/>
      </c>
    </row>
    <row r="1412" spans="1:7">
      <c r="A1412" s="384" t="s">
        <v>49</v>
      </c>
      <c r="B1412" s="385" t="s">
        <v>90</v>
      </c>
      <c r="C1412" s="27" t="s">
        <v>10</v>
      </c>
      <c r="D1412" s="27" t="s">
        <v>33</v>
      </c>
      <c r="E1412" s="402" t="s">
        <v>1880</v>
      </c>
      <c r="F1412" s="27" t="str">
        <f t="shared" si="120"/>
        <v>안심2.5G</v>
      </c>
      <c r="G1412" s="389" t="str">
        <f t="shared" si="119"/>
        <v/>
      </c>
    </row>
    <row r="1413" spans="1:7">
      <c r="A1413" s="384" t="s">
        <v>49</v>
      </c>
      <c r="B1413" s="385" t="s">
        <v>90</v>
      </c>
      <c r="C1413" s="27" t="s">
        <v>10</v>
      </c>
      <c r="D1413" s="27" t="s">
        <v>33</v>
      </c>
      <c r="E1413" s="402" t="s">
        <v>1879</v>
      </c>
      <c r="F1413" s="27" t="str">
        <f t="shared" si="120"/>
        <v>안심4G</v>
      </c>
      <c r="G1413" s="389" t="str">
        <f t="shared" si="119"/>
        <v/>
      </c>
    </row>
    <row r="1414" spans="1:7">
      <c r="A1414" s="384" t="s">
        <v>49</v>
      </c>
      <c r="B1414" s="385" t="s">
        <v>90</v>
      </c>
      <c r="C1414" s="27" t="s">
        <v>10</v>
      </c>
      <c r="D1414" s="27" t="s">
        <v>33</v>
      </c>
      <c r="E1414" s="402" t="s">
        <v>1881</v>
      </c>
      <c r="F1414" s="27" t="str">
        <f t="shared" si="120"/>
        <v>에센스(스페셜)</v>
      </c>
      <c r="G1414" s="389" t="str">
        <f t="shared" si="119"/>
        <v/>
      </c>
    </row>
    <row r="1415" spans="1:7">
      <c r="A1415" s="384" t="s">
        <v>49</v>
      </c>
      <c r="B1415" s="385" t="s">
        <v>90</v>
      </c>
      <c r="C1415" s="27" t="s">
        <v>10</v>
      </c>
      <c r="D1415" s="27" t="s">
        <v>33</v>
      </c>
      <c r="E1415" s="402" t="s">
        <v>1882</v>
      </c>
      <c r="F1415" s="27" t="str">
        <f t="shared" si="120"/>
        <v>에센스(스페셜)</v>
      </c>
      <c r="G1415" s="389" t="str">
        <f t="shared" si="119"/>
        <v/>
      </c>
    </row>
    <row r="1416" spans="1:7">
      <c r="A1416" s="384" t="s">
        <v>49</v>
      </c>
      <c r="B1416" s="385" t="s">
        <v>90</v>
      </c>
      <c r="C1416" s="27" t="s">
        <v>13</v>
      </c>
      <c r="D1416" s="27" t="s">
        <v>28</v>
      </c>
      <c r="E1416" s="402" t="s">
        <v>1880</v>
      </c>
      <c r="F1416" s="27" t="str">
        <f t="shared" si="120"/>
        <v>안심2.5G</v>
      </c>
      <c r="G1416" s="389" t="str">
        <f t="shared" ref="G1416:G1479" si="121">IF(F1416="스몰","LTE안심옵션","")</f>
        <v/>
      </c>
    </row>
    <row r="1417" spans="1:7">
      <c r="A1417" s="384" t="s">
        <v>49</v>
      </c>
      <c r="B1417" s="385" t="s">
        <v>90</v>
      </c>
      <c r="C1417" s="27" t="s">
        <v>13</v>
      </c>
      <c r="D1417" s="27" t="s">
        <v>28</v>
      </c>
      <c r="E1417" s="402" t="s">
        <v>1879</v>
      </c>
      <c r="F1417" s="27" t="str">
        <f t="shared" si="120"/>
        <v>안심4G</v>
      </c>
      <c r="G1417" s="389" t="str">
        <f t="shared" si="121"/>
        <v/>
      </c>
    </row>
    <row r="1418" spans="1:7">
      <c r="A1418" s="384" t="s">
        <v>49</v>
      </c>
      <c r="B1418" s="385" t="s">
        <v>90</v>
      </c>
      <c r="C1418" s="27" t="s">
        <v>13</v>
      </c>
      <c r="D1418" s="27" t="s">
        <v>28</v>
      </c>
      <c r="E1418" s="402" t="s">
        <v>1881</v>
      </c>
      <c r="F1418" s="27" t="str">
        <f t="shared" si="120"/>
        <v>에센스(스페셜)</v>
      </c>
      <c r="G1418" s="389" t="str">
        <f t="shared" si="121"/>
        <v/>
      </c>
    </row>
    <row r="1419" spans="1:7">
      <c r="A1419" s="384" t="s">
        <v>49</v>
      </c>
      <c r="B1419" s="385" t="s">
        <v>90</v>
      </c>
      <c r="C1419" s="27" t="s">
        <v>13</v>
      </c>
      <c r="D1419" s="27" t="s">
        <v>28</v>
      </c>
      <c r="E1419" s="402" t="s">
        <v>1882</v>
      </c>
      <c r="F1419" s="27" t="str">
        <f t="shared" si="120"/>
        <v>에센스(스페셜)</v>
      </c>
      <c r="G1419" s="389" t="str">
        <f t="shared" si="121"/>
        <v/>
      </c>
    </row>
    <row r="1420" spans="1:7">
      <c r="A1420" s="384" t="s">
        <v>49</v>
      </c>
      <c r="B1420" s="385" t="s">
        <v>90</v>
      </c>
      <c r="C1420" s="27" t="s">
        <v>13</v>
      </c>
      <c r="D1420" s="27" t="s">
        <v>31</v>
      </c>
      <c r="E1420" s="402" t="s">
        <v>1880</v>
      </c>
      <c r="F1420" s="27" t="str">
        <f t="shared" si="120"/>
        <v>안심2.5G</v>
      </c>
      <c r="G1420" s="389" t="str">
        <f t="shared" si="121"/>
        <v/>
      </c>
    </row>
    <row r="1421" spans="1:7">
      <c r="A1421" s="384" t="s">
        <v>49</v>
      </c>
      <c r="B1421" s="385" t="s">
        <v>90</v>
      </c>
      <c r="C1421" s="27" t="s">
        <v>13</v>
      </c>
      <c r="D1421" s="27" t="s">
        <v>31</v>
      </c>
      <c r="E1421" s="402" t="s">
        <v>1879</v>
      </c>
      <c r="F1421" s="27" t="str">
        <f t="shared" si="120"/>
        <v>안심4G</v>
      </c>
      <c r="G1421" s="389" t="str">
        <f t="shared" si="121"/>
        <v/>
      </c>
    </row>
    <row r="1422" spans="1:7">
      <c r="A1422" s="384" t="s">
        <v>49</v>
      </c>
      <c r="B1422" s="385" t="s">
        <v>90</v>
      </c>
      <c r="C1422" s="27" t="s">
        <v>13</v>
      </c>
      <c r="D1422" s="27" t="s">
        <v>31</v>
      </c>
      <c r="E1422" s="402" t="s">
        <v>1881</v>
      </c>
      <c r="F1422" s="27" t="str">
        <f t="shared" si="120"/>
        <v>에센스(스페셜)</v>
      </c>
      <c r="G1422" s="389" t="str">
        <f t="shared" si="121"/>
        <v/>
      </c>
    </row>
    <row r="1423" spans="1:7">
      <c r="A1423" s="384" t="s">
        <v>49</v>
      </c>
      <c r="B1423" s="385" t="s">
        <v>90</v>
      </c>
      <c r="C1423" s="27" t="s">
        <v>13</v>
      </c>
      <c r="D1423" s="27" t="s">
        <v>31</v>
      </c>
      <c r="E1423" s="402" t="s">
        <v>1882</v>
      </c>
      <c r="F1423" s="27" t="str">
        <f t="shared" si="120"/>
        <v>에센스(스페셜)</v>
      </c>
      <c r="G1423" s="389" t="str">
        <f t="shared" si="121"/>
        <v/>
      </c>
    </row>
    <row r="1424" spans="1:7">
      <c r="A1424" s="384" t="s">
        <v>49</v>
      </c>
      <c r="B1424" s="385" t="s">
        <v>90</v>
      </c>
      <c r="C1424" s="27" t="s">
        <v>13</v>
      </c>
      <c r="D1424" s="27" t="s">
        <v>32</v>
      </c>
      <c r="E1424" s="402" t="s">
        <v>1880</v>
      </c>
      <c r="F1424" s="27" t="str">
        <f t="shared" si="120"/>
        <v>안심2.5G</v>
      </c>
      <c r="G1424" s="389" t="str">
        <f t="shared" si="121"/>
        <v/>
      </c>
    </row>
    <row r="1425" spans="1:7">
      <c r="A1425" s="384" t="s">
        <v>49</v>
      </c>
      <c r="B1425" s="385" t="s">
        <v>90</v>
      </c>
      <c r="C1425" s="27" t="s">
        <v>13</v>
      </c>
      <c r="D1425" s="27" t="s">
        <v>32</v>
      </c>
      <c r="E1425" s="402" t="s">
        <v>1879</v>
      </c>
      <c r="F1425" s="27" t="str">
        <f t="shared" si="120"/>
        <v>안심4G</v>
      </c>
      <c r="G1425" s="389" t="str">
        <f t="shared" si="121"/>
        <v/>
      </c>
    </row>
    <row r="1426" spans="1:7">
      <c r="A1426" s="384" t="s">
        <v>49</v>
      </c>
      <c r="B1426" s="385" t="s">
        <v>90</v>
      </c>
      <c r="C1426" s="27" t="s">
        <v>13</v>
      </c>
      <c r="D1426" s="27" t="s">
        <v>32</v>
      </c>
      <c r="E1426" s="402" t="s">
        <v>1881</v>
      </c>
      <c r="F1426" s="27" t="str">
        <f t="shared" si="120"/>
        <v>에센스(스페셜)</v>
      </c>
      <c r="G1426" s="389" t="str">
        <f t="shared" si="121"/>
        <v/>
      </c>
    </row>
    <row r="1427" spans="1:7">
      <c r="A1427" s="384" t="s">
        <v>49</v>
      </c>
      <c r="B1427" s="385" t="s">
        <v>90</v>
      </c>
      <c r="C1427" s="27" t="s">
        <v>13</v>
      </c>
      <c r="D1427" s="27" t="s">
        <v>32</v>
      </c>
      <c r="E1427" s="402" t="s">
        <v>1882</v>
      </c>
      <c r="F1427" s="27" t="str">
        <f t="shared" si="120"/>
        <v>에센스(스페셜)</v>
      </c>
      <c r="G1427" s="389" t="str">
        <f t="shared" si="121"/>
        <v/>
      </c>
    </row>
    <row r="1428" spans="1:7">
      <c r="A1428" s="384" t="s">
        <v>49</v>
      </c>
      <c r="B1428" s="385" t="s">
        <v>90</v>
      </c>
      <c r="C1428" s="27" t="s">
        <v>13</v>
      </c>
      <c r="D1428" s="27" t="s">
        <v>33</v>
      </c>
      <c r="E1428" s="402" t="s">
        <v>1880</v>
      </c>
      <c r="F1428" s="27" t="str">
        <f t="shared" si="120"/>
        <v>안심2.5G</v>
      </c>
      <c r="G1428" s="389" t="str">
        <f t="shared" si="121"/>
        <v/>
      </c>
    </row>
    <row r="1429" spans="1:7">
      <c r="A1429" s="384" t="s">
        <v>49</v>
      </c>
      <c r="B1429" s="385" t="s">
        <v>90</v>
      </c>
      <c r="C1429" s="27" t="s">
        <v>13</v>
      </c>
      <c r="D1429" s="27" t="s">
        <v>33</v>
      </c>
      <c r="E1429" s="402" t="s">
        <v>1879</v>
      </c>
      <c r="F1429" s="27" t="str">
        <f t="shared" si="120"/>
        <v>안심4G</v>
      </c>
      <c r="G1429" s="389" t="str">
        <f t="shared" si="121"/>
        <v/>
      </c>
    </row>
    <row r="1430" spans="1:7">
      <c r="A1430" s="384" t="s">
        <v>49</v>
      </c>
      <c r="B1430" s="385" t="s">
        <v>90</v>
      </c>
      <c r="C1430" s="27" t="s">
        <v>13</v>
      </c>
      <c r="D1430" s="27" t="s">
        <v>33</v>
      </c>
      <c r="E1430" s="402" t="s">
        <v>1881</v>
      </c>
      <c r="F1430" s="27" t="str">
        <f t="shared" si="120"/>
        <v>에센스(스페셜)</v>
      </c>
      <c r="G1430" s="389" t="str">
        <f t="shared" si="121"/>
        <v/>
      </c>
    </row>
    <row r="1431" spans="1:7">
      <c r="A1431" s="384" t="s">
        <v>49</v>
      </c>
      <c r="B1431" s="385" t="s">
        <v>90</v>
      </c>
      <c r="C1431" s="27" t="s">
        <v>13</v>
      </c>
      <c r="D1431" s="27" t="s">
        <v>33</v>
      </c>
      <c r="E1431" s="402" t="s">
        <v>1882</v>
      </c>
      <c r="F1431" s="27" t="str">
        <f t="shared" si="120"/>
        <v>에센스(스페셜)</v>
      </c>
      <c r="G1431" s="389" t="str">
        <f t="shared" si="121"/>
        <v/>
      </c>
    </row>
    <row r="1432" spans="1:7">
      <c r="A1432" s="384" t="s">
        <v>49</v>
      </c>
      <c r="B1432" s="385" t="s">
        <v>90</v>
      </c>
      <c r="C1432" s="27" t="s">
        <v>34</v>
      </c>
      <c r="D1432" s="27" t="s">
        <v>28</v>
      </c>
      <c r="E1432" s="402" t="s">
        <v>1880</v>
      </c>
      <c r="F1432" s="27" t="str">
        <f t="shared" ref="F1432:F1463" si="122">IFERROR(VLOOKUP(E1432,$A$12:$B$17,2,0),0)</f>
        <v>안심2.5G</v>
      </c>
      <c r="G1432" s="389" t="str">
        <f t="shared" si="121"/>
        <v/>
      </c>
    </row>
    <row r="1433" spans="1:7">
      <c r="A1433" s="384" t="s">
        <v>49</v>
      </c>
      <c r="B1433" s="385" t="s">
        <v>90</v>
      </c>
      <c r="C1433" s="27" t="s">
        <v>34</v>
      </c>
      <c r="D1433" s="27" t="s">
        <v>28</v>
      </c>
      <c r="E1433" s="402" t="s">
        <v>1879</v>
      </c>
      <c r="F1433" s="27" t="str">
        <f t="shared" si="122"/>
        <v>안심4G</v>
      </c>
      <c r="G1433" s="389" t="str">
        <f t="shared" si="121"/>
        <v/>
      </c>
    </row>
    <row r="1434" spans="1:7">
      <c r="A1434" s="384" t="s">
        <v>49</v>
      </c>
      <c r="B1434" s="385" t="s">
        <v>90</v>
      </c>
      <c r="C1434" s="27" t="s">
        <v>34</v>
      </c>
      <c r="D1434" s="27" t="s">
        <v>28</v>
      </c>
      <c r="E1434" s="402" t="s">
        <v>1881</v>
      </c>
      <c r="F1434" s="27" t="str">
        <f t="shared" si="122"/>
        <v>에센스(스페셜)</v>
      </c>
      <c r="G1434" s="389" t="str">
        <f t="shared" si="121"/>
        <v/>
      </c>
    </row>
    <row r="1435" spans="1:7">
      <c r="A1435" s="384" t="s">
        <v>49</v>
      </c>
      <c r="B1435" s="385" t="s">
        <v>90</v>
      </c>
      <c r="C1435" s="27" t="s">
        <v>34</v>
      </c>
      <c r="D1435" s="27" t="s">
        <v>28</v>
      </c>
      <c r="E1435" s="402" t="s">
        <v>1882</v>
      </c>
      <c r="F1435" s="27" t="str">
        <f t="shared" si="122"/>
        <v>에센스(스페셜)</v>
      </c>
      <c r="G1435" s="389" t="str">
        <f t="shared" si="121"/>
        <v/>
      </c>
    </row>
    <row r="1436" spans="1:7">
      <c r="A1436" s="384" t="s">
        <v>49</v>
      </c>
      <c r="B1436" s="385" t="s">
        <v>90</v>
      </c>
      <c r="C1436" s="27" t="s">
        <v>34</v>
      </c>
      <c r="D1436" s="27" t="s">
        <v>31</v>
      </c>
      <c r="E1436" s="402" t="s">
        <v>1880</v>
      </c>
      <c r="F1436" s="27" t="str">
        <f t="shared" si="122"/>
        <v>안심2.5G</v>
      </c>
      <c r="G1436" s="389" t="str">
        <f t="shared" si="121"/>
        <v/>
      </c>
    </row>
    <row r="1437" spans="1:7">
      <c r="A1437" s="384" t="s">
        <v>49</v>
      </c>
      <c r="B1437" s="385" t="s">
        <v>90</v>
      </c>
      <c r="C1437" s="27" t="s">
        <v>34</v>
      </c>
      <c r="D1437" s="27" t="s">
        <v>31</v>
      </c>
      <c r="E1437" s="402" t="s">
        <v>1879</v>
      </c>
      <c r="F1437" s="27" t="str">
        <f t="shared" si="122"/>
        <v>안심4G</v>
      </c>
      <c r="G1437" s="389" t="str">
        <f t="shared" si="121"/>
        <v/>
      </c>
    </row>
    <row r="1438" spans="1:7">
      <c r="A1438" s="384" t="s">
        <v>49</v>
      </c>
      <c r="B1438" s="385" t="s">
        <v>90</v>
      </c>
      <c r="C1438" s="27" t="s">
        <v>34</v>
      </c>
      <c r="D1438" s="27" t="s">
        <v>31</v>
      </c>
      <c r="E1438" s="402" t="s">
        <v>1881</v>
      </c>
      <c r="F1438" s="27" t="str">
        <f t="shared" si="122"/>
        <v>에센스(스페셜)</v>
      </c>
      <c r="G1438" s="389" t="str">
        <f t="shared" si="121"/>
        <v/>
      </c>
    </row>
    <row r="1439" spans="1:7">
      <c r="A1439" s="384" t="s">
        <v>49</v>
      </c>
      <c r="B1439" s="385" t="s">
        <v>90</v>
      </c>
      <c r="C1439" s="27" t="s">
        <v>34</v>
      </c>
      <c r="D1439" s="27" t="s">
        <v>31</v>
      </c>
      <c r="E1439" s="402" t="s">
        <v>1882</v>
      </c>
      <c r="F1439" s="27" t="str">
        <f t="shared" si="122"/>
        <v>에센스(스페셜)</v>
      </c>
      <c r="G1439" s="389" t="str">
        <f t="shared" si="121"/>
        <v/>
      </c>
    </row>
    <row r="1440" spans="1:7">
      <c r="A1440" s="384" t="s">
        <v>49</v>
      </c>
      <c r="B1440" s="385" t="s">
        <v>90</v>
      </c>
      <c r="C1440" s="27" t="s">
        <v>34</v>
      </c>
      <c r="D1440" s="27" t="s">
        <v>32</v>
      </c>
      <c r="E1440" s="402" t="s">
        <v>1880</v>
      </c>
      <c r="F1440" s="27" t="str">
        <f t="shared" si="122"/>
        <v>안심2.5G</v>
      </c>
      <c r="G1440" s="389" t="str">
        <f t="shared" si="121"/>
        <v/>
      </c>
    </row>
    <row r="1441" spans="1:7">
      <c r="A1441" s="384" t="s">
        <v>49</v>
      </c>
      <c r="B1441" s="385" t="s">
        <v>90</v>
      </c>
      <c r="C1441" s="27" t="s">
        <v>34</v>
      </c>
      <c r="D1441" s="27" t="s">
        <v>32</v>
      </c>
      <c r="E1441" s="402" t="s">
        <v>1879</v>
      </c>
      <c r="F1441" s="27" t="str">
        <f t="shared" si="122"/>
        <v>안심4G</v>
      </c>
      <c r="G1441" s="389" t="str">
        <f t="shared" si="121"/>
        <v/>
      </c>
    </row>
    <row r="1442" spans="1:7">
      <c r="A1442" s="384" t="s">
        <v>49</v>
      </c>
      <c r="B1442" s="385" t="s">
        <v>90</v>
      </c>
      <c r="C1442" s="27" t="s">
        <v>34</v>
      </c>
      <c r="D1442" s="27" t="s">
        <v>32</v>
      </c>
      <c r="E1442" s="402" t="s">
        <v>1881</v>
      </c>
      <c r="F1442" s="27" t="str">
        <f t="shared" si="122"/>
        <v>에센스(스페셜)</v>
      </c>
      <c r="G1442" s="389" t="str">
        <f t="shared" si="121"/>
        <v/>
      </c>
    </row>
    <row r="1443" spans="1:7">
      <c r="A1443" s="384" t="s">
        <v>49</v>
      </c>
      <c r="B1443" s="385" t="s">
        <v>90</v>
      </c>
      <c r="C1443" s="27" t="s">
        <v>34</v>
      </c>
      <c r="D1443" s="27" t="s">
        <v>32</v>
      </c>
      <c r="E1443" s="402" t="s">
        <v>1882</v>
      </c>
      <c r="F1443" s="27" t="str">
        <f t="shared" si="122"/>
        <v>에센스(스페셜)</v>
      </c>
      <c r="G1443" s="389" t="str">
        <f t="shared" si="121"/>
        <v/>
      </c>
    </row>
    <row r="1444" spans="1:7">
      <c r="A1444" s="384" t="s">
        <v>49</v>
      </c>
      <c r="B1444" s="385" t="s">
        <v>90</v>
      </c>
      <c r="C1444" s="27" t="s">
        <v>34</v>
      </c>
      <c r="D1444" s="27" t="s">
        <v>33</v>
      </c>
      <c r="E1444" s="402" t="s">
        <v>1880</v>
      </c>
      <c r="F1444" s="27" t="str">
        <f t="shared" si="122"/>
        <v>안심2.5G</v>
      </c>
      <c r="G1444" s="389" t="str">
        <f t="shared" si="121"/>
        <v/>
      </c>
    </row>
    <row r="1445" spans="1:7">
      <c r="A1445" s="384" t="s">
        <v>49</v>
      </c>
      <c r="B1445" s="385" t="s">
        <v>90</v>
      </c>
      <c r="C1445" s="27" t="s">
        <v>34</v>
      </c>
      <c r="D1445" s="27" t="s">
        <v>33</v>
      </c>
      <c r="E1445" s="402" t="s">
        <v>1879</v>
      </c>
      <c r="F1445" s="27" t="str">
        <f t="shared" si="122"/>
        <v>안심4G</v>
      </c>
      <c r="G1445" s="389" t="str">
        <f t="shared" si="121"/>
        <v/>
      </c>
    </row>
    <row r="1446" spans="1:7">
      <c r="A1446" s="384" t="s">
        <v>49</v>
      </c>
      <c r="B1446" s="385" t="s">
        <v>90</v>
      </c>
      <c r="C1446" s="27" t="s">
        <v>34</v>
      </c>
      <c r="D1446" s="27" t="s">
        <v>33</v>
      </c>
      <c r="E1446" s="402" t="s">
        <v>1881</v>
      </c>
      <c r="F1446" s="27" t="str">
        <f t="shared" si="122"/>
        <v>에센스(스페셜)</v>
      </c>
      <c r="G1446" s="389" t="str">
        <f t="shared" si="121"/>
        <v/>
      </c>
    </row>
    <row r="1447" spans="1:7">
      <c r="A1447" s="384" t="s">
        <v>49</v>
      </c>
      <c r="B1447" s="385" t="s">
        <v>90</v>
      </c>
      <c r="C1447" s="27" t="s">
        <v>34</v>
      </c>
      <c r="D1447" s="27" t="s">
        <v>33</v>
      </c>
      <c r="E1447" s="402" t="s">
        <v>1882</v>
      </c>
      <c r="F1447" s="27" t="str">
        <f t="shared" si="122"/>
        <v>에센스(스페셜)</v>
      </c>
      <c r="G1447" s="389" t="str">
        <f t="shared" si="121"/>
        <v/>
      </c>
    </row>
    <row r="1448" spans="1:7">
      <c r="A1448" s="384" t="s">
        <v>49</v>
      </c>
      <c r="B1448" s="385" t="s">
        <v>90</v>
      </c>
      <c r="C1448" s="27" t="s">
        <v>86</v>
      </c>
      <c r="D1448" s="27" t="s">
        <v>28</v>
      </c>
      <c r="E1448" s="402" t="s">
        <v>1880</v>
      </c>
      <c r="F1448" s="27" t="str">
        <f t="shared" si="122"/>
        <v>안심2.5G</v>
      </c>
      <c r="G1448" s="389" t="str">
        <f t="shared" si="121"/>
        <v/>
      </c>
    </row>
    <row r="1449" spans="1:7">
      <c r="A1449" s="384" t="s">
        <v>49</v>
      </c>
      <c r="B1449" s="385" t="s">
        <v>90</v>
      </c>
      <c r="C1449" s="27" t="s">
        <v>86</v>
      </c>
      <c r="D1449" s="27" t="s">
        <v>28</v>
      </c>
      <c r="E1449" s="402" t="s">
        <v>1879</v>
      </c>
      <c r="F1449" s="27" t="str">
        <f t="shared" si="122"/>
        <v>안심4G</v>
      </c>
      <c r="G1449" s="389" t="str">
        <f t="shared" si="121"/>
        <v/>
      </c>
    </row>
    <row r="1450" spans="1:7">
      <c r="A1450" s="384" t="s">
        <v>49</v>
      </c>
      <c r="B1450" s="385" t="s">
        <v>90</v>
      </c>
      <c r="C1450" s="27" t="s">
        <v>86</v>
      </c>
      <c r="D1450" s="27" t="s">
        <v>28</v>
      </c>
      <c r="E1450" s="402" t="s">
        <v>1881</v>
      </c>
      <c r="F1450" s="27" t="str">
        <f t="shared" si="122"/>
        <v>에센스(스페셜)</v>
      </c>
      <c r="G1450" s="389" t="str">
        <f t="shared" si="121"/>
        <v/>
      </c>
    </row>
    <row r="1451" spans="1:7">
      <c r="A1451" s="384" t="s">
        <v>49</v>
      </c>
      <c r="B1451" s="385" t="s">
        <v>90</v>
      </c>
      <c r="C1451" s="27" t="s">
        <v>86</v>
      </c>
      <c r="D1451" s="27" t="s">
        <v>28</v>
      </c>
      <c r="E1451" s="402" t="s">
        <v>1882</v>
      </c>
      <c r="F1451" s="27" t="str">
        <f t="shared" si="122"/>
        <v>에센스(스페셜)</v>
      </c>
      <c r="G1451" s="389" t="str">
        <f t="shared" si="121"/>
        <v/>
      </c>
    </row>
    <row r="1452" spans="1:7">
      <c r="A1452" s="384" t="s">
        <v>49</v>
      </c>
      <c r="B1452" s="385" t="s">
        <v>90</v>
      </c>
      <c r="C1452" s="27" t="s">
        <v>86</v>
      </c>
      <c r="D1452" s="27" t="s">
        <v>31</v>
      </c>
      <c r="E1452" s="402" t="s">
        <v>1880</v>
      </c>
      <c r="F1452" s="27" t="str">
        <f t="shared" si="122"/>
        <v>안심2.5G</v>
      </c>
      <c r="G1452" s="389" t="str">
        <f t="shared" si="121"/>
        <v/>
      </c>
    </row>
    <row r="1453" spans="1:7">
      <c r="A1453" s="384" t="s">
        <v>49</v>
      </c>
      <c r="B1453" s="385" t="s">
        <v>90</v>
      </c>
      <c r="C1453" s="27" t="s">
        <v>86</v>
      </c>
      <c r="D1453" s="27" t="s">
        <v>31</v>
      </c>
      <c r="E1453" s="402" t="s">
        <v>1879</v>
      </c>
      <c r="F1453" s="27" t="str">
        <f t="shared" si="122"/>
        <v>안심4G</v>
      </c>
      <c r="G1453" s="389" t="str">
        <f t="shared" si="121"/>
        <v/>
      </c>
    </row>
    <row r="1454" spans="1:7">
      <c r="A1454" s="384" t="s">
        <v>49</v>
      </c>
      <c r="B1454" s="385" t="s">
        <v>90</v>
      </c>
      <c r="C1454" s="27" t="s">
        <v>86</v>
      </c>
      <c r="D1454" s="27" t="s">
        <v>31</v>
      </c>
      <c r="E1454" s="402" t="s">
        <v>1881</v>
      </c>
      <c r="F1454" s="27" t="str">
        <f t="shared" si="122"/>
        <v>에센스(스페셜)</v>
      </c>
      <c r="G1454" s="389" t="str">
        <f t="shared" si="121"/>
        <v/>
      </c>
    </row>
    <row r="1455" spans="1:7">
      <c r="A1455" s="384" t="s">
        <v>49</v>
      </c>
      <c r="B1455" s="385" t="s">
        <v>90</v>
      </c>
      <c r="C1455" s="27" t="s">
        <v>86</v>
      </c>
      <c r="D1455" s="27" t="s">
        <v>31</v>
      </c>
      <c r="E1455" s="402" t="s">
        <v>1882</v>
      </c>
      <c r="F1455" s="27" t="str">
        <f t="shared" si="122"/>
        <v>에센스(스페셜)</v>
      </c>
      <c r="G1455" s="389" t="str">
        <f t="shared" si="121"/>
        <v/>
      </c>
    </row>
    <row r="1456" spans="1:7">
      <c r="A1456" s="384" t="s">
        <v>49</v>
      </c>
      <c r="B1456" s="385" t="s">
        <v>90</v>
      </c>
      <c r="C1456" s="27" t="s">
        <v>86</v>
      </c>
      <c r="D1456" s="27" t="s">
        <v>32</v>
      </c>
      <c r="E1456" s="402" t="s">
        <v>1880</v>
      </c>
      <c r="F1456" s="27" t="str">
        <f t="shared" si="122"/>
        <v>안심2.5G</v>
      </c>
      <c r="G1456" s="389" t="str">
        <f t="shared" si="121"/>
        <v/>
      </c>
    </row>
    <row r="1457" spans="1:7">
      <c r="A1457" s="384" t="s">
        <v>49</v>
      </c>
      <c r="B1457" s="385" t="s">
        <v>90</v>
      </c>
      <c r="C1457" s="27" t="s">
        <v>86</v>
      </c>
      <c r="D1457" s="27" t="s">
        <v>32</v>
      </c>
      <c r="E1457" s="402" t="s">
        <v>1879</v>
      </c>
      <c r="F1457" s="27" t="str">
        <f t="shared" si="122"/>
        <v>안심4G</v>
      </c>
      <c r="G1457" s="389" t="str">
        <f t="shared" si="121"/>
        <v/>
      </c>
    </row>
    <row r="1458" spans="1:7">
      <c r="A1458" s="384" t="s">
        <v>49</v>
      </c>
      <c r="B1458" s="385" t="s">
        <v>90</v>
      </c>
      <c r="C1458" s="27" t="s">
        <v>86</v>
      </c>
      <c r="D1458" s="27" t="s">
        <v>32</v>
      </c>
      <c r="E1458" s="402" t="s">
        <v>1881</v>
      </c>
      <c r="F1458" s="27" t="str">
        <f t="shared" si="122"/>
        <v>에센스(스페셜)</v>
      </c>
      <c r="G1458" s="389" t="str">
        <f t="shared" si="121"/>
        <v/>
      </c>
    </row>
    <row r="1459" spans="1:7">
      <c r="A1459" s="384" t="s">
        <v>49</v>
      </c>
      <c r="B1459" s="385" t="s">
        <v>90</v>
      </c>
      <c r="C1459" s="27" t="s">
        <v>86</v>
      </c>
      <c r="D1459" s="27" t="s">
        <v>32</v>
      </c>
      <c r="E1459" s="402" t="s">
        <v>1882</v>
      </c>
      <c r="F1459" s="27" t="str">
        <f t="shared" si="122"/>
        <v>에센스(스페셜)</v>
      </c>
      <c r="G1459" s="389" t="str">
        <f t="shared" si="121"/>
        <v/>
      </c>
    </row>
    <row r="1460" spans="1:7">
      <c r="A1460" s="384" t="s">
        <v>49</v>
      </c>
      <c r="B1460" s="385" t="s">
        <v>90</v>
      </c>
      <c r="C1460" s="27" t="s">
        <v>86</v>
      </c>
      <c r="D1460" s="27" t="s">
        <v>33</v>
      </c>
      <c r="E1460" s="402" t="s">
        <v>1880</v>
      </c>
      <c r="F1460" s="27" t="str">
        <f t="shared" si="122"/>
        <v>안심2.5G</v>
      </c>
      <c r="G1460" s="389" t="str">
        <f t="shared" si="121"/>
        <v/>
      </c>
    </row>
    <row r="1461" spans="1:7">
      <c r="A1461" s="384" t="s">
        <v>49</v>
      </c>
      <c r="B1461" s="385" t="s">
        <v>90</v>
      </c>
      <c r="C1461" s="27" t="s">
        <v>86</v>
      </c>
      <c r="D1461" s="27" t="s">
        <v>33</v>
      </c>
      <c r="E1461" s="402" t="s">
        <v>1879</v>
      </c>
      <c r="F1461" s="27" t="str">
        <f t="shared" si="122"/>
        <v>안심4G</v>
      </c>
      <c r="G1461" s="389" t="str">
        <f t="shared" si="121"/>
        <v/>
      </c>
    </row>
    <row r="1462" spans="1:7">
      <c r="A1462" s="384" t="s">
        <v>49</v>
      </c>
      <c r="B1462" s="385" t="s">
        <v>90</v>
      </c>
      <c r="C1462" s="27" t="s">
        <v>86</v>
      </c>
      <c r="D1462" s="27" t="s">
        <v>33</v>
      </c>
      <c r="E1462" s="402" t="s">
        <v>1881</v>
      </c>
      <c r="F1462" s="27" t="str">
        <f t="shared" si="122"/>
        <v>에센스(스페셜)</v>
      </c>
      <c r="G1462" s="389" t="str">
        <f t="shared" si="121"/>
        <v/>
      </c>
    </row>
    <row r="1463" spans="1:7">
      <c r="A1463" s="384" t="s">
        <v>49</v>
      </c>
      <c r="B1463" s="385" t="s">
        <v>90</v>
      </c>
      <c r="C1463" s="27" t="s">
        <v>86</v>
      </c>
      <c r="D1463" s="27" t="s">
        <v>33</v>
      </c>
      <c r="E1463" s="402" t="s">
        <v>1882</v>
      </c>
      <c r="F1463" s="27" t="str">
        <f t="shared" si="122"/>
        <v>에센스(스페셜)</v>
      </c>
      <c r="G1463" s="389" t="str">
        <f t="shared" si="121"/>
        <v/>
      </c>
    </row>
    <row r="1464" spans="1:7">
      <c r="A1464" s="384" t="s">
        <v>49</v>
      </c>
      <c r="B1464" s="385" t="s">
        <v>92</v>
      </c>
      <c r="C1464" s="27" t="s">
        <v>5</v>
      </c>
      <c r="D1464" s="27" t="s">
        <v>28</v>
      </c>
      <c r="E1464" s="402" t="s">
        <v>1880</v>
      </c>
      <c r="F1464" s="27" t="str">
        <f t="shared" ref="F1464:F1527" si="123">IFERROR(VLOOKUP(E1464,$A$11:$C$17,3,0),0)</f>
        <v>안심2.5G</v>
      </c>
      <c r="G1464" s="389" t="str">
        <f t="shared" si="121"/>
        <v/>
      </c>
    </row>
    <row r="1465" spans="1:7">
      <c r="A1465" s="384" t="s">
        <v>49</v>
      </c>
      <c r="B1465" s="385" t="s">
        <v>92</v>
      </c>
      <c r="C1465" s="27" t="s">
        <v>5</v>
      </c>
      <c r="D1465" s="27" t="s">
        <v>28</v>
      </c>
      <c r="E1465" s="402" t="s">
        <v>1879</v>
      </c>
      <c r="F1465" s="27" t="str">
        <f t="shared" si="123"/>
        <v>안심4G</v>
      </c>
      <c r="G1465" s="389" t="str">
        <f t="shared" si="121"/>
        <v/>
      </c>
    </row>
    <row r="1466" spans="1:7">
      <c r="A1466" s="384" t="s">
        <v>49</v>
      </c>
      <c r="B1466" s="385" t="s">
        <v>92</v>
      </c>
      <c r="C1466" s="27" t="s">
        <v>5</v>
      </c>
      <c r="D1466" s="27" t="s">
        <v>28</v>
      </c>
      <c r="E1466" s="402" t="s">
        <v>1881</v>
      </c>
      <c r="F1466" s="27" t="str">
        <f t="shared" si="123"/>
        <v>에센스(스페셜)</v>
      </c>
      <c r="G1466" s="389" t="str">
        <f t="shared" si="121"/>
        <v/>
      </c>
    </row>
    <row r="1467" spans="1:7">
      <c r="A1467" s="384" t="s">
        <v>49</v>
      </c>
      <c r="B1467" s="385" t="s">
        <v>92</v>
      </c>
      <c r="C1467" s="27" t="s">
        <v>5</v>
      </c>
      <c r="D1467" s="27" t="s">
        <v>28</v>
      </c>
      <c r="E1467" s="402" t="s">
        <v>1882</v>
      </c>
      <c r="F1467" s="27" t="str">
        <f t="shared" si="123"/>
        <v>에센스(스페셜)</v>
      </c>
      <c r="G1467" s="389" t="str">
        <f t="shared" si="121"/>
        <v/>
      </c>
    </row>
    <row r="1468" spans="1:7">
      <c r="A1468" s="384" t="s">
        <v>49</v>
      </c>
      <c r="B1468" s="385" t="s">
        <v>92</v>
      </c>
      <c r="C1468" s="27" t="s">
        <v>5</v>
      </c>
      <c r="D1468" s="27" t="s">
        <v>31</v>
      </c>
      <c r="E1468" s="402" t="s">
        <v>1880</v>
      </c>
      <c r="F1468" s="27" t="str">
        <f t="shared" si="123"/>
        <v>안심2.5G</v>
      </c>
      <c r="G1468" s="389" t="str">
        <f t="shared" si="121"/>
        <v/>
      </c>
    </row>
    <row r="1469" spans="1:7">
      <c r="A1469" s="384" t="s">
        <v>49</v>
      </c>
      <c r="B1469" s="385" t="s">
        <v>92</v>
      </c>
      <c r="C1469" s="27" t="s">
        <v>5</v>
      </c>
      <c r="D1469" s="27" t="s">
        <v>31</v>
      </c>
      <c r="E1469" s="402" t="s">
        <v>1879</v>
      </c>
      <c r="F1469" s="27" t="str">
        <f t="shared" si="123"/>
        <v>안심4G</v>
      </c>
      <c r="G1469" s="389" t="str">
        <f t="shared" si="121"/>
        <v/>
      </c>
    </row>
    <row r="1470" spans="1:7">
      <c r="A1470" s="384" t="s">
        <v>49</v>
      </c>
      <c r="B1470" s="385" t="s">
        <v>92</v>
      </c>
      <c r="C1470" s="27" t="s">
        <v>5</v>
      </c>
      <c r="D1470" s="27" t="s">
        <v>31</v>
      </c>
      <c r="E1470" s="402" t="s">
        <v>1881</v>
      </c>
      <c r="F1470" s="27" t="str">
        <f t="shared" si="123"/>
        <v>에센스(스페셜)</v>
      </c>
      <c r="G1470" s="389" t="str">
        <f t="shared" si="121"/>
        <v/>
      </c>
    </row>
    <row r="1471" spans="1:7">
      <c r="A1471" s="384" t="s">
        <v>49</v>
      </c>
      <c r="B1471" s="385" t="s">
        <v>92</v>
      </c>
      <c r="C1471" s="27" t="s">
        <v>5</v>
      </c>
      <c r="D1471" s="27" t="s">
        <v>31</v>
      </c>
      <c r="E1471" s="402" t="s">
        <v>1882</v>
      </c>
      <c r="F1471" s="27" t="str">
        <f t="shared" si="123"/>
        <v>에센스(스페셜)</v>
      </c>
      <c r="G1471" s="389" t="str">
        <f t="shared" si="121"/>
        <v/>
      </c>
    </row>
    <row r="1472" spans="1:7">
      <c r="A1472" s="384" t="s">
        <v>49</v>
      </c>
      <c r="B1472" s="385" t="s">
        <v>92</v>
      </c>
      <c r="C1472" s="27" t="s">
        <v>5</v>
      </c>
      <c r="D1472" s="27" t="s">
        <v>32</v>
      </c>
      <c r="E1472" s="402" t="s">
        <v>1880</v>
      </c>
      <c r="F1472" s="27" t="str">
        <f t="shared" si="123"/>
        <v>안심2.5G</v>
      </c>
      <c r="G1472" s="389" t="str">
        <f t="shared" si="121"/>
        <v/>
      </c>
    </row>
    <row r="1473" spans="1:7">
      <c r="A1473" s="384" t="s">
        <v>49</v>
      </c>
      <c r="B1473" s="385" t="s">
        <v>92</v>
      </c>
      <c r="C1473" s="27" t="s">
        <v>5</v>
      </c>
      <c r="D1473" s="27" t="s">
        <v>32</v>
      </c>
      <c r="E1473" s="402" t="s">
        <v>1879</v>
      </c>
      <c r="F1473" s="27" t="str">
        <f t="shared" si="123"/>
        <v>안심4G</v>
      </c>
      <c r="G1473" s="389" t="str">
        <f t="shared" si="121"/>
        <v/>
      </c>
    </row>
    <row r="1474" spans="1:7">
      <c r="A1474" s="384" t="s">
        <v>49</v>
      </c>
      <c r="B1474" s="385" t="s">
        <v>92</v>
      </c>
      <c r="C1474" s="27" t="s">
        <v>5</v>
      </c>
      <c r="D1474" s="27" t="s">
        <v>32</v>
      </c>
      <c r="E1474" s="402" t="s">
        <v>1881</v>
      </c>
      <c r="F1474" s="27" t="str">
        <f t="shared" si="123"/>
        <v>에센스(스페셜)</v>
      </c>
      <c r="G1474" s="389" t="str">
        <f t="shared" si="121"/>
        <v/>
      </c>
    </row>
    <row r="1475" spans="1:7">
      <c r="A1475" s="384" t="s">
        <v>49</v>
      </c>
      <c r="B1475" s="385" t="s">
        <v>92</v>
      </c>
      <c r="C1475" s="27" t="s">
        <v>5</v>
      </c>
      <c r="D1475" s="27" t="s">
        <v>32</v>
      </c>
      <c r="E1475" s="402" t="s">
        <v>1882</v>
      </c>
      <c r="F1475" s="27" t="str">
        <f t="shared" si="123"/>
        <v>에센스(스페셜)</v>
      </c>
      <c r="G1475" s="389" t="str">
        <f t="shared" si="121"/>
        <v/>
      </c>
    </row>
    <row r="1476" spans="1:7">
      <c r="A1476" s="384" t="s">
        <v>49</v>
      </c>
      <c r="B1476" s="385" t="s">
        <v>92</v>
      </c>
      <c r="C1476" s="27" t="s">
        <v>5</v>
      </c>
      <c r="D1476" s="27" t="s">
        <v>33</v>
      </c>
      <c r="E1476" s="402" t="s">
        <v>1880</v>
      </c>
      <c r="F1476" s="27" t="str">
        <f t="shared" si="123"/>
        <v>안심2.5G</v>
      </c>
      <c r="G1476" s="389" t="str">
        <f t="shared" si="121"/>
        <v/>
      </c>
    </row>
    <row r="1477" spans="1:7">
      <c r="A1477" s="384" t="s">
        <v>49</v>
      </c>
      <c r="B1477" s="385" t="s">
        <v>92</v>
      </c>
      <c r="C1477" s="27" t="s">
        <v>5</v>
      </c>
      <c r="D1477" s="27" t="s">
        <v>33</v>
      </c>
      <c r="E1477" s="402" t="s">
        <v>1879</v>
      </c>
      <c r="F1477" s="27" t="str">
        <f t="shared" si="123"/>
        <v>안심4G</v>
      </c>
      <c r="G1477" s="389" t="str">
        <f t="shared" si="121"/>
        <v/>
      </c>
    </row>
    <row r="1478" spans="1:7">
      <c r="A1478" s="384" t="s">
        <v>49</v>
      </c>
      <c r="B1478" s="385" t="s">
        <v>92</v>
      </c>
      <c r="C1478" s="27" t="s">
        <v>5</v>
      </c>
      <c r="D1478" s="27" t="s">
        <v>33</v>
      </c>
      <c r="E1478" s="402" t="s">
        <v>1881</v>
      </c>
      <c r="F1478" s="27" t="str">
        <f t="shared" si="123"/>
        <v>에센스(스페셜)</v>
      </c>
      <c r="G1478" s="389" t="str">
        <f t="shared" si="121"/>
        <v/>
      </c>
    </row>
    <row r="1479" spans="1:7">
      <c r="A1479" s="384" t="s">
        <v>49</v>
      </c>
      <c r="B1479" s="385" t="s">
        <v>92</v>
      </c>
      <c r="C1479" s="27" t="s">
        <v>5</v>
      </c>
      <c r="D1479" s="27" t="s">
        <v>33</v>
      </c>
      <c r="E1479" s="402" t="s">
        <v>1882</v>
      </c>
      <c r="F1479" s="27" t="str">
        <f t="shared" si="123"/>
        <v>에센스(스페셜)</v>
      </c>
      <c r="G1479" s="389" t="str">
        <f t="shared" si="121"/>
        <v/>
      </c>
    </row>
    <row r="1480" spans="1:7">
      <c r="A1480" s="384" t="s">
        <v>49</v>
      </c>
      <c r="B1480" s="385" t="s">
        <v>92</v>
      </c>
      <c r="C1480" s="27" t="s">
        <v>30</v>
      </c>
      <c r="D1480" s="27" t="s">
        <v>28</v>
      </c>
      <c r="E1480" s="402" t="s">
        <v>1880</v>
      </c>
      <c r="F1480" s="27" t="str">
        <f t="shared" si="123"/>
        <v>안심2.5G</v>
      </c>
      <c r="G1480" s="389" t="str">
        <f t="shared" ref="G1480:G1543" si="124">IF(F1480="스몰","LTE안심옵션","")</f>
        <v/>
      </c>
    </row>
    <row r="1481" spans="1:7">
      <c r="A1481" s="384" t="s">
        <v>49</v>
      </c>
      <c r="B1481" s="385" t="s">
        <v>92</v>
      </c>
      <c r="C1481" s="27" t="s">
        <v>30</v>
      </c>
      <c r="D1481" s="27" t="s">
        <v>28</v>
      </c>
      <c r="E1481" s="402" t="s">
        <v>1879</v>
      </c>
      <c r="F1481" s="27" t="str">
        <f t="shared" si="123"/>
        <v>안심4G</v>
      </c>
      <c r="G1481" s="389" t="str">
        <f t="shared" si="124"/>
        <v/>
      </c>
    </row>
    <row r="1482" spans="1:7">
      <c r="A1482" s="384" t="s">
        <v>49</v>
      </c>
      <c r="B1482" s="385" t="s">
        <v>92</v>
      </c>
      <c r="C1482" s="27" t="s">
        <v>30</v>
      </c>
      <c r="D1482" s="27" t="s">
        <v>28</v>
      </c>
      <c r="E1482" s="402" t="s">
        <v>1881</v>
      </c>
      <c r="F1482" s="27" t="str">
        <f t="shared" si="123"/>
        <v>에센스(스페셜)</v>
      </c>
      <c r="G1482" s="389" t="str">
        <f t="shared" si="124"/>
        <v/>
      </c>
    </row>
    <row r="1483" spans="1:7">
      <c r="A1483" s="384" t="s">
        <v>49</v>
      </c>
      <c r="B1483" s="385" t="s">
        <v>92</v>
      </c>
      <c r="C1483" s="27" t="s">
        <v>30</v>
      </c>
      <c r="D1483" s="27" t="s">
        <v>28</v>
      </c>
      <c r="E1483" s="402" t="s">
        <v>1882</v>
      </c>
      <c r="F1483" s="27" t="str">
        <f t="shared" si="123"/>
        <v>에센스(스페셜)</v>
      </c>
      <c r="G1483" s="389" t="str">
        <f t="shared" si="124"/>
        <v/>
      </c>
    </row>
    <row r="1484" spans="1:7">
      <c r="A1484" s="384" t="s">
        <v>49</v>
      </c>
      <c r="B1484" s="385" t="s">
        <v>92</v>
      </c>
      <c r="C1484" s="27" t="s">
        <v>30</v>
      </c>
      <c r="D1484" s="27" t="s">
        <v>31</v>
      </c>
      <c r="E1484" s="402" t="s">
        <v>1880</v>
      </c>
      <c r="F1484" s="27" t="str">
        <f t="shared" si="123"/>
        <v>안심2.5G</v>
      </c>
      <c r="G1484" s="389" t="str">
        <f t="shared" si="124"/>
        <v/>
      </c>
    </row>
    <row r="1485" spans="1:7">
      <c r="A1485" s="384" t="s">
        <v>49</v>
      </c>
      <c r="B1485" s="385" t="s">
        <v>92</v>
      </c>
      <c r="C1485" s="27" t="s">
        <v>30</v>
      </c>
      <c r="D1485" s="27" t="s">
        <v>31</v>
      </c>
      <c r="E1485" s="402" t="s">
        <v>1879</v>
      </c>
      <c r="F1485" s="27" t="str">
        <f t="shared" si="123"/>
        <v>안심4G</v>
      </c>
      <c r="G1485" s="389" t="str">
        <f t="shared" si="124"/>
        <v/>
      </c>
    </row>
    <row r="1486" spans="1:7">
      <c r="A1486" s="384" t="s">
        <v>49</v>
      </c>
      <c r="B1486" s="385" t="s">
        <v>92</v>
      </c>
      <c r="C1486" s="27" t="s">
        <v>30</v>
      </c>
      <c r="D1486" s="27" t="s">
        <v>31</v>
      </c>
      <c r="E1486" s="402" t="s">
        <v>1881</v>
      </c>
      <c r="F1486" s="27" t="str">
        <f t="shared" si="123"/>
        <v>에센스(스페셜)</v>
      </c>
      <c r="G1486" s="389" t="str">
        <f t="shared" si="124"/>
        <v/>
      </c>
    </row>
    <row r="1487" spans="1:7">
      <c r="A1487" s="384" t="s">
        <v>49</v>
      </c>
      <c r="B1487" s="385" t="s">
        <v>92</v>
      </c>
      <c r="C1487" s="27" t="s">
        <v>30</v>
      </c>
      <c r="D1487" s="27" t="s">
        <v>31</v>
      </c>
      <c r="E1487" s="402" t="s">
        <v>1882</v>
      </c>
      <c r="F1487" s="27" t="str">
        <f t="shared" si="123"/>
        <v>에센스(스페셜)</v>
      </c>
      <c r="G1487" s="389" t="str">
        <f t="shared" si="124"/>
        <v/>
      </c>
    </row>
    <row r="1488" spans="1:7">
      <c r="A1488" s="384" t="s">
        <v>49</v>
      </c>
      <c r="B1488" s="385" t="s">
        <v>92</v>
      </c>
      <c r="C1488" s="27" t="s">
        <v>30</v>
      </c>
      <c r="D1488" s="27" t="s">
        <v>32</v>
      </c>
      <c r="E1488" s="402" t="s">
        <v>1880</v>
      </c>
      <c r="F1488" s="27" t="str">
        <f t="shared" si="123"/>
        <v>안심2.5G</v>
      </c>
      <c r="G1488" s="389" t="str">
        <f t="shared" si="124"/>
        <v/>
      </c>
    </row>
    <row r="1489" spans="1:7">
      <c r="A1489" s="384" t="s">
        <v>49</v>
      </c>
      <c r="B1489" s="385" t="s">
        <v>92</v>
      </c>
      <c r="C1489" s="27" t="s">
        <v>30</v>
      </c>
      <c r="D1489" s="27" t="s">
        <v>32</v>
      </c>
      <c r="E1489" s="402" t="s">
        <v>1879</v>
      </c>
      <c r="F1489" s="27" t="str">
        <f t="shared" si="123"/>
        <v>안심4G</v>
      </c>
      <c r="G1489" s="389" t="str">
        <f t="shared" si="124"/>
        <v/>
      </c>
    </row>
    <row r="1490" spans="1:7">
      <c r="A1490" s="384" t="s">
        <v>49</v>
      </c>
      <c r="B1490" s="385" t="s">
        <v>92</v>
      </c>
      <c r="C1490" s="27" t="s">
        <v>30</v>
      </c>
      <c r="D1490" s="27" t="s">
        <v>32</v>
      </c>
      <c r="E1490" s="402" t="s">
        <v>1881</v>
      </c>
      <c r="F1490" s="27" t="str">
        <f t="shared" si="123"/>
        <v>에센스(스페셜)</v>
      </c>
      <c r="G1490" s="389" t="str">
        <f t="shared" si="124"/>
        <v/>
      </c>
    </row>
    <row r="1491" spans="1:7">
      <c r="A1491" s="384" t="s">
        <v>49</v>
      </c>
      <c r="B1491" s="385" t="s">
        <v>92</v>
      </c>
      <c r="C1491" s="27" t="s">
        <v>30</v>
      </c>
      <c r="D1491" s="27" t="s">
        <v>32</v>
      </c>
      <c r="E1491" s="402" t="s">
        <v>1882</v>
      </c>
      <c r="F1491" s="27" t="str">
        <f t="shared" si="123"/>
        <v>에센스(스페셜)</v>
      </c>
      <c r="G1491" s="389" t="str">
        <f t="shared" si="124"/>
        <v/>
      </c>
    </row>
    <row r="1492" spans="1:7">
      <c r="A1492" s="384" t="s">
        <v>49</v>
      </c>
      <c r="B1492" s="385" t="s">
        <v>92</v>
      </c>
      <c r="C1492" s="27" t="s">
        <v>30</v>
      </c>
      <c r="D1492" s="27" t="s">
        <v>33</v>
      </c>
      <c r="E1492" s="402" t="s">
        <v>1880</v>
      </c>
      <c r="F1492" s="27" t="str">
        <f t="shared" si="123"/>
        <v>안심2.5G</v>
      </c>
      <c r="G1492" s="389" t="str">
        <f t="shared" si="124"/>
        <v/>
      </c>
    </row>
    <row r="1493" spans="1:7">
      <c r="A1493" s="384" t="s">
        <v>49</v>
      </c>
      <c r="B1493" s="385" t="s">
        <v>92</v>
      </c>
      <c r="C1493" s="27" t="s">
        <v>30</v>
      </c>
      <c r="D1493" s="27" t="s">
        <v>33</v>
      </c>
      <c r="E1493" s="402" t="s">
        <v>1879</v>
      </c>
      <c r="F1493" s="27" t="str">
        <f t="shared" si="123"/>
        <v>안심4G</v>
      </c>
      <c r="G1493" s="389" t="str">
        <f t="shared" si="124"/>
        <v/>
      </c>
    </row>
    <row r="1494" spans="1:7">
      <c r="A1494" s="384" t="s">
        <v>49</v>
      </c>
      <c r="B1494" s="385" t="s">
        <v>92</v>
      </c>
      <c r="C1494" s="27" t="s">
        <v>30</v>
      </c>
      <c r="D1494" s="27" t="s">
        <v>33</v>
      </c>
      <c r="E1494" s="402" t="s">
        <v>1881</v>
      </c>
      <c r="F1494" s="27" t="str">
        <f t="shared" si="123"/>
        <v>에센스(스페셜)</v>
      </c>
      <c r="G1494" s="389" t="str">
        <f t="shared" si="124"/>
        <v/>
      </c>
    </row>
    <row r="1495" spans="1:7">
      <c r="A1495" s="384" t="s">
        <v>49</v>
      </c>
      <c r="B1495" s="385" t="s">
        <v>92</v>
      </c>
      <c r="C1495" s="27" t="s">
        <v>30</v>
      </c>
      <c r="D1495" s="27" t="s">
        <v>33</v>
      </c>
      <c r="E1495" s="402" t="s">
        <v>1882</v>
      </c>
      <c r="F1495" s="27" t="str">
        <f t="shared" si="123"/>
        <v>에센스(스페셜)</v>
      </c>
      <c r="G1495" s="389" t="str">
        <f t="shared" si="124"/>
        <v/>
      </c>
    </row>
    <row r="1496" spans="1:7">
      <c r="A1496" s="384" t="s">
        <v>49</v>
      </c>
      <c r="B1496" s="385" t="s">
        <v>92</v>
      </c>
      <c r="C1496" s="27" t="s">
        <v>10</v>
      </c>
      <c r="D1496" s="27" t="s">
        <v>28</v>
      </c>
      <c r="E1496" s="402" t="s">
        <v>1880</v>
      </c>
      <c r="F1496" s="27" t="str">
        <f t="shared" si="123"/>
        <v>안심2.5G</v>
      </c>
      <c r="G1496" s="389" t="str">
        <f t="shared" si="124"/>
        <v/>
      </c>
    </row>
    <row r="1497" spans="1:7">
      <c r="A1497" s="384" t="s">
        <v>49</v>
      </c>
      <c r="B1497" s="385" t="s">
        <v>92</v>
      </c>
      <c r="C1497" s="27" t="s">
        <v>10</v>
      </c>
      <c r="D1497" s="27" t="s">
        <v>28</v>
      </c>
      <c r="E1497" s="402" t="s">
        <v>1879</v>
      </c>
      <c r="F1497" s="27" t="str">
        <f t="shared" si="123"/>
        <v>안심4G</v>
      </c>
      <c r="G1497" s="389" t="str">
        <f t="shared" si="124"/>
        <v/>
      </c>
    </row>
    <row r="1498" spans="1:7">
      <c r="A1498" s="384" t="s">
        <v>49</v>
      </c>
      <c r="B1498" s="385" t="s">
        <v>92</v>
      </c>
      <c r="C1498" s="27" t="s">
        <v>10</v>
      </c>
      <c r="D1498" s="27" t="s">
        <v>28</v>
      </c>
      <c r="E1498" s="402" t="s">
        <v>1881</v>
      </c>
      <c r="F1498" s="27" t="str">
        <f t="shared" si="123"/>
        <v>에센스(스페셜)</v>
      </c>
      <c r="G1498" s="389" t="str">
        <f t="shared" si="124"/>
        <v/>
      </c>
    </row>
    <row r="1499" spans="1:7">
      <c r="A1499" s="384" t="s">
        <v>49</v>
      </c>
      <c r="B1499" s="385" t="s">
        <v>92</v>
      </c>
      <c r="C1499" s="27" t="s">
        <v>10</v>
      </c>
      <c r="D1499" s="27" t="s">
        <v>28</v>
      </c>
      <c r="E1499" s="402" t="s">
        <v>1882</v>
      </c>
      <c r="F1499" s="27" t="str">
        <f t="shared" si="123"/>
        <v>에센스(스페셜)</v>
      </c>
      <c r="G1499" s="389" t="str">
        <f t="shared" si="124"/>
        <v/>
      </c>
    </row>
    <row r="1500" spans="1:7">
      <c r="A1500" s="384" t="s">
        <v>49</v>
      </c>
      <c r="B1500" s="385" t="s">
        <v>92</v>
      </c>
      <c r="C1500" s="27" t="s">
        <v>10</v>
      </c>
      <c r="D1500" s="27" t="s">
        <v>31</v>
      </c>
      <c r="E1500" s="402" t="s">
        <v>1880</v>
      </c>
      <c r="F1500" s="27" t="str">
        <f t="shared" si="123"/>
        <v>안심2.5G</v>
      </c>
      <c r="G1500" s="389" t="str">
        <f t="shared" si="124"/>
        <v/>
      </c>
    </row>
    <row r="1501" spans="1:7">
      <c r="A1501" s="384" t="s">
        <v>49</v>
      </c>
      <c r="B1501" s="385" t="s">
        <v>92</v>
      </c>
      <c r="C1501" s="27" t="s">
        <v>10</v>
      </c>
      <c r="D1501" s="27" t="s">
        <v>31</v>
      </c>
      <c r="E1501" s="402" t="s">
        <v>1879</v>
      </c>
      <c r="F1501" s="27" t="str">
        <f t="shared" si="123"/>
        <v>안심4G</v>
      </c>
      <c r="G1501" s="389" t="str">
        <f t="shared" si="124"/>
        <v/>
      </c>
    </row>
    <row r="1502" spans="1:7">
      <c r="A1502" s="384" t="s">
        <v>49</v>
      </c>
      <c r="B1502" s="385" t="s">
        <v>92</v>
      </c>
      <c r="C1502" s="27" t="s">
        <v>10</v>
      </c>
      <c r="D1502" s="27" t="s">
        <v>31</v>
      </c>
      <c r="E1502" s="402" t="s">
        <v>1881</v>
      </c>
      <c r="F1502" s="27" t="str">
        <f t="shared" si="123"/>
        <v>에센스(스페셜)</v>
      </c>
      <c r="G1502" s="389" t="str">
        <f t="shared" si="124"/>
        <v/>
      </c>
    </row>
    <row r="1503" spans="1:7">
      <c r="A1503" s="384" t="s">
        <v>49</v>
      </c>
      <c r="B1503" s="385" t="s">
        <v>92</v>
      </c>
      <c r="C1503" s="27" t="s">
        <v>10</v>
      </c>
      <c r="D1503" s="27" t="s">
        <v>31</v>
      </c>
      <c r="E1503" s="402" t="s">
        <v>1882</v>
      </c>
      <c r="F1503" s="27" t="str">
        <f t="shared" si="123"/>
        <v>에센스(스페셜)</v>
      </c>
      <c r="G1503" s="389" t="str">
        <f t="shared" si="124"/>
        <v/>
      </c>
    </row>
    <row r="1504" spans="1:7">
      <c r="A1504" s="384" t="s">
        <v>49</v>
      </c>
      <c r="B1504" s="385" t="s">
        <v>92</v>
      </c>
      <c r="C1504" s="27" t="s">
        <v>10</v>
      </c>
      <c r="D1504" s="27" t="s">
        <v>32</v>
      </c>
      <c r="E1504" s="402" t="s">
        <v>1880</v>
      </c>
      <c r="F1504" s="27" t="str">
        <f t="shared" si="123"/>
        <v>안심2.5G</v>
      </c>
      <c r="G1504" s="389" t="str">
        <f t="shared" si="124"/>
        <v/>
      </c>
    </row>
    <row r="1505" spans="1:7">
      <c r="A1505" s="384" t="s">
        <v>49</v>
      </c>
      <c r="B1505" s="385" t="s">
        <v>92</v>
      </c>
      <c r="C1505" s="27" t="s">
        <v>10</v>
      </c>
      <c r="D1505" s="27" t="s">
        <v>32</v>
      </c>
      <c r="E1505" s="402" t="s">
        <v>1879</v>
      </c>
      <c r="F1505" s="27" t="str">
        <f t="shared" si="123"/>
        <v>안심4G</v>
      </c>
      <c r="G1505" s="389" t="str">
        <f t="shared" si="124"/>
        <v/>
      </c>
    </row>
    <row r="1506" spans="1:7">
      <c r="A1506" s="384" t="s">
        <v>49</v>
      </c>
      <c r="B1506" s="385" t="s">
        <v>92</v>
      </c>
      <c r="C1506" s="27" t="s">
        <v>10</v>
      </c>
      <c r="D1506" s="27" t="s">
        <v>32</v>
      </c>
      <c r="E1506" s="402" t="s">
        <v>1881</v>
      </c>
      <c r="F1506" s="27" t="str">
        <f t="shared" si="123"/>
        <v>에센스(스페셜)</v>
      </c>
      <c r="G1506" s="389" t="str">
        <f t="shared" si="124"/>
        <v/>
      </c>
    </row>
    <row r="1507" spans="1:7">
      <c r="A1507" s="384" t="s">
        <v>49</v>
      </c>
      <c r="B1507" s="385" t="s">
        <v>92</v>
      </c>
      <c r="C1507" s="27" t="s">
        <v>10</v>
      </c>
      <c r="D1507" s="27" t="s">
        <v>32</v>
      </c>
      <c r="E1507" s="402" t="s">
        <v>1882</v>
      </c>
      <c r="F1507" s="27" t="str">
        <f t="shared" si="123"/>
        <v>에센스(스페셜)</v>
      </c>
      <c r="G1507" s="389" t="str">
        <f t="shared" si="124"/>
        <v/>
      </c>
    </row>
    <row r="1508" spans="1:7">
      <c r="A1508" s="384" t="s">
        <v>49</v>
      </c>
      <c r="B1508" s="385" t="s">
        <v>92</v>
      </c>
      <c r="C1508" s="27" t="s">
        <v>10</v>
      </c>
      <c r="D1508" s="27" t="s">
        <v>33</v>
      </c>
      <c r="E1508" s="402" t="s">
        <v>1880</v>
      </c>
      <c r="F1508" s="27" t="str">
        <f t="shared" si="123"/>
        <v>안심2.5G</v>
      </c>
      <c r="G1508" s="389" t="str">
        <f t="shared" si="124"/>
        <v/>
      </c>
    </row>
    <row r="1509" spans="1:7">
      <c r="A1509" s="384" t="s">
        <v>49</v>
      </c>
      <c r="B1509" s="385" t="s">
        <v>92</v>
      </c>
      <c r="C1509" s="27" t="s">
        <v>10</v>
      </c>
      <c r="D1509" s="27" t="s">
        <v>33</v>
      </c>
      <c r="E1509" s="402" t="s">
        <v>1879</v>
      </c>
      <c r="F1509" s="27" t="str">
        <f t="shared" si="123"/>
        <v>안심4G</v>
      </c>
      <c r="G1509" s="389" t="str">
        <f t="shared" si="124"/>
        <v/>
      </c>
    </row>
    <row r="1510" spans="1:7">
      <c r="A1510" s="384" t="s">
        <v>49</v>
      </c>
      <c r="B1510" s="385" t="s">
        <v>92</v>
      </c>
      <c r="C1510" s="27" t="s">
        <v>10</v>
      </c>
      <c r="D1510" s="27" t="s">
        <v>33</v>
      </c>
      <c r="E1510" s="402" t="s">
        <v>1881</v>
      </c>
      <c r="F1510" s="27" t="str">
        <f t="shared" si="123"/>
        <v>에센스(스페셜)</v>
      </c>
      <c r="G1510" s="389" t="str">
        <f t="shared" si="124"/>
        <v/>
      </c>
    </row>
    <row r="1511" spans="1:7">
      <c r="A1511" s="384" t="s">
        <v>49</v>
      </c>
      <c r="B1511" s="385" t="s">
        <v>92</v>
      </c>
      <c r="C1511" s="27" t="s">
        <v>10</v>
      </c>
      <c r="D1511" s="27" t="s">
        <v>33</v>
      </c>
      <c r="E1511" s="402" t="s">
        <v>1882</v>
      </c>
      <c r="F1511" s="27" t="str">
        <f t="shared" si="123"/>
        <v>에센스(스페셜)</v>
      </c>
      <c r="G1511" s="389" t="str">
        <f t="shared" si="124"/>
        <v/>
      </c>
    </row>
    <row r="1512" spans="1:7">
      <c r="A1512" s="384" t="s">
        <v>49</v>
      </c>
      <c r="B1512" s="385" t="s">
        <v>92</v>
      </c>
      <c r="C1512" s="27" t="s">
        <v>13</v>
      </c>
      <c r="D1512" s="27" t="s">
        <v>28</v>
      </c>
      <c r="E1512" s="402" t="s">
        <v>1880</v>
      </c>
      <c r="F1512" s="27" t="str">
        <f t="shared" si="123"/>
        <v>안심2.5G</v>
      </c>
      <c r="G1512" s="389" t="str">
        <f t="shared" si="124"/>
        <v/>
      </c>
    </row>
    <row r="1513" spans="1:7">
      <c r="A1513" s="384" t="s">
        <v>49</v>
      </c>
      <c r="B1513" s="385" t="s">
        <v>92</v>
      </c>
      <c r="C1513" s="27" t="s">
        <v>13</v>
      </c>
      <c r="D1513" s="27" t="s">
        <v>28</v>
      </c>
      <c r="E1513" s="402" t="s">
        <v>1879</v>
      </c>
      <c r="F1513" s="27" t="str">
        <f t="shared" si="123"/>
        <v>안심4G</v>
      </c>
      <c r="G1513" s="389" t="str">
        <f t="shared" si="124"/>
        <v/>
      </c>
    </row>
    <row r="1514" spans="1:7">
      <c r="A1514" s="384" t="s">
        <v>49</v>
      </c>
      <c r="B1514" s="385" t="s">
        <v>92</v>
      </c>
      <c r="C1514" s="27" t="s">
        <v>13</v>
      </c>
      <c r="D1514" s="27" t="s">
        <v>28</v>
      </c>
      <c r="E1514" s="402" t="s">
        <v>1881</v>
      </c>
      <c r="F1514" s="27" t="str">
        <f t="shared" si="123"/>
        <v>에센스(스페셜)</v>
      </c>
      <c r="G1514" s="389" t="str">
        <f t="shared" si="124"/>
        <v/>
      </c>
    </row>
    <row r="1515" spans="1:7">
      <c r="A1515" s="384" t="s">
        <v>49</v>
      </c>
      <c r="B1515" s="385" t="s">
        <v>92</v>
      </c>
      <c r="C1515" s="27" t="s">
        <v>13</v>
      </c>
      <c r="D1515" s="27" t="s">
        <v>28</v>
      </c>
      <c r="E1515" s="402" t="s">
        <v>1882</v>
      </c>
      <c r="F1515" s="27" t="str">
        <f t="shared" si="123"/>
        <v>에센스(스페셜)</v>
      </c>
      <c r="G1515" s="389" t="str">
        <f t="shared" si="124"/>
        <v/>
      </c>
    </row>
    <row r="1516" spans="1:7">
      <c r="A1516" s="384" t="s">
        <v>49</v>
      </c>
      <c r="B1516" s="385" t="s">
        <v>92</v>
      </c>
      <c r="C1516" s="27" t="s">
        <v>13</v>
      </c>
      <c r="D1516" s="27" t="s">
        <v>31</v>
      </c>
      <c r="E1516" s="402" t="s">
        <v>1880</v>
      </c>
      <c r="F1516" s="27" t="str">
        <f t="shared" si="123"/>
        <v>안심2.5G</v>
      </c>
      <c r="G1516" s="389" t="str">
        <f t="shared" si="124"/>
        <v/>
      </c>
    </row>
    <row r="1517" spans="1:7">
      <c r="A1517" s="384" t="s">
        <v>49</v>
      </c>
      <c r="B1517" s="385" t="s">
        <v>92</v>
      </c>
      <c r="C1517" s="27" t="s">
        <v>13</v>
      </c>
      <c r="D1517" s="27" t="s">
        <v>31</v>
      </c>
      <c r="E1517" s="402" t="s">
        <v>1879</v>
      </c>
      <c r="F1517" s="27" t="str">
        <f t="shared" si="123"/>
        <v>안심4G</v>
      </c>
      <c r="G1517" s="389" t="str">
        <f t="shared" si="124"/>
        <v/>
      </c>
    </row>
    <row r="1518" spans="1:7">
      <c r="A1518" s="384" t="s">
        <v>49</v>
      </c>
      <c r="B1518" s="385" t="s">
        <v>92</v>
      </c>
      <c r="C1518" s="27" t="s">
        <v>13</v>
      </c>
      <c r="D1518" s="27" t="s">
        <v>31</v>
      </c>
      <c r="E1518" s="402" t="s">
        <v>1881</v>
      </c>
      <c r="F1518" s="27" t="str">
        <f t="shared" si="123"/>
        <v>에센스(스페셜)</v>
      </c>
      <c r="G1518" s="389" t="str">
        <f t="shared" si="124"/>
        <v/>
      </c>
    </row>
    <row r="1519" spans="1:7">
      <c r="A1519" s="384" t="s">
        <v>49</v>
      </c>
      <c r="B1519" s="385" t="s">
        <v>92</v>
      </c>
      <c r="C1519" s="27" t="s">
        <v>13</v>
      </c>
      <c r="D1519" s="27" t="s">
        <v>31</v>
      </c>
      <c r="E1519" s="402" t="s">
        <v>1882</v>
      </c>
      <c r="F1519" s="27" t="str">
        <f t="shared" si="123"/>
        <v>에센스(스페셜)</v>
      </c>
      <c r="G1519" s="389" t="str">
        <f t="shared" si="124"/>
        <v/>
      </c>
    </row>
    <row r="1520" spans="1:7">
      <c r="A1520" s="384" t="s">
        <v>49</v>
      </c>
      <c r="B1520" s="385" t="s">
        <v>92</v>
      </c>
      <c r="C1520" s="27" t="s">
        <v>13</v>
      </c>
      <c r="D1520" s="27" t="s">
        <v>32</v>
      </c>
      <c r="E1520" s="402" t="s">
        <v>1880</v>
      </c>
      <c r="F1520" s="27" t="str">
        <f t="shared" si="123"/>
        <v>안심2.5G</v>
      </c>
      <c r="G1520" s="389" t="str">
        <f t="shared" si="124"/>
        <v/>
      </c>
    </row>
    <row r="1521" spans="1:7">
      <c r="A1521" s="384" t="s">
        <v>49</v>
      </c>
      <c r="B1521" s="385" t="s">
        <v>92</v>
      </c>
      <c r="C1521" s="27" t="s">
        <v>13</v>
      </c>
      <c r="D1521" s="27" t="s">
        <v>32</v>
      </c>
      <c r="E1521" s="402" t="s">
        <v>1879</v>
      </c>
      <c r="F1521" s="27" t="str">
        <f t="shared" si="123"/>
        <v>안심4G</v>
      </c>
      <c r="G1521" s="389" t="str">
        <f t="shared" si="124"/>
        <v/>
      </c>
    </row>
    <row r="1522" spans="1:7">
      <c r="A1522" s="384" t="s">
        <v>49</v>
      </c>
      <c r="B1522" s="385" t="s">
        <v>92</v>
      </c>
      <c r="C1522" s="27" t="s">
        <v>13</v>
      </c>
      <c r="D1522" s="27" t="s">
        <v>32</v>
      </c>
      <c r="E1522" s="402" t="s">
        <v>1881</v>
      </c>
      <c r="F1522" s="27" t="str">
        <f t="shared" si="123"/>
        <v>에센스(스페셜)</v>
      </c>
      <c r="G1522" s="389" t="str">
        <f t="shared" si="124"/>
        <v/>
      </c>
    </row>
    <row r="1523" spans="1:7">
      <c r="A1523" s="384" t="s">
        <v>49</v>
      </c>
      <c r="B1523" s="385" t="s">
        <v>92</v>
      </c>
      <c r="C1523" s="27" t="s">
        <v>13</v>
      </c>
      <c r="D1523" s="27" t="s">
        <v>32</v>
      </c>
      <c r="E1523" s="402" t="s">
        <v>1882</v>
      </c>
      <c r="F1523" s="27" t="str">
        <f t="shared" si="123"/>
        <v>에센스(스페셜)</v>
      </c>
      <c r="G1523" s="389" t="str">
        <f t="shared" si="124"/>
        <v/>
      </c>
    </row>
    <row r="1524" spans="1:7">
      <c r="A1524" s="384" t="s">
        <v>49</v>
      </c>
      <c r="B1524" s="385" t="s">
        <v>92</v>
      </c>
      <c r="C1524" s="27" t="s">
        <v>13</v>
      </c>
      <c r="D1524" s="27" t="s">
        <v>33</v>
      </c>
      <c r="E1524" s="402" t="s">
        <v>1880</v>
      </c>
      <c r="F1524" s="27" t="str">
        <f t="shared" si="123"/>
        <v>안심2.5G</v>
      </c>
      <c r="G1524" s="389" t="str">
        <f t="shared" si="124"/>
        <v/>
      </c>
    </row>
    <row r="1525" spans="1:7">
      <c r="A1525" s="384" t="s">
        <v>49</v>
      </c>
      <c r="B1525" s="385" t="s">
        <v>92</v>
      </c>
      <c r="C1525" s="27" t="s">
        <v>13</v>
      </c>
      <c r="D1525" s="27" t="s">
        <v>33</v>
      </c>
      <c r="E1525" s="402" t="s">
        <v>1879</v>
      </c>
      <c r="F1525" s="27" t="str">
        <f t="shared" si="123"/>
        <v>안심4G</v>
      </c>
      <c r="G1525" s="389" t="str">
        <f t="shared" si="124"/>
        <v/>
      </c>
    </row>
    <row r="1526" spans="1:7">
      <c r="A1526" s="384" t="s">
        <v>49</v>
      </c>
      <c r="B1526" s="385" t="s">
        <v>92</v>
      </c>
      <c r="C1526" s="27" t="s">
        <v>13</v>
      </c>
      <c r="D1526" s="27" t="s">
        <v>33</v>
      </c>
      <c r="E1526" s="402" t="s">
        <v>1881</v>
      </c>
      <c r="F1526" s="27" t="str">
        <f t="shared" si="123"/>
        <v>에센스(스페셜)</v>
      </c>
      <c r="G1526" s="389" t="str">
        <f t="shared" si="124"/>
        <v/>
      </c>
    </row>
    <row r="1527" spans="1:7">
      <c r="A1527" s="384" t="s">
        <v>49</v>
      </c>
      <c r="B1527" s="385" t="s">
        <v>92</v>
      </c>
      <c r="C1527" s="27" t="s">
        <v>13</v>
      </c>
      <c r="D1527" s="27" t="s">
        <v>33</v>
      </c>
      <c r="E1527" s="402" t="s">
        <v>1882</v>
      </c>
      <c r="F1527" s="27" t="str">
        <f t="shared" si="123"/>
        <v>에센스(스페셜)</v>
      </c>
      <c r="G1527" s="389" t="str">
        <f t="shared" si="124"/>
        <v/>
      </c>
    </row>
    <row r="1528" spans="1:7">
      <c r="A1528" s="384" t="s">
        <v>49</v>
      </c>
      <c r="B1528" s="385" t="s">
        <v>92</v>
      </c>
      <c r="C1528" s="27" t="s">
        <v>34</v>
      </c>
      <c r="D1528" s="27" t="s">
        <v>28</v>
      </c>
      <c r="E1528" s="402" t="s">
        <v>1880</v>
      </c>
      <c r="F1528" s="27" t="str">
        <f t="shared" ref="F1528:F1559" si="125">IFERROR(VLOOKUP(E1528,$A$11:$C$17,3,0),0)</f>
        <v>안심2.5G</v>
      </c>
      <c r="G1528" s="389" t="str">
        <f t="shared" si="124"/>
        <v/>
      </c>
    </row>
    <row r="1529" spans="1:7">
      <c r="A1529" s="384" t="s">
        <v>49</v>
      </c>
      <c r="B1529" s="385" t="s">
        <v>92</v>
      </c>
      <c r="C1529" s="27" t="s">
        <v>34</v>
      </c>
      <c r="D1529" s="27" t="s">
        <v>28</v>
      </c>
      <c r="E1529" s="402" t="s">
        <v>1879</v>
      </c>
      <c r="F1529" s="27" t="str">
        <f t="shared" si="125"/>
        <v>안심4G</v>
      </c>
      <c r="G1529" s="389" t="str">
        <f t="shared" si="124"/>
        <v/>
      </c>
    </row>
    <row r="1530" spans="1:7">
      <c r="A1530" s="384" t="s">
        <v>49</v>
      </c>
      <c r="B1530" s="385" t="s">
        <v>92</v>
      </c>
      <c r="C1530" s="27" t="s">
        <v>34</v>
      </c>
      <c r="D1530" s="27" t="s">
        <v>28</v>
      </c>
      <c r="E1530" s="402" t="s">
        <v>1881</v>
      </c>
      <c r="F1530" s="27" t="str">
        <f t="shared" si="125"/>
        <v>에센스(스페셜)</v>
      </c>
      <c r="G1530" s="389" t="str">
        <f t="shared" si="124"/>
        <v/>
      </c>
    </row>
    <row r="1531" spans="1:7">
      <c r="A1531" s="384" t="s">
        <v>49</v>
      </c>
      <c r="B1531" s="385" t="s">
        <v>92</v>
      </c>
      <c r="C1531" s="27" t="s">
        <v>34</v>
      </c>
      <c r="D1531" s="27" t="s">
        <v>28</v>
      </c>
      <c r="E1531" s="402" t="s">
        <v>1882</v>
      </c>
      <c r="F1531" s="27" t="str">
        <f t="shared" si="125"/>
        <v>에센스(스페셜)</v>
      </c>
      <c r="G1531" s="389" t="str">
        <f t="shared" si="124"/>
        <v/>
      </c>
    </row>
    <row r="1532" spans="1:7">
      <c r="A1532" s="384" t="s">
        <v>49</v>
      </c>
      <c r="B1532" s="385" t="s">
        <v>92</v>
      </c>
      <c r="C1532" s="27" t="s">
        <v>34</v>
      </c>
      <c r="D1532" s="27" t="s">
        <v>31</v>
      </c>
      <c r="E1532" s="402" t="s">
        <v>1880</v>
      </c>
      <c r="F1532" s="27" t="str">
        <f t="shared" si="125"/>
        <v>안심2.5G</v>
      </c>
      <c r="G1532" s="389" t="str">
        <f t="shared" si="124"/>
        <v/>
      </c>
    </row>
    <row r="1533" spans="1:7">
      <c r="A1533" s="384" t="s">
        <v>49</v>
      </c>
      <c r="B1533" s="385" t="s">
        <v>92</v>
      </c>
      <c r="C1533" s="27" t="s">
        <v>34</v>
      </c>
      <c r="D1533" s="27" t="s">
        <v>31</v>
      </c>
      <c r="E1533" s="402" t="s">
        <v>1879</v>
      </c>
      <c r="F1533" s="27" t="str">
        <f t="shared" si="125"/>
        <v>안심4G</v>
      </c>
      <c r="G1533" s="389" t="str">
        <f t="shared" si="124"/>
        <v/>
      </c>
    </row>
    <row r="1534" spans="1:7">
      <c r="A1534" s="384" t="s">
        <v>49</v>
      </c>
      <c r="B1534" s="385" t="s">
        <v>92</v>
      </c>
      <c r="C1534" s="27" t="s">
        <v>34</v>
      </c>
      <c r="D1534" s="27" t="s">
        <v>31</v>
      </c>
      <c r="E1534" s="402" t="s">
        <v>1881</v>
      </c>
      <c r="F1534" s="27" t="str">
        <f t="shared" si="125"/>
        <v>에센스(스페셜)</v>
      </c>
      <c r="G1534" s="389" t="str">
        <f t="shared" si="124"/>
        <v/>
      </c>
    </row>
    <row r="1535" spans="1:7">
      <c r="A1535" s="384" t="s">
        <v>49</v>
      </c>
      <c r="B1535" s="385" t="s">
        <v>92</v>
      </c>
      <c r="C1535" s="27" t="s">
        <v>34</v>
      </c>
      <c r="D1535" s="27" t="s">
        <v>31</v>
      </c>
      <c r="E1535" s="402" t="s">
        <v>1882</v>
      </c>
      <c r="F1535" s="27" t="str">
        <f t="shared" si="125"/>
        <v>에센스(스페셜)</v>
      </c>
      <c r="G1535" s="389" t="str">
        <f t="shared" si="124"/>
        <v/>
      </c>
    </row>
    <row r="1536" spans="1:7">
      <c r="A1536" s="384" t="s">
        <v>49</v>
      </c>
      <c r="B1536" s="385" t="s">
        <v>92</v>
      </c>
      <c r="C1536" s="27" t="s">
        <v>34</v>
      </c>
      <c r="D1536" s="27" t="s">
        <v>32</v>
      </c>
      <c r="E1536" s="402" t="s">
        <v>1880</v>
      </c>
      <c r="F1536" s="27" t="str">
        <f t="shared" si="125"/>
        <v>안심2.5G</v>
      </c>
      <c r="G1536" s="389" t="str">
        <f t="shared" si="124"/>
        <v/>
      </c>
    </row>
    <row r="1537" spans="1:7">
      <c r="A1537" s="384" t="s">
        <v>49</v>
      </c>
      <c r="B1537" s="385" t="s">
        <v>92</v>
      </c>
      <c r="C1537" s="27" t="s">
        <v>34</v>
      </c>
      <c r="D1537" s="27" t="s">
        <v>32</v>
      </c>
      <c r="E1537" s="402" t="s">
        <v>1879</v>
      </c>
      <c r="F1537" s="27" t="str">
        <f t="shared" si="125"/>
        <v>안심4G</v>
      </c>
      <c r="G1537" s="389" t="str">
        <f t="shared" si="124"/>
        <v/>
      </c>
    </row>
    <row r="1538" spans="1:7">
      <c r="A1538" s="384" t="s">
        <v>49</v>
      </c>
      <c r="B1538" s="385" t="s">
        <v>92</v>
      </c>
      <c r="C1538" s="27" t="s">
        <v>34</v>
      </c>
      <c r="D1538" s="27" t="s">
        <v>32</v>
      </c>
      <c r="E1538" s="402" t="s">
        <v>1881</v>
      </c>
      <c r="F1538" s="27" t="str">
        <f t="shared" si="125"/>
        <v>에센스(스페셜)</v>
      </c>
      <c r="G1538" s="389" t="str">
        <f t="shared" si="124"/>
        <v/>
      </c>
    </row>
    <row r="1539" spans="1:7">
      <c r="A1539" s="384" t="s">
        <v>49</v>
      </c>
      <c r="B1539" s="385" t="s">
        <v>92</v>
      </c>
      <c r="C1539" s="27" t="s">
        <v>34</v>
      </c>
      <c r="D1539" s="27" t="s">
        <v>32</v>
      </c>
      <c r="E1539" s="402" t="s">
        <v>1882</v>
      </c>
      <c r="F1539" s="27" t="str">
        <f t="shared" si="125"/>
        <v>에센스(스페셜)</v>
      </c>
      <c r="G1539" s="389" t="str">
        <f t="shared" si="124"/>
        <v/>
      </c>
    </row>
    <row r="1540" spans="1:7">
      <c r="A1540" s="384" t="s">
        <v>49</v>
      </c>
      <c r="B1540" s="385" t="s">
        <v>92</v>
      </c>
      <c r="C1540" s="27" t="s">
        <v>34</v>
      </c>
      <c r="D1540" s="27" t="s">
        <v>33</v>
      </c>
      <c r="E1540" s="402" t="s">
        <v>1880</v>
      </c>
      <c r="F1540" s="27" t="str">
        <f t="shared" si="125"/>
        <v>안심2.5G</v>
      </c>
      <c r="G1540" s="389" t="str">
        <f t="shared" si="124"/>
        <v/>
      </c>
    </row>
    <row r="1541" spans="1:7">
      <c r="A1541" s="384" t="s">
        <v>49</v>
      </c>
      <c r="B1541" s="385" t="s">
        <v>92</v>
      </c>
      <c r="C1541" s="27" t="s">
        <v>34</v>
      </c>
      <c r="D1541" s="27" t="s">
        <v>33</v>
      </c>
      <c r="E1541" s="402" t="s">
        <v>1879</v>
      </c>
      <c r="F1541" s="27" t="str">
        <f t="shared" si="125"/>
        <v>안심4G</v>
      </c>
      <c r="G1541" s="389" t="str">
        <f t="shared" si="124"/>
        <v/>
      </c>
    </row>
    <row r="1542" spans="1:7">
      <c r="A1542" s="384" t="s">
        <v>49</v>
      </c>
      <c r="B1542" s="385" t="s">
        <v>92</v>
      </c>
      <c r="C1542" s="27" t="s">
        <v>34</v>
      </c>
      <c r="D1542" s="27" t="s">
        <v>33</v>
      </c>
      <c r="E1542" s="402" t="s">
        <v>1881</v>
      </c>
      <c r="F1542" s="27" t="str">
        <f t="shared" si="125"/>
        <v>에센스(스페셜)</v>
      </c>
      <c r="G1542" s="389" t="str">
        <f t="shared" si="124"/>
        <v/>
      </c>
    </row>
    <row r="1543" spans="1:7">
      <c r="A1543" s="384" t="s">
        <v>49</v>
      </c>
      <c r="B1543" s="385" t="s">
        <v>92</v>
      </c>
      <c r="C1543" s="27" t="s">
        <v>34</v>
      </c>
      <c r="D1543" s="27" t="s">
        <v>33</v>
      </c>
      <c r="E1543" s="402" t="s">
        <v>1882</v>
      </c>
      <c r="F1543" s="27" t="str">
        <f t="shared" si="125"/>
        <v>에센스(스페셜)</v>
      </c>
      <c r="G1543" s="389" t="str">
        <f t="shared" si="124"/>
        <v/>
      </c>
    </row>
    <row r="1544" spans="1:7">
      <c r="A1544" s="384" t="s">
        <v>49</v>
      </c>
      <c r="B1544" s="385" t="s">
        <v>92</v>
      </c>
      <c r="C1544" s="27" t="s">
        <v>86</v>
      </c>
      <c r="D1544" s="27" t="s">
        <v>28</v>
      </c>
      <c r="E1544" s="402" t="s">
        <v>1880</v>
      </c>
      <c r="F1544" s="27" t="str">
        <f t="shared" si="125"/>
        <v>안심2.5G</v>
      </c>
      <c r="G1544" s="389" t="str">
        <f t="shared" ref="G1544:G1607" si="126">IF(F1544="스몰","LTE안심옵션","")</f>
        <v/>
      </c>
    </row>
    <row r="1545" spans="1:7">
      <c r="A1545" s="384" t="s">
        <v>49</v>
      </c>
      <c r="B1545" s="385" t="s">
        <v>92</v>
      </c>
      <c r="C1545" s="27" t="s">
        <v>86</v>
      </c>
      <c r="D1545" s="27" t="s">
        <v>28</v>
      </c>
      <c r="E1545" s="402" t="s">
        <v>1879</v>
      </c>
      <c r="F1545" s="27" t="str">
        <f t="shared" si="125"/>
        <v>안심4G</v>
      </c>
      <c r="G1545" s="389" t="str">
        <f t="shared" si="126"/>
        <v/>
      </c>
    </row>
    <row r="1546" spans="1:7">
      <c r="A1546" s="384" t="s">
        <v>49</v>
      </c>
      <c r="B1546" s="385" t="s">
        <v>92</v>
      </c>
      <c r="C1546" s="27" t="s">
        <v>86</v>
      </c>
      <c r="D1546" s="27" t="s">
        <v>28</v>
      </c>
      <c r="E1546" s="402" t="s">
        <v>1881</v>
      </c>
      <c r="F1546" s="27" t="str">
        <f t="shared" si="125"/>
        <v>에센스(스페셜)</v>
      </c>
      <c r="G1546" s="389" t="str">
        <f t="shared" si="126"/>
        <v/>
      </c>
    </row>
    <row r="1547" spans="1:7">
      <c r="A1547" s="384" t="s">
        <v>49</v>
      </c>
      <c r="B1547" s="385" t="s">
        <v>92</v>
      </c>
      <c r="C1547" s="27" t="s">
        <v>86</v>
      </c>
      <c r="D1547" s="27" t="s">
        <v>28</v>
      </c>
      <c r="E1547" s="402" t="s">
        <v>1882</v>
      </c>
      <c r="F1547" s="27" t="str">
        <f t="shared" si="125"/>
        <v>에센스(스페셜)</v>
      </c>
      <c r="G1547" s="389" t="str">
        <f t="shared" si="126"/>
        <v/>
      </c>
    </row>
    <row r="1548" spans="1:7">
      <c r="A1548" s="384" t="s">
        <v>49</v>
      </c>
      <c r="B1548" s="385" t="s">
        <v>92</v>
      </c>
      <c r="C1548" s="27" t="s">
        <v>86</v>
      </c>
      <c r="D1548" s="27" t="s">
        <v>31</v>
      </c>
      <c r="E1548" s="402" t="s">
        <v>1880</v>
      </c>
      <c r="F1548" s="27" t="str">
        <f t="shared" si="125"/>
        <v>안심2.5G</v>
      </c>
      <c r="G1548" s="389" t="str">
        <f t="shared" si="126"/>
        <v/>
      </c>
    </row>
    <row r="1549" spans="1:7">
      <c r="A1549" s="384" t="s">
        <v>49</v>
      </c>
      <c r="B1549" s="385" t="s">
        <v>92</v>
      </c>
      <c r="C1549" s="27" t="s">
        <v>86</v>
      </c>
      <c r="D1549" s="27" t="s">
        <v>31</v>
      </c>
      <c r="E1549" s="402" t="s">
        <v>1879</v>
      </c>
      <c r="F1549" s="27" t="str">
        <f t="shared" si="125"/>
        <v>안심4G</v>
      </c>
      <c r="G1549" s="389" t="str">
        <f t="shared" si="126"/>
        <v/>
      </c>
    </row>
    <row r="1550" spans="1:7">
      <c r="A1550" s="384" t="s">
        <v>49</v>
      </c>
      <c r="B1550" s="385" t="s">
        <v>92</v>
      </c>
      <c r="C1550" s="27" t="s">
        <v>86</v>
      </c>
      <c r="D1550" s="27" t="s">
        <v>31</v>
      </c>
      <c r="E1550" s="402" t="s">
        <v>1881</v>
      </c>
      <c r="F1550" s="27" t="str">
        <f t="shared" si="125"/>
        <v>에센스(스페셜)</v>
      </c>
      <c r="G1550" s="389" t="str">
        <f t="shared" si="126"/>
        <v/>
      </c>
    </row>
    <row r="1551" spans="1:7">
      <c r="A1551" s="384" t="s">
        <v>49</v>
      </c>
      <c r="B1551" s="385" t="s">
        <v>92</v>
      </c>
      <c r="C1551" s="27" t="s">
        <v>86</v>
      </c>
      <c r="D1551" s="27" t="s">
        <v>31</v>
      </c>
      <c r="E1551" s="402" t="s">
        <v>1882</v>
      </c>
      <c r="F1551" s="27" t="str">
        <f t="shared" si="125"/>
        <v>에센스(스페셜)</v>
      </c>
      <c r="G1551" s="389" t="str">
        <f t="shared" si="126"/>
        <v/>
      </c>
    </row>
    <row r="1552" spans="1:7">
      <c r="A1552" s="384" t="s">
        <v>49</v>
      </c>
      <c r="B1552" s="385" t="s">
        <v>92</v>
      </c>
      <c r="C1552" s="27" t="s">
        <v>86</v>
      </c>
      <c r="D1552" s="27" t="s">
        <v>32</v>
      </c>
      <c r="E1552" s="402" t="s">
        <v>1880</v>
      </c>
      <c r="F1552" s="27" t="str">
        <f t="shared" si="125"/>
        <v>안심2.5G</v>
      </c>
      <c r="G1552" s="389" t="str">
        <f t="shared" si="126"/>
        <v/>
      </c>
    </row>
    <row r="1553" spans="1:7">
      <c r="A1553" s="384" t="s">
        <v>49</v>
      </c>
      <c r="B1553" s="385" t="s">
        <v>92</v>
      </c>
      <c r="C1553" s="27" t="s">
        <v>86</v>
      </c>
      <c r="D1553" s="27" t="s">
        <v>32</v>
      </c>
      <c r="E1553" s="402" t="s">
        <v>1879</v>
      </c>
      <c r="F1553" s="27" t="str">
        <f t="shared" si="125"/>
        <v>안심4G</v>
      </c>
      <c r="G1553" s="389" t="str">
        <f t="shared" si="126"/>
        <v/>
      </c>
    </row>
    <row r="1554" spans="1:7">
      <c r="A1554" s="384" t="s">
        <v>49</v>
      </c>
      <c r="B1554" s="385" t="s">
        <v>92</v>
      </c>
      <c r="C1554" s="27" t="s">
        <v>86</v>
      </c>
      <c r="D1554" s="27" t="s">
        <v>32</v>
      </c>
      <c r="E1554" s="402" t="s">
        <v>1881</v>
      </c>
      <c r="F1554" s="27" t="str">
        <f t="shared" si="125"/>
        <v>에센스(스페셜)</v>
      </c>
      <c r="G1554" s="389" t="str">
        <f t="shared" si="126"/>
        <v/>
      </c>
    </row>
    <row r="1555" spans="1:7">
      <c r="A1555" s="384" t="s">
        <v>49</v>
      </c>
      <c r="B1555" s="385" t="s">
        <v>92</v>
      </c>
      <c r="C1555" s="27" t="s">
        <v>86</v>
      </c>
      <c r="D1555" s="27" t="s">
        <v>32</v>
      </c>
      <c r="E1555" s="402" t="s">
        <v>1882</v>
      </c>
      <c r="F1555" s="27" t="str">
        <f t="shared" si="125"/>
        <v>에센스(스페셜)</v>
      </c>
      <c r="G1555" s="389" t="str">
        <f t="shared" si="126"/>
        <v/>
      </c>
    </row>
    <row r="1556" spans="1:7">
      <c r="A1556" s="384" t="s">
        <v>49</v>
      </c>
      <c r="B1556" s="385" t="s">
        <v>92</v>
      </c>
      <c r="C1556" s="27" t="s">
        <v>86</v>
      </c>
      <c r="D1556" s="27" t="s">
        <v>33</v>
      </c>
      <c r="E1556" s="402" t="s">
        <v>1880</v>
      </c>
      <c r="F1556" s="27" t="str">
        <f t="shared" si="125"/>
        <v>안심2.5G</v>
      </c>
      <c r="G1556" s="389" t="str">
        <f t="shared" si="126"/>
        <v/>
      </c>
    </row>
    <row r="1557" spans="1:7">
      <c r="A1557" s="384" t="s">
        <v>49</v>
      </c>
      <c r="B1557" s="385" t="s">
        <v>92</v>
      </c>
      <c r="C1557" s="27" t="s">
        <v>86</v>
      </c>
      <c r="D1557" s="27" t="s">
        <v>33</v>
      </c>
      <c r="E1557" s="402" t="s">
        <v>1879</v>
      </c>
      <c r="F1557" s="27" t="str">
        <f t="shared" si="125"/>
        <v>안심4G</v>
      </c>
      <c r="G1557" s="389" t="str">
        <f t="shared" si="126"/>
        <v/>
      </c>
    </row>
    <row r="1558" spans="1:7">
      <c r="A1558" s="384" t="s">
        <v>49</v>
      </c>
      <c r="B1558" s="385" t="s">
        <v>92</v>
      </c>
      <c r="C1558" s="27" t="s">
        <v>86</v>
      </c>
      <c r="D1558" s="27" t="s">
        <v>33</v>
      </c>
      <c r="E1558" s="402" t="s">
        <v>1881</v>
      </c>
      <c r="F1558" s="27" t="str">
        <f t="shared" si="125"/>
        <v>에센스(스페셜)</v>
      </c>
      <c r="G1558" s="389" t="str">
        <f t="shared" si="126"/>
        <v/>
      </c>
    </row>
    <row r="1559" spans="1:7">
      <c r="A1559" s="384" t="s">
        <v>49</v>
      </c>
      <c r="B1559" s="385" t="s">
        <v>92</v>
      </c>
      <c r="C1559" s="27" t="s">
        <v>86</v>
      </c>
      <c r="D1559" s="27" t="s">
        <v>33</v>
      </c>
      <c r="E1559" s="402" t="s">
        <v>1882</v>
      </c>
      <c r="F1559" s="27" t="str">
        <f t="shared" si="125"/>
        <v>에센스(스페셜)</v>
      </c>
      <c r="G1559" s="389" t="str">
        <f t="shared" si="126"/>
        <v/>
      </c>
    </row>
    <row r="1560" spans="1:7">
      <c r="A1560" s="384" t="s">
        <v>49</v>
      </c>
      <c r="B1560" s="385" t="s">
        <v>94</v>
      </c>
      <c r="C1560" s="27" t="s">
        <v>5</v>
      </c>
      <c r="D1560" s="27" t="s">
        <v>28</v>
      </c>
      <c r="E1560" s="402" t="s">
        <v>1880</v>
      </c>
      <c r="F1560" s="27" t="str">
        <f t="shared" ref="F1560:F1623" si="127">IFERROR(VLOOKUP(E1560,$A$11:$D$17,4,0),0)</f>
        <v>안심2.5G</v>
      </c>
      <c r="G1560" s="389" t="str">
        <f t="shared" si="126"/>
        <v/>
      </c>
    </row>
    <row r="1561" spans="1:7">
      <c r="A1561" s="384" t="s">
        <v>49</v>
      </c>
      <c r="B1561" s="385" t="s">
        <v>94</v>
      </c>
      <c r="C1561" s="27" t="s">
        <v>5</v>
      </c>
      <c r="D1561" s="27" t="s">
        <v>28</v>
      </c>
      <c r="E1561" s="402" t="s">
        <v>1879</v>
      </c>
      <c r="F1561" s="27" t="str">
        <f t="shared" si="127"/>
        <v>안심4G</v>
      </c>
      <c r="G1561" s="389" t="str">
        <f t="shared" si="126"/>
        <v/>
      </c>
    </row>
    <row r="1562" spans="1:7">
      <c r="A1562" s="384" t="s">
        <v>49</v>
      </c>
      <c r="B1562" s="385" t="s">
        <v>94</v>
      </c>
      <c r="C1562" s="27" t="s">
        <v>5</v>
      </c>
      <c r="D1562" s="27" t="s">
        <v>28</v>
      </c>
      <c r="E1562" s="402" t="s">
        <v>1881</v>
      </c>
      <c r="F1562" s="27" t="str">
        <f t="shared" si="127"/>
        <v>에센스(스페셜)</v>
      </c>
      <c r="G1562" s="389" t="str">
        <f t="shared" si="126"/>
        <v/>
      </c>
    </row>
    <row r="1563" spans="1:7">
      <c r="A1563" s="384" t="s">
        <v>49</v>
      </c>
      <c r="B1563" s="385" t="s">
        <v>94</v>
      </c>
      <c r="C1563" s="27" t="s">
        <v>5</v>
      </c>
      <c r="D1563" s="27" t="s">
        <v>28</v>
      </c>
      <c r="E1563" s="402" t="s">
        <v>1882</v>
      </c>
      <c r="F1563" s="27" t="str">
        <f t="shared" si="127"/>
        <v>에센스(스페셜)</v>
      </c>
      <c r="G1563" s="389" t="str">
        <f t="shared" si="126"/>
        <v/>
      </c>
    </row>
    <row r="1564" spans="1:7">
      <c r="A1564" s="384" t="s">
        <v>49</v>
      </c>
      <c r="B1564" s="385" t="s">
        <v>94</v>
      </c>
      <c r="C1564" s="27" t="s">
        <v>5</v>
      </c>
      <c r="D1564" s="27" t="s">
        <v>31</v>
      </c>
      <c r="E1564" s="402" t="s">
        <v>1880</v>
      </c>
      <c r="F1564" s="27" t="str">
        <f t="shared" si="127"/>
        <v>안심2.5G</v>
      </c>
      <c r="G1564" s="389" t="str">
        <f t="shared" si="126"/>
        <v/>
      </c>
    </row>
    <row r="1565" spans="1:7">
      <c r="A1565" s="384" t="s">
        <v>49</v>
      </c>
      <c r="B1565" s="385" t="s">
        <v>94</v>
      </c>
      <c r="C1565" s="27" t="s">
        <v>5</v>
      </c>
      <c r="D1565" s="27" t="s">
        <v>31</v>
      </c>
      <c r="E1565" s="402" t="s">
        <v>1879</v>
      </c>
      <c r="F1565" s="27" t="str">
        <f t="shared" si="127"/>
        <v>안심4G</v>
      </c>
      <c r="G1565" s="389" t="str">
        <f t="shared" si="126"/>
        <v/>
      </c>
    </row>
    <row r="1566" spans="1:7">
      <c r="A1566" s="384" t="s">
        <v>49</v>
      </c>
      <c r="B1566" s="385" t="s">
        <v>94</v>
      </c>
      <c r="C1566" s="27" t="s">
        <v>5</v>
      </c>
      <c r="D1566" s="27" t="s">
        <v>31</v>
      </c>
      <c r="E1566" s="402" t="s">
        <v>1881</v>
      </c>
      <c r="F1566" s="27" t="str">
        <f t="shared" si="127"/>
        <v>에센스(스페셜)</v>
      </c>
      <c r="G1566" s="389" t="str">
        <f t="shared" si="126"/>
        <v/>
      </c>
    </row>
    <row r="1567" spans="1:7">
      <c r="A1567" s="384" t="s">
        <v>49</v>
      </c>
      <c r="B1567" s="385" t="s">
        <v>94</v>
      </c>
      <c r="C1567" s="27" t="s">
        <v>5</v>
      </c>
      <c r="D1567" s="27" t="s">
        <v>31</v>
      </c>
      <c r="E1567" s="402" t="s">
        <v>1882</v>
      </c>
      <c r="F1567" s="27" t="str">
        <f t="shared" si="127"/>
        <v>에센스(스페셜)</v>
      </c>
      <c r="G1567" s="389" t="str">
        <f t="shared" si="126"/>
        <v/>
      </c>
    </row>
    <row r="1568" spans="1:7">
      <c r="A1568" s="384" t="s">
        <v>49</v>
      </c>
      <c r="B1568" s="385" t="s">
        <v>94</v>
      </c>
      <c r="C1568" s="27" t="s">
        <v>5</v>
      </c>
      <c r="D1568" s="27" t="s">
        <v>32</v>
      </c>
      <c r="E1568" s="402" t="s">
        <v>1880</v>
      </c>
      <c r="F1568" s="27" t="str">
        <f t="shared" si="127"/>
        <v>안심2.5G</v>
      </c>
      <c r="G1568" s="389" t="str">
        <f t="shared" si="126"/>
        <v/>
      </c>
    </row>
    <row r="1569" spans="1:7">
      <c r="A1569" s="384" t="s">
        <v>49</v>
      </c>
      <c r="B1569" s="385" t="s">
        <v>94</v>
      </c>
      <c r="C1569" s="27" t="s">
        <v>5</v>
      </c>
      <c r="D1569" s="27" t="s">
        <v>32</v>
      </c>
      <c r="E1569" s="402" t="s">
        <v>1879</v>
      </c>
      <c r="F1569" s="27" t="str">
        <f t="shared" si="127"/>
        <v>안심4G</v>
      </c>
      <c r="G1569" s="389" t="str">
        <f t="shared" si="126"/>
        <v/>
      </c>
    </row>
    <row r="1570" spans="1:7">
      <c r="A1570" s="384" t="s">
        <v>49</v>
      </c>
      <c r="B1570" s="385" t="s">
        <v>94</v>
      </c>
      <c r="C1570" s="27" t="s">
        <v>5</v>
      </c>
      <c r="D1570" s="27" t="s">
        <v>32</v>
      </c>
      <c r="E1570" s="402" t="s">
        <v>1881</v>
      </c>
      <c r="F1570" s="27" t="str">
        <f t="shared" si="127"/>
        <v>에센스(스페셜)</v>
      </c>
      <c r="G1570" s="389" t="str">
        <f t="shared" si="126"/>
        <v/>
      </c>
    </row>
    <row r="1571" spans="1:7">
      <c r="A1571" s="384" t="s">
        <v>49</v>
      </c>
      <c r="B1571" s="385" t="s">
        <v>94</v>
      </c>
      <c r="C1571" s="27" t="s">
        <v>5</v>
      </c>
      <c r="D1571" s="27" t="s">
        <v>32</v>
      </c>
      <c r="E1571" s="402" t="s">
        <v>1882</v>
      </c>
      <c r="F1571" s="27" t="str">
        <f t="shared" si="127"/>
        <v>에센스(스페셜)</v>
      </c>
      <c r="G1571" s="389" t="str">
        <f t="shared" si="126"/>
        <v/>
      </c>
    </row>
    <row r="1572" spans="1:7">
      <c r="A1572" s="384" t="s">
        <v>49</v>
      </c>
      <c r="B1572" s="385" t="s">
        <v>94</v>
      </c>
      <c r="C1572" s="27" t="s">
        <v>5</v>
      </c>
      <c r="D1572" s="27" t="s">
        <v>33</v>
      </c>
      <c r="E1572" s="402" t="s">
        <v>1880</v>
      </c>
      <c r="F1572" s="27" t="str">
        <f t="shared" si="127"/>
        <v>안심2.5G</v>
      </c>
      <c r="G1572" s="389" t="str">
        <f t="shared" si="126"/>
        <v/>
      </c>
    </row>
    <row r="1573" spans="1:7">
      <c r="A1573" s="384" t="s">
        <v>49</v>
      </c>
      <c r="B1573" s="385" t="s">
        <v>94</v>
      </c>
      <c r="C1573" s="27" t="s">
        <v>5</v>
      </c>
      <c r="D1573" s="27" t="s">
        <v>33</v>
      </c>
      <c r="E1573" s="402" t="s">
        <v>1879</v>
      </c>
      <c r="F1573" s="27" t="str">
        <f t="shared" si="127"/>
        <v>안심4G</v>
      </c>
      <c r="G1573" s="389" t="str">
        <f t="shared" si="126"/>
        <v/>
      </c>
    </row>
    <row r="1574" spans="1:7">
      <c r="A1574" s="384" t="s">
        <v>49</v>
      </c>
      <c r="B1574" s="385" t="s">
        <v>94</v>
      </c>
      <c r="C1574" s="27" t="s">
        <v>5</v>
      </c>
      <c r="D1574" s="27" t="s">
        <v>33</v>
      </c>
      <c r="E1574" s="402" t="s">
        <v>1881</v>
      </c>
      <c r="F1574" s="27" t="str">
        <f t="shared" si="127"/>
        <v>에센스(스페셜)</v>
      </c>
      <c r="G1574" s="389" t="str">
        <f t="shared" si="126"/>
        <v/>
      </c>
    </row>
    <row r="1575" spans="1:7">
      <c r="A1575" s="384" t="s">
        <v>49</v>
      </c>
      <c r="B1575" s="385" t="s">
        <v>94</v>
      </c>
      <c r="C1575" s="27" t="s">
        <v>5</v>
      </c>
      <c r="D1575" s="27" t="s">
        <v>33</v>
      </c>
      <c r="E1575" s="402" t="s">
        <v>1882</v>
      </c>
      <c r="F1575" s="27" t="str">
        <f t="shared" si="127"/>
        <v>에센스(스페셜)</v>
      </c>
      <c r="G1575" s="389" t="str">
        <f t="shared" si="126"/>
        <v/>
      </c>
    </row>
    <row r="1576" spans="1:7">
      <c r="A1576" s="384" t="s">
        <v>49</v>
      </c>
      <c r="B1576" s="385" t="s">
        <v>94</v>
      </c>
      <c r="C1576" s="27" t="s">
        <v>30</v>
      </c>
      <c r="D1576" s="27" t="s">
        <v>28</v>
      </c>
      <c r="E1576" s="402" t="s">
        <v>1880</v>
      </c>
      <c r="F1576" s="27" t="str">
        <f t="shared" si="127"/>
        <v>안심2.5G</v>
      </c>
      <c r="G1576" s="389" t="str">
        <f t="shared" si="126"/>
        <v/>
      </c>
    </row>
    <row r="1577" spans="1:7">
      <c r="A1577" s="384" t="s">
        <v>49</v>
      </c>
      <c r="B1577" s="385" t="s">
        <v>94</v>
      </c>
      <c r="C1577" s="27" t="s">
        <v>30</v>
      </c>
      <c r="D1577" s="27" t="s">
        <v>28</v>
      </c>
      <c r="E1577" s="402" t="s">
        <v>1879</v>
      </c>
      <c r="F1577" s="27" t="str">
        <f t="shared" si="127"/>
        <v>안심4G</v>
      </c>
      <c r="G1577" s="389" t="str">
        <f t="shared" si="126"/>
        <v/>
      </c>
    </row>
    <row r="1578" spans="1:7">
      <c r="A1578" s="384" t="s">
        <v>49</v>
      </c>
      <c r="B1578" s="385" t="s">
        <v>94</v>
      </c>
      <c r="C1578" s="27" t="s">
        <v>30</v>
      </c>
      <c r="D1578" s="27" t="s">
        <v>28</v>
      </c>
      <c r="E1578" s="402" t="s">
        <v>1881</v>
      </c>
      <c r="F1578" s="27" t="str">
        <f t="shared" si="127"/>
        <v>에센스(스페셜)</v>
      </c>
      <c r="G1578" s="389" t="str">
        <f t="shared" si="126"/>
        <v/>
      </c>
    </row>
    <row r="1579" spans="1:7">
      <c r="A1579" s="384" t="s">
        <v>49</v>
      </c>
      <c r="B1579" s="385" t="s">
        <v>94</v>
      </c>
      <c r="C1579" s="27" t="s">
        <v>30</v>
      </c>
      <c r="D1579" s="27" t="s">
        <v>28</v>
      </c>
      <c r="E1579" s="402" t="s">
        <v>1882</v>
      </c>
      <c r="F1579" s="27" t="str">
        <f t="shared" si="127"/>
        <v>에센스(스페셜)</v>
      </c>
      <c r="G1579" s="389" t="str">
        <f t="shared" si="126"/>
        <v/>
      </c>
    </row>
    <row r="1580" spans="1:7">
      <c r="A1580" s="384" t="s">
        <v>49</v>
      </c>
      <c r="B1580" s="385" t="s">
        <v>94</v>
      </c>
      <c r="C1580" s="27" t="s">
        <v>30</v>
      </c>
      <c r="D1580" s="27" t="s">
        <v>31</v>
      </c>
      <c r="E1580" s="402" t="s">
        <v>1880</v>
      </c>
      <c r="F1580" s="27" t="str">
        <f t="shared" si="127"/>
        <v>안심2.5G</v>
      </c>
      <c r="G1580" s="389" t="str">
        <f t="shared" si="126"/>
        <v/>
      </c>
    </row>
    <row r="1581" spans="1:7">
      <c r="A1581" s="384" t="s">
        <v>49</v>
      </c>
      <c r="B1581" s="385" t="s">
        <v>94</v>
      </c>
      <c r="C1581" s="27" t="s">
        <v>30</v>
      </c>
      <c r="D1581" s="27" t="s">
        <v>31</v>
      </c>
      <c r="E1581" s="402" t="s">
        <v>1879</v>
      </c>
      <c r="F1581" s="27" t="str">
        <f t="shared" si="127"/>
        <v>안심4G</v>
      </c>
      <c r="G1581" s="389" t="str">
        <f t="shared" si="126"/>
        <v/>
      </c>
    </row>
    <row r="1582" spans="1:7">
      <c r="A1582" s="384" t="s">
        <v>49</v>
      </c>
      <c r="B1582" s="385" t="s">
        <v>94</v>
      </c>
      <c r="C1582" s="27" t="s">
        <v>30</v>
      </c>
      <c r="D1582" s="27" t="s">
        <v>31</v>
      </c>
      <c r="E1582" s="402" t="s">
        <v>1881</v>
      </c>
      <c r="F1582" s="27" t="str">
        <f t="shared" si="127"/>
        <v>에센스(스페셜)</v>
      </c>
      <c r="G1582" s="389" t="str">
        <f t="shared" si="126"/>
        <v/>
      </c>
    </row>
    <row r="1583" spans="1:7">
      <c r="A1583" s="384" t="s">
        <v>49</v>
      </c>
      <c r="B1583" s="385" t="s">
        <v>94</v>
      </c>
      <c r="C1583" s="27" t="s">
        <v>30</v>
      </c>
      <c r="D1583" s="27" t="s">
        <v>31</v>
      </c>
      <c r="E1583" s="402" t="s">
        <v>1882</v>
      </c>
      <c r="F1583" s="27" t="str">
        <f t="shared" si="127"/>
        <v>에센스(스페셜)</v>
      </c>
      <c r="G1583" s="389" t="str">
        <f t="shared" si="126"/>
        <v/>
      </c>
    </row>
    <row r="1584" spans="1:7">
      <c r="A1584" s="384" t="s">
        <v>49</v>
      </c>
      <c r="B1584" s="385" t="s">
        <v>94</v>
      </c>
      <c r="C1584" s="27" t="s">
        <v>30</v>
      </c>
      <c r="D1584" s="27" t="s">
        <v>32</v>
      </c>
      <c r="E1584" s="402" t="s">
        <v>1880</v>
      </c>
      <c r="F1584" s="27" t="str">
        <f t="shared" si="127"/>
        <v>안심2.5G</v>
      </c>
      <c r="G1584" s="389" t="str">
        <f t="shared" si="126"/>
        <v/>
      </c>
    </row>
    <row r="1585" spans="1:7">
      <c r="A1585" s="384" t="s">
        <v>49</v>
      </c>
      <c r="B1585" s="385" t="s">
        <v>94</v>
      </c>
      <c r="C1585" s="27" t="s">
        <v>30</v>
      </c>
      <c r="D1585" s="27" t="s">
        <v>32</v>
      </c>
      <c r="E1585" s="402" t="s">
        <v>1879</v>
      </c>
      <c r="F1585" s="27" t="str">
        <f t="shared" si="127"/>
        <v>안심4G</v>
      </c>
      <c r="G1585" s="389" t="str">
        <f t="shared" si="126"/>
        <v/>
      </c>
    </row>
    <row r="1586" spans="1:7">
      <c r="A1586" s="384" t="s">
        <v>49</v>
      </c>
      <c r="B1586" s="385" t="s">
        <v>94</v>
      </c>
      <c r="C1586" s="27" t="s">
        <v>30</v>
      </c>
      <c r="D1586" s="27" t="s">
        <v>32</v>
      </c>
      <c r="E1586" s="402" t="s">
        <v>1881</v>
      </c>
      <c r="F1586" s="27" t="str">
        <f t="shared" si="127"/>
        <v>에센스(스페셜)</v>
      </c>
      <c r="G1586" s="389" t="str">
        <f t="shared" si="126"/>
        <v/>
      </c>
    </row>
    <row r="1587" spans="1:7">
      <c r="A1587" s="384" t="s">
        <v>49</v>
      </c>
      <c r="B1587" s="385" t="s">
        <v>94</v>
      </c>
      <c r="C1587" s="27" t="s">
        <v>30</v>
      </c>
      <c r="D1587" s="27" t="s">
        <v>32</v>
      </c>
      <c r="E1587" s="402" t="s">
        <v>1882</v>
      </c>
      <c r="F1587" s="27" t="str">
        <f t="shared" si="127"/>
        <v>에센스(스페셜)</v>
      </c>
      <c r="G1587" s="389" t="str">
        <f t="shared" si="126"/>
        <v/>
      </c>
    </row>
    <row r="1588" spans="1:7">
      <c r="A1588" s="384" t="s">
        <v>49</v>
      </c>
      <c r="B1588" s="385" t="s">
        <v>94</v>
      </c>
      <c r="C1588" s="27" t="s">
        <v>30</v>
      </c>
      <c r="D1588" s="27" t="s">
        <v>33</v>
      </c>
      <c r="E1588" s="402" t="s">
        <v>1880</v>
      </c>
      <c r="F1588" s="27" t="str">
        <f t="shared" si="127"/>
        <v>안심2.5G</v>
      </c>
      <c r="G1588" s="389" t="str">
        <f t="shared" si="126"/>
        <v/>
      </c>
    </row>
    <row r="1589" spans="1:7">
      <c r="A1589" s="384" t="s">
        <v>49</v>
      </c>
      <c r="B1589" s="385" t="s">
        <v>94</v>
      </c>
      <c r="C1589" s="27" t="s">
        <v>30</v>
      </c>
      <c r="D1589" s="27" t="s">
        <v>33</v>
      </c>
      <c r="E1589" s="402" t="s">
        <v>1879</v>
      </c>
      <c r="F1589" s="27" t="str">
        <f t="shared" si="127"/>
        <v>안심4G</v>
      </c>
      <c r="G1589" s="389" t="str">
        <f t="shared" si="126"/>
        <v/>
      </c>
    </row>
    <row r="1590" spans="1:7">
      <c r="A1590" s="384" t="s">
        <v>49</v>
      </c>
      <c r="B1590" s="385" t="s">
        <v>94</v>
      </c>
      <c r="C1590" s="27" t="s">
        <v>30</v>
      </c>
      <c r="D1590" s="27" t="s">
        <v>33</v>
      </c>
      <c r="E1590" s="402" t="s">
        <v>1881</v>
      </c>
      <c r="F1590" s="27" t="str">
        <f t="shared" si="127"/>
        <v>에센스(스페셜)</v>
      </c>
      <c r="G1590" s="389" t="str">
        <f t="shared" si="126"/>
        <v/>
      </c>
    </row>
    <row r="1591" spans="1:7">
      <c r="A1591" s="384" t="s">
        <v>49</v>
      </c>
      <c r="B1591" s="385" t="s">
        <v>94</v>
      </c>
      <c r="C1591" s="27" t="s">
        <v>30</v>
      </c>
      <c r="D1591" s="27" t="s">
        <v>33</v>
      </c>
      <c r="E1591" s="402" t="s">
        <v>1882</v>
      </c>
      <c r="F1591" s="27" t="str">
        <f t="shared" si="127"/>
        <v>에센스(스페셜)</v>
      </c>
      <c r="G1591" s="389" t="str">
        <f t="shared" si="126"/>
        <v/>
      </c>
    </row>
    <row r="1592" spans="1:7">
      <c r="A1592" s="384" t="s">
        <v>49</v>
      </c>
      <c r="B1592" s="385" t="s">
        <v>94</v>
      </c>
      <c r="C1592" s="27" t="s">
        <v>10</v>
      </c>
      <c r="D1592" s="27" t="s">
        <v>28</v>
      </c>
      <c r="E1592" s="402" t="s">
        <v>1880</v>
      </c>
      <c r="F1592" s="27" t="str">
        <f t="shared" si="127"/>
        <v>안심2.5G</v>
      </c>
      <c r="G1592" s="389" t="str">
        <f t="shared" si="126"/>
        <v/>
      </c>
    </row>
    <row r="1593" spans="1:7">
      <c r="A1593" s="384" t="s">
        <v>49</v>
      </c>
      <c r="B1593" s="385" t="s">
        <v>94</v>
      </c>
      <c r="C1593" s="27" t="s">
        <v>10</v>
      </c>
      <c r="D1593" s="27" t="s">
        <v>28</v>
      </c>
      <c r="E1593" s="402" t="s">
        <v>1879</v>
      </c>
      <c r="F1593" s="27" t="str">
        <f t="shared" si="127"/>
        <v>안심4G</v>
      </c>
      <c r="G1593" s="389" t="str">
        <f t="shared" si="126"/>
        <v/>
      </c>
    </row>
    <row r="1594" spans="1:7">
      <c r="A1594" s="384" t="s">
        <v>49</v>
      </c>
      <c r="B1594" s="385" t="s">
        <v>94</v>
      </c>
      <c r="C1594" s="27" t="s">
        <v>10</v>
      </c>
      <c r="D1594" s="27" t="s">
        <v>28</v>
      </c>
      <c r="E1594" s="402" t="s">
        <v>1881</v>
      </c>
      <c r="F1594" s="27" t="str">
        <f t="shared" si="127"/>
        <v>에센스(스페셜)</v>
      </c>
      <c r="G1594" s="389" t="str">
        <f t="shared" si="126"/>
        <v/>
      </c>
    </row>
    <row r="1595" spans="1:7">
      <c r="A1595" s="384" t="s">
        <v>49</v>
      </c>
      <c r="B1595" s="385" t="s">
        <v>94</v>
      </c>
      <c r="C1595" s="27" t="s">
        <v>10</v>
      </c>
      <c r="D1595" s="27" t="s">
        <v>28</v>
      </c>
      <c r="E1595" s="402" t="s">
        <v>1882</v>
      </c>
      <c r="F1595" s="27" t="str">
        <f t="shared" si="127"/>
        <v>에센스(스페셜)</v>
      </c>
      <c r="G1595" s="389" t="str">
        <f t="shared" si="126"/>
        <v/>
      </c>
    </row>
    <row r="1596" spans="1:7">
      <c r="A1596" s="384" t="s">
        <v>49</v>
      </c>
      <c r="B1596" s="385" t="s">
        <v>94</v>
      </c>
      <c r="C1596" s="27" t="s">
        <v>10</v>
      </c>
      <c r="D1596" s="27" t="s">
        <v>31</v>
      </c>
      <c r="E1596" s="402" t="s">
        <v>1880</v>
      </c>
      <c r="F1596" s="27" t="str">
        <f t="shared" si="127"/>
        <v>안심2.5G</v>
      </c>
      <c r="G1596" s="389" t="str">
        <f t="shared" si="126"/>
        <v/>
      </c>
    </row>
    <row r="1597" spans="1:7">
      <c r="A1597" s="384" t="s">
        <v>49</v>
      </c>
      <c r="B1597" s="385" t="s">
        <v>94</v>
      </c>
      <c r="C1597" s="27" t="s">
        <v>10</v>
      </c>
      <c r="D1597" s="27" t="s">
        <v>31</v>
      </c>
      <c r="E1597" s="402" t="s">
        <v>1879</v>
      </c>
      <c r="F1597" s="27" t="str">
        <f t="shared" si="127"/>
        <v>안심4G</v>
      </c>
      <c r="G1597" s="389" t="str">
        <f t="shared" si="126"/>
        <v/>
      </c>
    </row>
    <row r="1598" spans="1:7">
      <c r="A1598" s="384" t="s">
        <v>49</v>
      </c>
      <c r="B1598" s="385" t="s">
        <v>94</v>
      </c>
      <c r="C1598" s="27" t="s">
        <v>10</v>
      </c>
      <c r="D1598" s="27" t="s">
        <v>31</v>
      </c>
      <c r="E1598" s="402" t="s">
        <v>1881</v>
      </c>
      <c r="F1598" s="27" t="str">
        <f t="shared" si="127"/>
        <v>에센스(스페셜)</v>
      </c>
      <c r="G1598" s="389" t="str">
        <f t="shared" si="126"/>
        <v/>
      </c>
    </row>
    <row r="1599" spans="1:7">
      <c r="A1599" s="384" t="s">
        <v>49</v>
      </c>
      <c r="B1599" s="385" t="s">
        <v>94</v>
      </c>
      <c r="C1599" s="27" t="s">
        <v>10</v>
      </c>
      <c r="D1599" s="27" t="s">
        <v>31</v>
      </c>
      <c r="E1599" s="402" t="s">
        <v>1882</v>
      </c>
      <c r="F1599" s="27" t="str">
        <f t="shared" si="127"/>
        <v>에센스(스페셜)</v>
      </c>
      <c r="G1599" s="389" t="str">
        <f t="shared" si="126"/>
        <v/>
      </c>
    </row>
    <row r="1600" spans="1:7">
      <c r="A1600" s="384" t="s">
        <v>49</v>
      </c>
      <c r="B1600" s="385" t="s">
        <v>94</v>
      </c>
      <c r="C1600" s="27" t="s">
        <v>10</v>
      </c>
      <c r="D1600" s="27" t="s">
        <v>32</v>
      </c>
      <c r="E1600" s="402" t="s">
        <v>1880</v>
      </c>
      <c r="F1600" s="27" t="str">
        <f t="shared" si="127"/>
        <v>안심2.5G</v>
      </c>
      <c r="G1600" s="389" t="str">
        <f t="shared" si="126"/>
        <v/>
      </c>
    </row>
    <row r="1601" spans="1:7">
      <c r="A1601" s="384" t="s">
        <v>49</v>
      </c>
      <c r="B1601" s="385" t="s">
        <v>94</v>
      </c>
      <c r="C1601" s="27" t="s">
        <v>10</v>
      </c>
      <c r="D1601" s="27" t="s">
        <v>32</v>
      </c>
      <c r="E1601" s="402" t="s">
        <v>1879</v>
      </c>
      <c r="F1601" s="27" t="str">
        <f t="shared" si="127"/>
        <v>안심4G</v>
      </c>
      <c r="G1601" s="389" t="str">
        <f t="shared" si="126"/>
        <v/>
      </c>
    </row>
    <row r="1602" spans="1:7">
      <c r="A1602" s="384" t="s">
        <v>49</v>
      </c>
      <c r="B1602" s="385" t="s">
        <v>94</v>
      </c>
      <c r="C1602" s="27" t="s">
        <v>10</v>
      </c>
      <c r="D1602" s="27" t="s">
        <v>32</v>
      </c>
      <c r="E1602" s="402" t="s">
        <v>1881</v>
      </c>
      <c r="F1602" s="27" t="str">
        <f t="shared" si="127"/>
        <v>에센스(스페셜)</v>
      </c>
      <c r="G1602" s="389" t="str">
        <f t="shared" si="126"/>
        <v/>
      </c>
    </row>
    <row r="1603" spans="1:7">
      <c r="A1603" s="384" t="s">
        <v>49</v>
      </c>
      <c r="B1603" s="385" t="s">
        <v>94</v>
      </c>
      <c r="C1603" s="27" t="s">
        <v>10</v>
      </c>
      <c r="D1603" s="27" t="s">
        <v>32</v>
      </c>
      <c r="E1603" s="402" t="s">
        <v>1882</v>
      </c>
      <c r="F1603" s="27" t="str">
        <f t="shared" si="127"/>
        <v>에센스(스페셜)</v>
      </c>
      <c r="G1603" s="389" t="str">
        <f t="shared" si="126"/>
        <v/>
      </c>
    </row>
    <row r="1604" spans="1:7">
      <c r="A1604" s="384" t="s">
        <v>49</v>
      </c>
      <c r="B1604" s="385" t="s">
        <v>94</v>
      </c>
      <c r="C1604" s="27" t="s">
        <v>10</v>
      </c>
      <c r="D1604" s="27" t="s">
        <v>33</v>
      </c>
      <c r="E1604" s="402" t="s">
        <v>1880</v>
      </c>
      <c r="F1604" s="27" t="str">
        <f t="shared" si="127"/>
        <v>안심2.5G</v>
      </c>
      <c r="G1604" s="389" t="str">
        <f t="shared" si="126"/>
        <v/>
      </c>
    </row>
    <row r="1605" spans="1:7">
      <c r="A1605" s="384" t="s">
        <v>49</v>
      </c>
      <c r="B1605" s="385" t="s">
        <v>94</v>
      </c>
      <c r="C1605" s="27" t="s">
        <v>10</v>
      </c>
      <c r="D1605" s="27" t="s">
        <v>33</v>
      </c>
      <c r="E1605" s="402" t="s">
        <v>1879</v>
      </c>
      <c r="F1605" s="27" t="str">
        <f t="shared" si="127"/>
        <v>안심4G</v>
      </c>
      <c r="G1605" s="389" t="str">
        <f t="shared" si="126"/>
        <v/>
      </c>
    </row>
    <row r="1606" spans="1:7">
      <c r="A1606" s="384" t="s">
        <v>49</v>
      </c>
      <c r="B1606" s="385" t="s">
        <v>94</v>
      </c>
      <c r="C1606" s="27" t="s">
        <v>10</v>
      </c>
      <c r="D1606" s="27" t="s">
        <v>33</v>
      </c>
      <c r="E1606" s="402" t="s">
        <v>1881</v>
      </c>
      <c r="F1606" s="27" t="str">
        <f t="shared" si="127"/>
        <v>에센스(스페셜)</v>
      </c>
      <c r="G1606" s="389" t="str">
        <f t="shared" si="126"/>
        <v/>
      </c>
    </row>
    <row r="1607" spans="1:7">
      <c r="A1607" s="384" t="s">
        <v>49</v>
      </c>
      <c r="B1607" s="385" t="s">
        <v>94</v>
      </c>
      <c r="C1607" s="27" t="s">
        <v>10</v>
      </c>
      <c r="D1607" s="27" t="s">
        <v>33</v>
      </c>
      <c r="E1607" s="402" t="s">
        <v>1882</v>
      </c>
      <c r="F1607" s="27" t="str">
        <f t="shared" si="127"/>
        <v>에센스(스페셜)</v>
      </c>
      <c r="G1607" s="389" t="str">
        <f t="shared" si="126"/>
        <v/>
      </c>
    </row>
    <row r="1608" spans="1:7">
      <c r="A1608" s="384" t="s">
        <v>49</v>
      </c>
      <c r="B1608" s="385" t="s">
        <v>94</v>
      </c>
      <c r="C1608" s="27" t="s">
        <v>13</v>
      </c>
      <c r="D1608" s="27" t="s">
        <v>28</v>
      </c>
      <c r="E1608" s="402" t="s">
        <v>1880</v>
      </c>
      <c r="F1608" s="27" t="str">
        <f t="shared" si="127"/>
        <v>안심2.5G</v>
      </c>
      <c r="G1608" s="389" t="str">
        <f t="shared" ref="G1608:G1671" si="128">IF(F1608="스몰","LTE안심옵션","")</f>
        <v/>
      </c>
    </row>
    <row r="1609" spans="1:7">
      <c r="A1609" s="384" t="s">
        <v>49</v>
      </c>
      <c r="B1609" s="385" t="s">
        <v>94</v>
      </c>
      <c r="C1609" s="27" t="s">
        <v>13</v>
      </c>
      <c r="D1609" s="27" t="s">
        <v>28</v>
      </c>
      <c r="E1609" s="402" t="s">
        <v>1879</v>
      </c>
      <c r="F1609" s="27" t="str">
        <f t="shared" si="127"/>
        <v>안심4G</v>
      </c>
      <c r="G1609" s="389" t="str">
        <f t="shared" si="128"/>
        <v/>
      </c>
    </row>
    <row r="1610" spans="1:7">
      <c r="A1610" s="384" t="s">
        <v>49</v>
      </c>
      <c r="B1610" s="385" t="s">
        <v>94</v>
      </c>
      <c r="C1610" s="27" t="s">
        <v>13</v>
      </c>
      <c r="D1610" s="27" t="s">
        <v>28</v>
      </c>
      <c r="E1610" s="402" t="s">
        <v>1881</v>
      </c>
      <c r="F1610" s="27" t="str">
        <f t="shared" si="127"/>
        <v>에센스(스페셜)</v>
      </c>
      <c r="G1610" s="389" t="str">
        <f t="shared" si="128"/>
        <v/>
      </c>
    </row>
    <row r="1611" spans="1:7">
      <c r="A1611" s="384" t="s">
        <v>49</v>
      </c>
      <c r="B1611" s="385" t="s">
        <v>94</v>
      </c>
      <c r="C1611" s="27" t="s">
        <v>13</v>
      </c>
      <c r="D1611" s="27" t="s">
        <v>28</v>
      </c>
      <c r="E1611" s="402" t="s">
        <v>1882</v>
      </c>
      <c r="F1611" s="27" t="str">
        <f t="shared" si="127"/>
        <v>에센스(스페셜)</v>
      </c>
      <c r="G1611" s="389" t="str">
        <f t="shared" si="128"/>
        <v/>
      </c>
    </row>
    <row r="1612" spans="1:7">
      <c r="A1612" s="384" t="s">
        <v>49</v>
      </c>
      <c r="B1612" s="385" t="s">
        <v>94</v>
      </c>
      <c r="C1612" s="27" t="s">
        <v>13</v>
      </c>
      <c r="D1612" s="27" t="s">
        <v>31</v>
      </c>
      <c r="E1612" s="402" t="s">
        <v>1880</v>
      </c>
      <c r="F1612" s="27" t="str">
        <f t="shared" si="127"/>
        <v>안심2.5G</v>
      </c>
      <c r="G1612" s="389" t="str">
        <f t="shared" si="128"/>
        <v/>
      </c>
    </row>
    <row r="1613" spans="1:7">
      <c r="A1613" s="384" t="s">
        <v>49</v>
      </c>
      <c r="B1613" s="385" t="s">
        <v>94</v>
      </c>
      <c r="C1613" s="27" t="s">
        <v>13</v>
      </c>
      <c r="D1613" s="27" t="s">
        <v>31</v>
      </c>
      <c r="E1613" s="402" t="s">
        <v>1879</v>
      </c>
      <c r="F1613" s="27" t="str">
        <f t="shared" si="127"/>
        <v>안심4G</v>
      </c>
      <c r="G1613" s="389" t="str">
        <f t="shared" si="128"/>
        <v/>
      </c>
    </row>
    <row r="1614" spans="1:7">
      <c r="A1614" s="384" t="s">
        <v>49</v>
      </c>
      <c r="B1614" s="385" t="s">
        <v>94</v>
      </c>
      <c r="C1614" s="27" t="s">
        <v>13</v>
      </c>
      <c r="D1614" s="27" t="s">
        <v>31</v>
      </c>
      <c r="E1614" s="402" t="s">
        <v>1881</v>
      </c>
      <c r="F1614" s="27" t="str">
        <f t="shared" si="127"/>
        <v>에센스(스페셜)</v>
      </c>
      <c r="G1614" s="389" t="str">
        <f t="shared" si="128"/>
        <v/>
      </c>
    </row>
    <row r="1615" spans="1:7">
      <c r="A1615" s="384" t="s">
        <v>49</v>
      </c>
      <c r="B1615" s="385" t="s">
        <v>94</v>
      </c>
      <c r="C1615" s="27" t="s">
        <v>13</v>
      </c>
      <c r="D1615" s="27" t="s">
        <v>31</v>
      </c>
      <c r="E1615" s="402" t="s">
        <v>1882</v>
      </c>
      <c r="F1615" s="27" t="str">
        <f t="shared" si="127"/>
        <v>에센스(스페셜)</v>
      </c>
      <c r="G1615" s="389" t="str">
        <f t="shared" si="128"/>
        <v/>
      </c>
    </row>
    <row r="1616" spans="1:7">
      <c r="A1616" s="384" t="s">
        <v>49</v>
      </c>
      <c r="B1616" s="385" t="s">
        <v>94</v>
      </c>
      <c r="C1616" s="27" t="s">
        <v>13</v>
      </c>
      <c r="D1616" s="27" t="s">
        <v>32</v>
      </c>
      <c r="E1616" s="402" t="s">
        <v>1880</v>
      </c>
      <c r="F1616" s="27" t="str">
        <f t="shared" si="127"/>
        <v>안심2.5G</v>
      </c>
      <c r="G1616" s="389" t="str">
        <f t="shared" si="128"/>
        <v/>
      </c>
    </row>
    <row r="1617" spans="1:7">
      <c r="A1617" s="384" t="s">
        <v>49</v>
      </c>
      <c r="B1617" s="385" t="s">
        <v>94</v>
      </c>
      <c r="C1617" s="27" t="s">
        <v>13</v>
      </c>
      <c r="D1617" s="27" t="s">
        <v>32</v>
      </c>
      <c r="E1617" s="402" t="s">
        <v>1879</v>
      </c>
      <c r="F1617" s="27" t="str">
        <f t="shared" si="127"/>
        <v>안심4G</v>
      </c>
      <c r="G1617" s="389" t="str">
        <f t="shared" si="128"/>
        <v/>
      </c>
    </row>
    <row r="1618" spans="1:7">
      <c r="A1618" s="384" t="s">
        <v>49</v>
      </c>
      <c r="B1618" s="385" t="s">
        <v>94</v>
      </c>
      <c r="C1618" s="27" t="s">
        <v>13</v>
      </c>
      <c r="D1618" s="27" t="s">
        <v>32</v>
      </c>
      <c r="E1618" s="402" t="s">
        <v>1881</v>
      </c>
      <c r="F1618" s="27" t="str">
        <f t="shared" si="127"/>
        <v>에센스(스페셜)</v>
      </c>
      <c r="G1618" s="389" t="str">
        <f t="shared" si="128"/>
        <v/>
      </c>
    </row>
    <row r="1619" spans="1:7">
      <c r="A1619" s="384" t="s">
        <v>49</v>
      </c>
      <c r="B1619" s="385" t="s">
        <v>94</v>
      </c>
      <c r="C1619" s="27" t="s">
        <v>13</v>
      </c>
      <c r="D1619" s="27" t="s">
        <v>32</v>
      </c>
      <c r="E1619" s="402" t="s">
        <v>1882</v>
      </c>
      <c r="F1619" s="27" t="str">
        <f t="shared" si="127"/>
        <v>에센스(스페셜)</v>
      </c>
      <c r="G1619" s="389" t="str">
        <f t="shared" si="128"/>
        <v/>
      </c>
    </row>
    <row r="1620" spans="1:7">
      <c r="A1620" s="384" t="s">
        <v>49</v>
      </c>
      <c r="B1620" s="385" t="s">
        <v>94</v>
      </c>
      <c r="C1620" s="27" t="s">
        <v>13</v>
      </c>
      <c r="D1620" s="27" t="s">
        <v>33</v>
      </c>
      <c r="E1620" s="402" t="s">
        <v>1880</v>
      </c>
      <c r="F1620" s="27" t="str">
        <f t="shared" si="127"/>
        <v>안심2.5G</v>
      </c>
      <c r="G1620" s="389" t="str">
        <f t="shared" si="128"/>
        <v/>
      </c>
    </row>
    <row r="1621" spans="1:7">
      <c r="A1621" s="384" t="s">
        <v>49</v>
      </c>
      <c r="B1621" s="385" t="s">
        <v>94</v>
      </c>
      <c r="C1621" s="27" t="s">
        <v>13</v>
      </c>
      <c r="D1621" s="27" t="s">
        <v>33</v>
      </c>
      <c r="E1621" s="402" t="s">
        <v>1879</v>
      </c>
      <c r="F1621" s="27" t="str">
        <f t="shared" si="127"/>
        <v>안심4G</v>
      </c>
      <c r="G1621" s="389" t="str">
        <f t="shared" si="128"/>
        <v/>
      </c>
    </row>
    <row r="1622" spans="1:7">
      <c r="A1622" s="384" t="s">
        <v>49</v>
      </c>
      <c r="B1622" s="385" t="s">
        <v>94</v>
      </c>
      <c r="C1622" s="27" t="s">
        <v>13</v>
      </c>
      <c r="D1622" s="27" t="s">
        <v>33</v>
      </c>
      <c r="E1622" s="402" t="s">
        <v>1881</v>
      </c>
      <c r="F1622" s="27" t="str">
        <f t="shared" si="127"/>
        <v>에센스(스페셜)</v>
      </c>
      <c r="G1622" s="389" t="str">
        <f t="shared" si="128"/>
        <v/>
      </c>
    </row>
    <row r="1623" spans="1:7">
      <c r="A1623" s="384" t="s">
        <v>49</v>
      </c>
      <c r="B1623" s="385" t="s">
        <v>94</v>
      </c>
      <c r="C1623" s="27" t="s">
        <v>13</v>
      </c>
      <c r="D1623" s="27" t="s">
        <v>33</v>
      </c>
      <c r="E1623" s="402" t="s">
        <v>1882</v>
      </c>
      <c r="F1623" s="27" t="str">
        <f t="shared" si="127"/>
        <v>에센스(스페셜)</v>
      </c>
      <c r="G1623" s="389" t="str">
        <f t="shared" si="128"/>
        <v/>
      </c>
    </row>
    <row r="1624" spans="1:7">
      <c r="A1624" s="384" t="s">
        <v>49</v>
      </c>
      <c r="B1624" s="385" t="s">
        <v>94</v>
      </c>
      <c r="C1624" s="27" t="s">
        <v>34</v>
      </c>
      <c r="D1624" s="27" t="s">
        <v>28</v>
      </c>
      <c r="E1624" s="402" t="s">
        <v>1880</v>
      </c>
      <c r="F1624" s="27" t="str">
        <f t="shared" ref="F1624:F1655" si="129">IFERROR(VLOOKUP(E1624,$A$11:$D$17,4,0),0)</f>
        <v>안심2.5G</v>
      </c>
      <c r="G1624" s="389" t="str">
        <f t="shared" si="128"/>
        <v/>
      </c>
    </row>
    <row r="1625" spans="1:7">
      <c r="A1625" s="384" t="s">
        <v>49</v>
      </c>
      <c r="B1625" s="385" t="s">
        <v>94</v>
      </c>
      <c r="C1625" s="27" t="s">
        <v>34</v>
      </c>
      <c r="D1625" s="27" t="s">
        <v>28</v>
      </c>
      <c r="E1625" s="402" t="s">
        <v>1879</v>
      </c>
      <c r="F1625" s="27" t="str">
        <f t="shared" si="129"/>
        <v>안심4G</v>
      </c>
      <c r="G1625" s="389" t="str">
        <f t="shared" si="128"/>
        <v/>
      </c>
    </row>
    <row r="1626" spans="1:7">
      <c r="A1626" s="384" t="s">
        <v>49</v>
      </c>
      <c r="B1626" s="385" t="s">
        <v>94</v>
      </c>
      <c r="C1626" s="27" t="s">
        <v>34</v>
      </c>
      <c r="D1626" s="27" t="s">
        <v>28</v>
      </c>
      <c r="E1626" s="402" t="s">
        <v>1881</v>
      </c>
      <c r="F1626" s="27" t="str">
        <f t="shared" si="129"/>
        <v>에센스(스페셜)</v>
      </c>
      <c r="G1626" s="389" t="str">
        <f t="shared" si="128"/>
        <v/>
      </c>
    </row>
    <row r="1627" spans="1:7">
      <c r="A1627" s="384" t="s">
        <v>49</v>
      </c>
      <c r="B1627" s="385" t="s">
        <v>94</v>
      </c>
      <c r="C1627" s="27" t="s">
        <v>34</v>
      </c>
      <c r="D1627" s="27" t="s">
        <v>28</v>
      </c>
      <c r="E1627" s="402" t="s">
        <v>1882</v>
      </c>
      <c r="F1627" s="27" t="str">
        <f t="shared" si="129"/>
        <v>에센스(스페셜)</v>
      </c>
      <c r="G1627" s="389" t="str">
        <f t="shared" si="128"/>
        <v/>
      </c>
    </row>
    <row r="1628" spans="1:7">
      <c r="A1628" s="384" t="s">
        <v>49</v>
      </c>
      <c r="B1628" s="385" t="s">
        <v>94</v>
      </c>
      <c r="C1628" s="27" t="s">
        <v>34</v>
      </c>
      <c r="D1628" s="27" t="s">
        <v>31</v>
      </c>
      <c r="E1628" s="402" t="s">
        <v>1880</v>
      </c>
      <c r="F1628" s="27" t="str">
        <f t="shared" si="129"/>
        <v>안심2.5G</v>
      </c>
      <c r="G1628" s="389" t="str">
        <f t="shared" si="128"/>
        <v/>
      </c>
    </row>
    <row r="1629" spans="1:7">
      <c r="A1629" s="384" t="s">
        <v>49</v>
      </c>
      <c r="B1629" s="385" t="s">
        <v>94</v>
      </c>
      <c r="C1629" s="27" t="s">
        <v>34</v>
      </c>
      <c r="D1629" s="27" t="s">
        <v>31</v>
      </c>
      <c r="E1629" s="402" t="s">
        <v>1879</v>
      </c>
      <c r="F1629" s="27" t="str">
        <f t="shared" si="129"/>
        <v>안심4G</v>
      </c>
      <c r="G1629" s="389" t="str">
        <f t="shared" si="128"/>
        <v/>
      </c>
    </row>
    <row r="1630" spans="1:7">
      <c r="A1630" s="384" t="s">
        <v>49</v>
      </c>
      <c r="B1630" s="385" t="s">
        <v>94</v>
      </c>
      <c r="C1630" s="27" t="s">
        <v>34</v>
      </c>
      <c r="D1630" s="27" t="s">
        <v>31</v>
      </c>
      <c r="E1630" s="402" t="s">
        <v>1881</v>
      </c>
      <c r="F1630" s="27" t="str">
        <f t="shared" si="129"/>
        <v>에센스(스페셜)</v>
      </c>
      <c r="G1630" s="389" t="str">
        <f t="shared" si="128"/>
        <v/>
      </c>
    </row>
    <row r="1631" spans="1:7">
      <c r="A1631" s="384" t="s">
        <v>49</v>
      </c>
      <c r="B1631" s="385" t="s">
        <v>94</v>
      </c>
      <c r="C1631" s="27" t="s">
        <v>34</v>
      </c>
      <c r="D1631" s="27" t="s">
        <v>31</v>
      </c>
      <c r="E1631" s="402" t="s">
        <v>1882</v>
      </c>
      <c r="F1631" s="27" t="str">
        <f t="shared" si="129"/>
        <v>에센스(스페셜)</v>
      </c>
      <c r="G1631" s="389" t="str">
        <f t="shared" si="128"/>
        <v/>
      </c>
    </row>
    <row r="1632" spans="1:7">
      <c r="A1632" s="384" t="s">
        <v>49</v>
      </c>
      <c r="B1632" s="385" t="s">
        <v>94</v>
      </c>
      <c r="C1632" s="27" t="s">
        <v>34</v>
      </c>
      <c r="D1632" s="27" t="s">
        <v>32</v>
      </c>
      <c r="E1632" s="402" t="s">
        <v>1880</v>
      </c>
      <c r="F1632" s="27" t="str">
        <f t="shared" si="129"/>
        <v>안심2.5G</v>
      </c>
      <c r="G1632" s="389" t="str">
        <f t="shared" si="128"/>
        <v/>
      </c>
    </row>
    <row r="1633" spans="1:7">
      <c r="A1633" s="384" t="s">
        <v>49</v>
      </c>
      <c r="B1633" s="385" t="s">
        <v>94</v>
      </c>
      <c r="C1633" s="27" t="s">
        <v>34</v>
      </c>
      <c r="D1633" s="27" t="s">
        <v>32</v>
      </c>
      <c r="E1633" s="402" t="s">
        <v>1879</v>
      </c>
      <c r="F1633" s="27" t="str">
        <f t="shared" si="129"/>
        <v>안심4G</v>
      </c>
      <c r="G1633" s="389" t="str">
        <f t="shared" si="128"/>
        <v/>
      </c>
    </row>
    <row r="1634" spans="1:7">
      <c r="A1634" s="384" t="s">
        <v>49</v>
      </c>
      <c r="B1634" s="385" t="s">
        <v>94</v>
      </c>
      <c r="C1634" s="27" t="s">
        <v>34</v>
      </c>
      <c r="D1634" s="27" t="s">
        <v>32</v>
      </c>
      <c r="E1634" s="402" t="s">
        <v>1881</v>
      </c>
      <c r="F1634" s="27" t="str">
        <f t="shared" si="129"/>
        <v>에센스(스페셜)</v>
      </c>
      <c r="G1634" s="389" t="str">
        <f t="shared" si="128"/>
        <v/>
      </c>
    </row>
    <row r="1635" spans="1:7">
      <c r="A1635" s="384" t="s">
        <v>49</v>
      </c>
      <c r="B1635" s="385" t="s">
        <v>94</v>
      </c>
      <c r="C1635" s="27" t="s">
        <v>34</v>
      </c>
      <c r="D1635" s="27" t="s">
        <v>32</v>
      </c>
      <c r="E1635" s="402" t="s">
        <v>1882</v>
      </c>
      <c r="F1635" s="27" t="str">
        <f t="shared" si="129"/>
        <v>에센스(스페셜)</v>
      </c>
      <c r="G1635" s="389" t="str">
        <f t="shared" si="128"/>
        <v/>
      </c>
    </row>
    <row r="1636" spans="1:7">
      <c r="A1636" s="384" t="s">
        <v>49</v>
      </c>
      <c r="B1636" s="385" t="s">
        <v>94</v>
      </c>
      <c r="C1636" s="27" t="s">
        <v>34</v>
      </c>
      <c r="D1636" s="27" t="s">
        <v>33</v>
      </c>
      <c r="E1636" s="402" t="s">
        <v>1880</v>
      </c>
      <c r="F1636" s="27" t="str">
        <f t="shared" si="129"/>
        <v>안심2.5G</v>
      </c>
      <c r="G1636" s="389" t="str">
        <f t="shared" si="128"/>
        <v/>
      </c>
    </row>
    <row r="1637" spans="1:7">
      <c r="A1637" s="384" t="s">
        <v>49</v>
      </c>
      <c r="B1637" s="385" t="s">
        <v>94</v>
      </c>
      <c r="C1637" s="27" t="s">
        <v>34</v>
      </c>
      <c r="D1637" s="27" t="s">
        <v>33</v>
      </c>
      <c r="E1637" s="402" t="s">
        <v>1879</v>
      </c>
      <c r="F1637" s="27" t="str">
        <f t="shared" si="129"/>
        <v>안심4G</v>
      </c>
      <c r="G1637" s="389" t="str">
        <f t="shared" si="128"/>
        <v/>
      </c>
    </row>
    <row r="1638" spans="1:7">
      <c r="A1638" s="384" t="s">
        <v>49</v>
      </c>
      <c r="B1638" s="385" t="s">
        <v>94</v>
      </c>
      <c r="C1638" s="27" t="s">
        <v>34</v>
      </c>
      <c r="D1638" s="27" t="s">
        <v>33</v>
      </c>
      <c r="E1638" s="402" t="s">
        <v>1881</v>
      </c>
      <c r="F1638" s="27" t="str">
        <f t="shared" si="129"/>
        <v>에센스(스페셜)</v>
      </c>
      <c r="G1638" s="389" t="str">
        <f t="shared" si="128"/>
        <v/>
      </c>
    </row>
    <row r="1639" spans="1:7">
      <c r="A1639" s="384" t="s">
        <v>49</v>
      </c>
      <c r="B1639" s="385" t="s">
        <v>94</v>
      </c>
      <c r="C1639" s="27" t="s">
        <v>34</v>
      </c>
      <c r="D1639" s="27" t="s">
        <v>33</v>
      </c>
      <c r="E1639" s="402" t="s">
        <v>1882</v>
      </c>
      <c r="F1639" s="27" t="str">
        <f t="shared" si="129"/>
        <v>에센스(스페셜)</v>
      </c>
      <c r="G1639" s="389" t="str">
        <f t="shared" si="128"/>
        <v/>
      </c>
    </row>
    <row r="1640" spans="1:7">
      <c r="A1640" s="384" t="s">
        <v>49</v>
      </c>
      <c r="B1640" s="385" t="s">
        <v>94</v>
      </c>
      <c r="C1640" s="27" t="s">
        <v>86</v>
      </c>
      <c r="D1640" s="27" t="s">
        <v>28</v>
      </c>
      <c r="E1640" s="402" t="s">
        <v>1880</v>
      </c>
      <c r="F1640" s="27" t="str">
        <f t="shared" si="129"/>
        <v>안심2.5G</v>
      </c>
      <c r="G1640" s="389" t="str">
        <f t="shared" si="128"/>
        <v/>
      </c>
    </row>
    <row r="1641" spans="1:7">
      <c r="A1641" s="384" t="s">
        <v>49</v>
      </c>
      <c r="B1641" s="385" t="s">
        <v>94</v>
      </c>
      <c r="C1641" s="27" t="s">
        <v>86</v>
      </c>
      <c r="D1641" s="27" t="s">
        <v>28</v>
      </c>
      <c r="E1641" s="402" t="s">
        <v>1879</v>
      </c>
      <c r="F1641" s="27" t="str">
        <f t="shared" si="129"/>
        <v>안심4G</v>
      </c>
      <c r="G1641" s="389" t="str">
        <f t="shared" si="128"/>
        <v/>
      </c>
    </row>
    <row r="1642" spans="1:7">
      <c r="A1642" s="384" t="s">
        <v>49</v>
      </c>
      <c r="B1642" s="385" t="s">
        <v>94</v>
      </c>
      <c r="C1642" s="27" t="s">
        <v>86</v>
      </c>
      <c r="D1642" s="27" t="s">
        <v>28</v>
      </c>
      <c r="E1642" s="402" t="s">
        <v>1881</v>
      </c>
      <c r="F1642" s="27" t="str">
        <f t="shared" si="129"/>
        <v>에센스(스페셜)</v>
      </c>
      <c r="G1642" s="389" t="str">
        <f t="shared" si="128"/>
        <v/>
      </c>
    </row>
    <row r="1643" spans="1:7">
      <c r="A1643" s="384" t="s">
        <v>49</v>
      </c>
      <c r="B1643" s="385" t="s">
        <v>94</v>
      </c>
      <c r="C1643" s="27" t="s">
        <v>86</v>
      </c>
      <c r="D1643" s="27" t="s">
        <v>28</v>
      </c>
      <c r="E1643" s="402" t="s">
        <v>1882</v>
      </c>
      <c r="F1643" s="27" t="str">
        <f t="shared" si="129"/>
        <v>에센스(스페셜)</v>
      </c>
      <c r="G1643" s="389" t="str">
        <f t="shared" si="128"/>
        <v/>
      </c>
    </row>
    <row r="1644" spans="1:7">
      <c r="A1644" s="384" t="s">
        <v>49</v>
      </c>
      <c r="B1644" s="385" t="s">
        <v>94</v>
      </c>
      <c r="C1644" s="27" t="s">
        <v>86</v>
      </c>
      <c r="D1644" s="27" t="s">
        <v>31</v>
      </c>
      <c r="E1644" s="402" t="s">
        <v>1880</v>
      </c>
      <c r="F1644" s="27" t="str">
        <f t="shared" si="129"/>
        <v>안심2.5G</v>
      </c>
      <c r="G1644" s="389" t="str">
        <f t="shared" si="128"/>
        <v/>
      </c>
    </row>
    <row r="1645" spans="1:7">
      <c r="A1645" s="384" t="s">
        <v>49</v>
      </c>
      <c r="B1645" s="385" t="s">
        <v>94</v>
      </c>
      <c r="C1645" s="27" t="s">
        <v>86</v>
      </c>
      <c r="D1645" s="27" t="s">
        <v>31</v>
      </c>
      <c r="E1645" s="402" t="s">
        <v>1879</v>
      </c>
      <c r="F1645" s="27" t="str">
        <f t="shared" si="129"/>
        <v>안심4G</v>
      </c>
      <c r="G1645" s="389" t="str">
        <f t="shared" si="128"/>
        <v/>
      </c>
    </row>
    <row r="1646" spans="1:7">
      <c r="A1646" s="384" t="s">
        <v>49</v>
      </c>
      <c r="B1646" s="385" t="s">
        <v>94</v>
      </c>
      <c r="C1646" s="27" t="s">
        <v>86</v>
      </c>
      <c r="D1646" s="27" t="s">
        <v>31</v>
      </c>
      <c r="E1646" s="402" t="s">
        <v>1881</v>
      </c>
      <c r="F1646" s="27" t="str">
        <f t="shared" si="129"/>
        <v>에센스(스페셜)</v>
      </c>
      <c r="G1646" s="389" t="str">
        <f t="shared" si="128"/>
        <v/>
      </c>
    </row>
    <row r="1647" spans="1:7">
      <c r="A1647" s="384" t="s">
        <v>49</v>
      </c>
      <c r="B1647" s="385" t="s">
        <v>94</v>
      </c>
      <c r="C1647" s="27" t="s">
        <v>86</v>
      </c>
      <c r="D1647" s="27" t="s">
        <v>31</v>
      </c>
      <c r="E1647" s="402" t="s">
        <v>1882</v>
      </c>
      <c r="F1647" s="27" t="str">
        <f t="shared" si="129"/>
        <v>에센스(스페셜)</v>
      </c>
      <c r="G1647" s="389" t="str">
        <f t="shared" si="128"/>
        <v/>
      </c>
    </row>
    <row r="1648" spans="1:7">
      <c r="A1648" s="384" t="s">
        <v>49</v>
      </c>
      <c r="B1648" s="385" t="s">
        <v>94</v>
      </c>
      <c r="C1648" s="27" t="s">
        <v>86</v>
      </c>
      <c r="D1648" s="27" t="s">
        <v>32</v>
      </c>
      <c r="E1648" s="402" t="s">
        <v>1880</v>
      </c>
      <c r="F1648" s="27" t="str">
        <f t="shared" si="129"/>
        <v>안심2.5G</v>
      </c>
      <c r="G1648" s="389" t="str">
        <f t="shared" si="128"/>
        <v/>
      </c>
    </row>
    <row r="1649" spans="1:7">
      <c r="A1649" s="384" t="s">
        <v>49</v>
      </c>
      <c r="B1649" s="385" t="s">
        <v>94</v>
      </c>
      <c r="C1649" s="27" t="s">
        <v>86</v>
      </c>
      <c r="D1649" s="27" t="s">
        <v>32</v>
      </c>
      <c r="E1649" s="402" t="s">
        <v>1879</v>
      </c>
      <c r="F1649" s="27" t="str">
        <f t="shared" si="129"/>
        <v>안심4G</v>
      </c>
      <c r="G1649" s="389" t="str">
        <f t="shared" si="128"/>
        <v/>
      </c>
    </row>
    <row r="1650" spans="1:7">
      <c r="A1650" s="384" t="s">
        <v>49</v>
      </c>
      <c r="B1650" s="385" t="s">
        <v>94</v>
      </c>
      <c r="C1650" s="27" t="s">
        <v>86</v>
      </c>
      <c r="D1650" s="27" t="s">
        <v>32</v>
      </c>
      <c r="E1650" s="402" t="s">
        <v>1881</v>
      </c>
      <c r="F1650" s="27" t="str">
        <f t="shared" si="129"/>
        <v>에센스(스페셜)</v>
      </c>
      <c r="G1650" s="389" t="str">
        <f t="shared" si="128"/>
        <v/>
      </c>
    </row>
    <row r="1651" spans="1:7">
      <c r="A1651" s="384" t="s">
        <v>49</v>
      </c>
      <c r="B1651" s="385" t="s">
        <v>94</v>
      </c>
      <c r="C1651" s="27" t="s">
        <v>86</v>
      </c>
      <c r="D1651" s="27" t="s">
        <v>32</v>
      </c>
      <c r="E1651" s="402" t="s">
        <v>1882</v>
      </c>
      <c r="F1651" s="27" t="str">
        <f t="shared" si="129"/>
        <v>에센스(스페셜)</v>
      </c>
      <c r="G1651" s="389" t="str">
        <f t="shared" si="128"/>
        <v/>
      </c>
    </row>
    <row r="1652" spans="1:7">
      <c r="A1652" s="384" t="s">
        <v>49</v>
      </c>
      <c r="B1652" s="385" t="s">
        <v>94</v>
      </c>
      <c r="C1652" s="27" t="s">
        <v>86</v>
      </c>
      <c r="D1652" s="27" t="s">
        <v>33</v>
      </c>
      <c r="E1652" s="402" t="s">
        <v>1880</v>
      </c>
      <c r="F1652" s="27" t="str">
        <f t="shared" si="129"/>
        <v>안심2.5G</v>
      </c>
      <c r="G1652" s="389" t="str">
        <f t="shared" si="128"/>
        <v/>
      </c>
    </row>
    <row r="1653" spans="1:7">
      <c r="A1653" s="384" t="s">
        <v>49</v>
      </c>
      <c r="B1653" s="385" t="s">
        <v>94</v>
      </c>
      <c r="C1653" s="27" t="s">
        <v>86</v>
      </c>
      <c r="D1653" s="27" t="s">
        <v>33</v>
      </c>
      <c r="E1653" s="402" t="s">
        <v>1879</v>
      </c>
      <c r="F1653" s="27" t="str">
        <f t="shared" si="129"/>
        <v>안심4G</v>
      </c>
      <c r="G1653" s="389" t="str">
        <f t="shared" si="128"/>
        <v/>
      </c>
    </row>
    <row r="1654" spans="1:7">
      <c r="A1654" s="384" t="s">
        <v>49</v>
      </c>
      <c r="B1654" s="385" t="s">
        <v>94</v>
      </c>
      <c r="C1654" s="27" t="s">
        <v>86</v>
      </c>
      <c r="D1654" s="27" t="s">
        <v>33</v>
      </c>
      <c r="E1654" s="402" t="s">
        <v>1881</v>
      </c>
      <c r="F1654" s="27" t="str">
        <f t="shared" si="129"/>
        <v>에센스(스페셜)</v>
      </c>
      <c r="G1654" s="389" t="str">
        <f t="shared" si="128"/>
        <v/>
      </c>
    </row>
    <row r="1655" spans="1:7">
      <c r="A1655" s="384" t="s">
        <v>49</v>
      </c>
      <c r="B1655" s="385" t="s">
        <v>94</v>
      </c>
      <c r="C1655" s="27" t="s">
        <v>86</v>
      </c>
      <c r="D1655" s="27" t="s">
        <v>33</v>
      </c>
      <c r="E1655" s="402" t="s">
        <v>1882</v>
      </c>
      <c r="F1655" s="27" t="str">
        <f t="shared" si="129"/>
        <v>에센스(스페셜)</v>
      </c>
      <c r="G1655" s="389" t="str">
        <f t="shared" si="128"/>
        <v/>
      </c>
    </row>
    <row r="1656" spans="1:7">
      <c r="A1656" s="384" t="s">
        <v>49</v>
      </c>
      <c r="B1656" s="385" t="s">
        <v>96</v>
      </c>
      <c r="C1656" s="27" t="s">
        <v>5</v>
      </c>
      <c r="D1656" s="27" t="s">
        <v>28</v>
      </c>
      <c r="E1656" s="402" t="s">
        <v>1880</v>
      </c>
      <c r="F1656" s="27" t="str">
        <f t="shared" ref="F1656:F1719" si="130">IFERROR(VLOOKUP(E1656,$A$11:$E$17,5,0),0)</f>
        <v>안심2.5G</v>
      </c>
      <c r="G1656" s="389" t="str">
        <f t="shared" si="128"/>
        <v/>
      </c>
    </row>
    <row r="1657" spans="1:7">
      <c r="A1657" s="384" t="s">
        <v>49</v>
      </c>
      <c r="B1657" s="385" t="s">
        <v>96</v>
      </c>
      <c r="C1657" s="27" t="s">
        <v>5</v>
      </c>
      <c r="D1657" s="27" t="s">
        <v>28</v>
      </c>
      <c r="E1657" s="402" t="s">
        <v>1879</v>
      </c>
      <c r="F1657" s="27" t="str">
        <f t="shared" si="130"/>
        <v>안심4G</v>
      </c>
      <c r="G1657" s="389" t="str">
        <f t="shared" si="128"/>
        <v/>
      </c>
    </row>
    <row r="1658" spans="1:7">
      <c r="A1658" s="384" t="s">
        <v>49</v>
      </c>
      <c r="B1658" s="385" t="s">
        <v>96</v>
      </c>
      <c r="C1658" s="27" t="s">
        <v>5</v>
      </c>
      <c r="D1658" s="27" t="s">
        <v>28</v>
      </c>
      <c r="E1658" s="402" t="s">
        <v>1881</v>
      </c>
      <c r="F1658" s="27" t="str">
        <f t="shared" si="130"/>
        <v>에센스(스페셜)</v>
      </c>
      <c r="G1658" s="389" t="str">
        <f t="shared" si="128"/>
        <v/>
      </c>
    </row>
    <row r="1659" spans="1:7">
      <c r="A1659" s="384" t="s">
        <v>49</v>
      </c>
      <c r="B1659" s="385" t="s">
        <v>96</v>
      </c>
      <c r="C1659" s="27" t="s">
        <v>5</v>
      </c>
      <c r="D1659" s="27" t="s">
        <v>28</v>
      </c>
      <c r="E1659" s="402" t="s">
        <v>1882</v>
      </c>
      <c r="F1659" s="27" t="str">
        <f t="shared" si="130"/>
        <v>에센스(스페셜)</v>
      </c>
      <c r="G1659" s="389" t="str">
        <f t="shared" si="128"/>
        <v/>
      </c>
    </row>
    <row r="1660" spans="1:7">
      <c r="A1660" s="384" t="s">
        <v>49</v>
      </c>
      <c r="B1660" s="385" t="s">
        <v>96</v>
      </c>
      <c r="C1660" s="27" t="s">
        <v>5</v>
      </c>
      <c r="D1660" s="27" t="s">
        <v>31</v>
      </c>
      <c r="E1660" s="402" t="s">
        <v>1880</v>
      </c>
      <c r="F1660" s="27" t="str">
        <f t="shared" si="130"/>
        <v>안심2.5G</v>
      </c>
      <c r="G1660" s="389" t="str">
        <f t="shared" si="128"/>
        <v/>
      </c>
    </row>
    <row r="1661" spans="1:7">
      <c r="A1661" s="384" t="s">
        <v>49</v>
      </c>
      <c r="B1661" s="385" t="s">
        <v>96</v>
      </c>
      <c r="C1661" s="27" t="s">
        <v>5</v>
      </c>
      <c r="D1661" s="27" t="s">
        <v>31</v>
      </c>
      <c r="E1661" s="402" t="s">
        <v>1879</v>
      </c>
      <c r="F1661" s="27" t="str">
        <f t="shared" si="130"/>
        <v>안심4G</v>
      </c>
      <c r="G1661" s="389" t="str">
        <f t="shared" si="128"/>
        <v/>
      </c>
    </row>
    <row r="1662" spans="1:7">
      <c r="A1662" s="384" t="s">
        <v>49</v>
      </c>
      <c r="B1662" s="385" t="s">
        <v>96</v>
      </c>
      <c r="C1662" s="27" t="s">
        <v>5</v>
      </c>
      <c r="D1662" s="27" t="s">
        <v>31</v>
      </c>
      <c r="E1662" s="402" t="s">
        <v>1881</v>
      </c>
      <c r="F1662" s="27" t="str">
        <f t="shared" si="130"/>
        <v>에센스(스페셜)</v>
      </c>
      <c r="G1662" s="389" t="str">
        <f t="shared" si="128"/>
        <v/>
      </c>
    </row>
    <row r="1663" spans="1:7">
      <c r="A1663" s="384" t="s">
        <v>49</v>
      </c>
      <c r="B1663" s="385" t="s">
        <v>96</v>
      </c>
      <c r="C1663" s="27" t="s">
        <v>5</v>
      </c>
      <c r="D1663" s="27" t="s">
        <v>31</v>
      </c>
      <c r="E1663" s="402" t="s">
        <v>1882</v>
      </c>
      <c r="F1663" s="27" t="str">
        <f t="shared" si="130"/>
        <v>에센스(스페셜)</v>
      </c>
      <c r="G1663" s="389" t="str">
        <f t="shared" si="128"/>
        <v/>
      </c>
    </row>
    <row r="1664" spans="1:7">
      <c r="A1664" s="384" t="s">
        <v>49</v>
      </c>
      <c r="B1664" s="385" t="s">
        <v>96</v>
      </c>
      <c r="C1664" s="27" t="s">
        <v>5</v>
      </c>
      <c r="D1664" s="27" t="s">
        <v>32</v>
      </c>
      <c r="E1664" s="402" t="s">
        <v>1880</v>
      </c>
      <c r="F1664" s="27" t="str">
        <f t="shared" si="130"/>
        <v>안심2.5G</v>
      </c>
      <c r="G1664" s="389" t="str">
        <f t="shared" si="128"/>
        <v/>
      </c>
    </row>
    <row r="1665" spans="1:7">
      <c r="A1665" s="384" t="s">
        <v>49</v>
      </c>
      <c r="B1665" s="385" t="s">
        <v>96</v>
      </c>
      <c r="C1665" s="27" t="s">
        <v>5</v>
      </c>
      <c r="D1665" s="27" t="s">
        <v>32</v>
      </c>
      <c r="E1665" s="402" t="s">
        <v>1879</v>
      </c>
      <c r="F1665" s="27" t="str">
        <f t="shared" si="130"/>
        <v>안심4G</v>
      </c>
      <c r="G1665" s="389" t="str">
        <f t="shared" si="128"/>
        <v/>
      </c>
    </row>
    <row r="1666" spans="1:7">
      <c r="A1666" s="384" t="s">
        <v>49</v>
      </c>
      <c r="B1666" s="385" t="s">
        <v>96</v>
      </c>
      <c r="C1666" s="27" t="s">
        <v>5</v>
      </c>
      <c r="D1666" s="27" t="s">
        <v>32</v>
      </c>
      <c r="E1666" s="402" t="s">
        <v>1881</v>
      </c>
      <c r="F1666" s="27" t="str">
        <f t="shared" si="130"/>
        <v>에센스(스페셜)</v>
      </c>
      <c r="G1666" s="389" t="str">
        <f t="shared" si="128"/>
        <v/>
      </c>
    </row>
    <row r="1667" spans="1:7">
      <c r="A1667" s="384" t="s">
        <v>49</v>
      </c>
      <c r="B1667" s="385" t="s">
        <v>96</v>
      </c>
      <c r="C1667" s="27" t="s">
        <v>5</v>
      </c>
      <c r="D1667" s="27" t="s">
        <v>32</v>
      </c>
      <c r="E1667" s="402" t="s">
        <v>1882</v>
      </c>
      <c r="F1667" s="27" t="str">
        <f t="shared" si="130"/>
        <v>에센스(스페셜)</v>
      </c>
      <c r="G1667" s="389" t="str">
        <f t="shared" si="128"/>
        <v/>
      </c>
    </row>
    <row r="1668" spans="1:7">
      <c r="A1668" s="384" t="s">
        <v>49</v>
      </c>
      <c r="B1668" s="385" t="s">
        <v>96</v>
      </c>
      <c r="C1668" s="27" t="s">
        <v>5</v>
      </c>
      <c r="D1668" s="27" t="s">
        <v>33</v>
      </c>
      <c r="E1668" s="402" t="s">
        <v>1880</v>
      </c>
      <c r="F1668" s="27" t="str">
        <f t="shared" si="130"/>
        <v>안심2.5G</v>
      </c>
      <c r="G1668" s="389" t="str">
        <f t="shared" si="128"/>
        <v/>
      </c>
    </row>
    <row r="1669" spans="1:7">
      <c r="A1669" s="384" t="s">
        <v>49</v>
      </c>
      <c r="B1669" s="385" t="s">
        <v>96</v>
      </c>
      <c r="C1669" s="27" t="s">
        <v>5</v>
      </c>
      <c r="D1669" s="27" t="s">
        <v>33</v>
      </c>
      <c r="E1669" s="402" t="s">
        <v>1879</v>
      </c>
      <c r="F1669" s="27" t="str">
        <f t="shared" si="130"/>
        <v>안심4G</v>
      </c>
      <c r="G1669" s="389" t="str">
        <f t="shared" si="128"/>
        <v/>
      </c>
    </row>
    <row r="1670" spans="1:7">
      <c r="A1670" s="384" t="s">
        <v>49</v>
      </c>
      <c r="B1670" s="385" t="s">
        <v>96</v>
      </c>
      <c r="C1670" s="27" t="s">
        <v>5</v>
      </c>
      <c r="D1670" s="27" t="s">
        <v>33</v>
      </c>
      <c r="E1670" s="402" t="s">
        <v>1881</v>
      </c>
      <c r="F1670" s="27" t="str">
        <f t="shared" si="130"/>
        <v>에센스(스페셜)</v>
      </c>
      <c r="G1670" s="389" t="str">
        <f t="shared" si="128"/>
        <v/>
      </c>
    </row>
    <row r="1671" spans="1:7">
      <c r="A1671" s="384" t="s">
        <v>49</v>
      </c>
      <c r="B1671" s="385" t="s">
        <v>96</v>
      </c>
      <c r="C1671" s="27" t="s">
        <v>5</v>
      </c>
      <c r="D1671" s="27" t="s">
        <v>33</v>
      </c>
      <c r="E1671" s="402" t="s">
        <v>1882</v>
      </c>
      <c r="F1671" s="27" t="str">
        <f t="shared" si="130"/>
        <v>에센스(스페셜)</v>
      </c>
      <c r="G1671" s="389" t="str">
        <f t="shared" si="128"/>
        <v/>
      </c>
    </row>
    <row r="1672" spans="1:7">
      <c r="A1672" s="384" t="s">
        <v>49</v>
      </c>
      <c r="B1672" s="385" t="s">
        <v>96</v>
      </c>
      <c r="C1672" s="27" t="s">
        <v>30</v>
      </c>
      <c r="D1672" s="27" t="s">
        <v>28</v>
      </c>
      <c r="E1672" s="402" t="s">
        <v>1880</v>
      </c>
      <c r="F1672" s="27" t="str">
        <f t="shared" si="130"/>
        <v>안심2.5G</v>
      </c>
      <c r="G1672" s="389" t="str">
        <f t="shared" ref="G1672:G1735" si="131">IF(F1672="스몰","LTE안심옵션","")</f>
        <v/>
      </c>
    </row>
    <row r="1673" spans="1:7">
      <c r="A1673" s="384" t="s">
        <v>49</v>
      </c>
      <c r="B1673" s="385" t="s">
        <v>96</v>
      </c>
      <c r="C1673" s="27" t="s">
        <v>30</v>
      </c>
      <c r="D1673" s="27" t="s">
        <v>28</v>
      </c>
      <c r="E1673" s="402" t="s">
        <v>1879</v>
      </c>
      <c r="F1673" s="27" t="str">
        <f t="shared" si="130"/>
        <v>안심4G</v>
      </c>
      <c r="G1673" s="389" t="str">
        <f t="shared" si="131"/>
        <v/>
      </c>
    </row>
    <row r="1674" spans="1:7">
      <c r="A1674" s="384" t="s">
        <v>49</v>
      </c>
      <c r="B1674" s="385" t="s">
        <v>96</v>
      </c>
      <c r="C1674" s="27" t="s">
        <v>30</v>
      </c>
      <c r="D1674" s="27" t="s">
        <v>28</v>
      </c>
      <c r="E1674" s="402" t="s">
        <v>1881</v>
      </c>
      <c r="F1674" s="27" t="str">
        <f t="shared" si="130"/>
        <v>에센스(스페셜)</v>
      </c>
      <c r="G1674" s="389" t="str">
        <f t="shared" si="131"/>
        <v/>
      </c>
    </row>
    <row r="1675" spans="1:7">
      <c r="A1675" s="384" t="s">
        <v>49</v>
      </c>
      <c r="B1675" s="385" t="s">
        <v>96</v>
      </c>
      <c r="C1675" s="27" t="s">
        <v>30</v>
      </c>
      <c r="D1675" s="27" t="s">
        <v>28</v>
      </c>
      <c r="E1675" s="402" t="s">
        <v>1882</v>
      </c>
      <c r="F1675" s="27" t="str">
        <f t="shared" si="130"/>
        <v>에센스(스페셜)</v>
      </c>
      <c r="G1675" s="389" t="str">
        <f t="shared" si="131"/>
        <v/>
      </c>
    </row>
    <row r="1676" spans="1:7">
      <c r="A1676" s="384" t="s">
        <v>49</v>
      </c>
      <c r="B1676" s="385" t="s">
        <v>96</v>
      </c>
      <c r="C1676" s="27" t="s">
        <v>30</v>
      </c>
      <c r="D1676" s="27" t="s">
        <v>31</v>
      </c>
      <c r="E1676" s="402" t="s">
        <v>1880</v>
      </c>
      <c r="F1676" s="27" t="str">
        <f t="shared" si="130"/>
        <v>안심2.5G</v>
      </c>
      <c r="G1676" s="389" t="str">
        <f t="shared" si="131"/>
        <v/>
      </c>
    </row>
    <row r="1677" spans="1:7">
      <c r="A1677" s="384" t="s">
        <v>49</v>
      </c>
      <c r="B1677" s="385" t="s">
        <v>96</v>
      </c>
      <c r="C1677" s="27" t="s">
        <v>30</v>
      </c>
      <c r="D1677" s="27" t="s">
        <v>31</v>
      </c>
      <c r="E1677" s="402" t="s">
        <v>1879</v>
      </c>
      <c r="F1677" s="27" t="str">
        <f t="shared" si="130"/>
        <v>안심4G</v>
      </c>
      <c r="G1677" s="389" t="str">
        <f t="shared" si="131"/>
        <v/>
      </c>
    </row>
    <row r="1678" spans="1:7">
      <c r="A1678" s="384" t="s">
        <v>49</v>
      </c>
      <c r="B1678" s="385" t="s">
        <v>96</v>
      </c>
      <c r="C1678" s="27" t="s">
        <v>30</v>
      </c>
      <c r="D1678" s="27" t="s">
        <v>31</v>
      </c>
      <c r="E1678" s="402" t="s">
        <v>1881</v>
      </c>
      <c r="F1678" s="27" t="str">
        <f t="shared" si="130"/>
        <v>에센스(스페셜)</v>
      </c>
      <c r="G1678" s="389" t="str">
        <f t="shared" si="131"/>
        <v/>
      </c>
    </row>
    <row r="1679" spans="1:7">
      <c r="A1679" s="384" t="s">
        <v>49</v>
      </c>
      <c r="B1679" s="385" t="s">
        <v>96</v>
      </c>
      <c r="C1679" s="27" t="s">
        <v>30</v>
      </c>
      <c r="D1679" s="27" t="s">
        <v>31</v>
      </c>
      <c r="E1679" s="402" t="s">
        <v>1882</v>
      </c>
      <c r="F1679" s="27" t="str">
        <f t="shared" si="130"/>
        <v>에센스(스페셜)</v>
      </c>
      <c r="G1679" s="389" t="str">
        <f t="shared" si="131"/>
        <v/>
      </c>
    </row>
    <row r="1680" spans="1:7">
      <c r="A1680" s="384" t="s">
        <v>49</v>
      </c>
      <c r="B1680" s="385" t="s">
        <v>96</v>
      </c>
      <c r="C1680" s="27" t="s">
        <v>30</v>
      </c>
      <c r="D1680" s="27" t="s">
        <v>32</v>
      </c>
      <c r="E1680" s="402" t="s">
        <v>1880</v>
      </c>
      <c r="F1680" s="27" t="str">
        <f t="shared" si="130"/>
        <v>안심2.5G</v>
      </c>
      <c r="G1680" s="389" t="str">
        <f t="shared" si="131"/>
        <v/>
      </c>
    </row>
    <row r="1681" spans="1:7">
      <c r="A1681" s="384" t="s">
        <v>49</v>
      </c>
      <c r="B1681" s="385" t="s">
        <v>96</v>
      </c>
      <c r="C1681" s="27" t="s">
        <v>30</v>
      </c>
      <c r="D1681" s="27" t="s">
        <v>32</v>
      </c>
      <c r="E1681" s="402" t="s">
        <v>1879</v>
      </c>
      <c r="F1681" s="27" t="str">
        <f t="shared" si="130"/>
        <v>안심4G</v>
      </c>
      <c r="G1681" s="389" t="str">
        <f t="shared" si="131"/>
        <v/>
      </c>
    </row>
    <row r="1682" spans="1:7">
      <c r="A1682" s="384" t="s">
        <v>49</v>
      </c>
      <c r="B1682" s="385" t="s">
        <v>96</v>
      </c>
      <c r="C1682" s="27" t="s">
        <v>30</v>
      </c>
      <c r="D1682" s="27" t="s">
        <v>32</v>
      </c>
      <c r="E1682" s="402" t="s">
        <v>1881</v>
      </c>
      <c r="F1682" s="27" t="str">
        <f t="shared" si="130"/>
        <v>에센스(스페셜)</v>
      </c>
      <c r="G1682" s="389" t="str">
        <f t="shared" si="131"/>
        <v/>
      </c>
    </row>
    <row r="1683" spans="1:7">
      <c r="A1683" s="384" t="s">
        <v>49</v>
      </c>
      <c r="B1683" s="385" t="s">
        <v>96</v>
      </c>
      <c r="C1683" s="27" t="s">
        <v>30</v>
      </c>
      <c r="D1683" s="27" t="s">
        <v>32</v>
      </c>
      <c r="E1683" s="402" t="s">
        <v>1882</v>
      </c>
      <c r="F1683" s="27" t="str">
        <f t="shared" si="130"/>
        <v>에센스(스페셜)</v>
      </c>
      <c r="G1683" s="389" t="str">
        <f t="shared" si="131"/>
        <v/>
      </c>
    </row>
    <row r="1684" spans="1:7">
      <c r="A1684" s="384" t="s">
        <v>49</v>
      </c>
      <c r="B1684" s="385" t="s">
        <v>96</v>
      </c>
      <c r="C1684" s="27" t="s">
        <v>30</v>
      </c>
      <c r="D1684" s="27" t="s">
        <v>33</v>
      </c>
      <c r="E1684" s="402" t="s">
        <v>1880</v>
      </c>
      <c r="F1684" s="27" t="str">
        <f t="shared" si="130"/>
        <v>안심2.5G</v>
      </c>
      <c r="G1684" s="389" t="str">
        <f t="shared" si="131"/>
        <v/>
      </c>
    </row>
    <row r="1685" spans="1:7">
      <c r="A1685" s="384" t="s">
        <v>49</v>
      </c>
      <c r="B1685" s="385" t="s">
        <v>96</v>
      </c>
      <c r="C1685" s="27" t="s">
        <v>30</v>
      </c>
      <c r="D1685" s="27" t="s">
        <v>33</v>
      </c>
      <c r="E1685" s="402" t="s">
        <v>1879</v>
      </c>
      <c r="F1685" s="27" t="str">
        <f t="shared" si="130"/>
        <v>안심4G</v>
      </c>
      <c r="G1685" s="389" t="str">
        <f t="shared" si="131"/>
        <v/>
      </c>
    </row>
    <row r="1686" spans="1:7">
      <c r="A1686" s="384" t="s">
        <v>49</v>
      </c>
      <c r="B1686" s="385" t="s">
        <v>96</v>
      </c>
      <c r="C1686" s="27" t="s">
        <v>30</v>
      </c>
      <c r="D1686" s="27" t="s">
        <v>33</v>
      </c>
      <c r="E1686" s="402" t="s">
        <v>1881</v>
      </c>
      <c r="F1686" s="27" t="str">
        <f t="shared" si="130"/>
        <v>에센스(스페셜)</v>
      </c>
      <c r="G1686" s="389" t="str">
        <f t="shared" si="131"/>
        <v/>
      </c>
    </row>
    <row r="1687" spans="1:7">
      <c r="A1687" s="384" t="s">
        <v>49</v>
      </c>
      <c r="B1687" s="385" t="s">
        <v>96</v>
      </c>
      <c r="C1687" s="27" t="s">
        <v>30</v>
      </c>
      <c r="D1687" s="27" t="s">
        <v>33</v>
      </c>
      <c r="E1687" s="402" t="s">
        <v>1882</v>
      </c>
      <c r="F1687" s="27" t="str">
        <f t="shared" si="130"/>
        <v>에센스(스페셜)</v>
      </c>
      <c r="G1687" s="389" t="str">
        <f t="shared" si="131"/>
        <v/>
      </c>
    </row>
    <row r="1688" spans="1:7">
      <c r="A1688" s="384" t="s">
        <v>49</v>
      </c>
      <c r="B1688" s="385" t="s">
        <v>96</v>
      </c>
      <c r="C1688" s="27" t="s">
        <v>10</v>
      </c>
      <c r="D1688" s="27" t="s">
        <v>28</v>
      </c>
      <c r="E1688" s="402" t="s">
        <v>1880</v>
      </c>
      <c r="F1688" s="27" t="str">
        <f t="shared" si="130"/>
        <v>안심2.5G</v>
      </c>
      <c r="G1688" s="389" t="str">
        <f t="shared" si="131"/>
        <v/>
      </c>
    </row>
    <row r="1689" spans="1:7">
      <c r="A1689" s="384" t="s">
        <v>49</v>
      </c>
      <c r="B1689" s="385" t="s">
        <v>96</v>
      </c>
      <c r="C1689" s="27" t="s">
        <v>10</v>
      </c>
      <c r="D1689" s="27" t="s">
        <v>28</v>
      </c>
      <c r="E1689" s="402" t="s">
        <v>1879</v>
      </c>
      <c r="F1689" s="27" t="str">
        <f t="shared" si="130"/>
        <v>안심4G</v>
      </c>
      <c r="G1689" s="389" t="str">
        <f t="shared" si="131"/>
        <v/>
      </c>
    </row>
    <row r="1690" spans="1:7">
      <c r="A1690" s="384" t="s">
        <v>49</v>
      </c>
      <c r="B1690" s="385" t="s">
        <v>96</v>
      </c>
      <c r="C1690" s="27" t="s">
        <v>10</v>
      </c>
      <c r="D1690" s="27" t="s">
        <v>28</v>
      </c>
      <c r="E1690" s="402" t="s">
        <v>1881</v>
      </c>
      <c r="F1690" s="27" t="str">
        <f t="shared" si="130"/>
        <v>에센스(스페셜)</v>
      </c>
      <c r="G1690" s="389" t="str">
        <f t="shared" si="131"/>
        <v/>
      </c>
    </row>
    <row r="1691" spans="1:7">
      <c r="A1691" s="384" t="s">
        <v>49</v>
      </c>
      <c r="B1691" s="385" t="s">
        <v>96</v>
      </c>
      <c r="C1691" s="27" t="s">
        <v>10</v>
      </c>
      <c r="D1691" s="27" t="s">
        <v>28</v>
      </c>
      <c r="E1691" s="402" t="s">
        <v>1882</v>
      </c>
      <c r="F1691" s="27" t="str">
        <f t="shared" si="130"/>
        <v>에센스(스페셜)</v>
      </c>
      <c r="G1691" s="389" t="str">
        <f t="shared" si="131"/>
        <v/>
      </c>
    </row>
    <row r="1692" spans="1:7">
      <c r="A1692" s="384" t="s">
        <v>49</v>
      </c>
      <c r="B1692" s="385" t="s">
        <v>96</v>
      </c>
      <c r="C1692" s="27" t="s">
        <v>10</v>
      </c>
      <c r="D1692" s="27" t="s">
        <v>31</v>
      </c>
      <c r="E1692" s="402" t="s">
        <v>1880</v>
      </c>
      <c r="F1692" s="27" t="str">
        <f t="shared" si="130"/>
        <v>안심2.5G</v>
      </c>
      <c r="G1692" s="389" t="str">
        <f t="shared" si="131"/>
        <v/>
      </c>
    </row>
    <row r="1693" spans="1:7">
      <c r="A1693" s="384" t="s">
        <v>49</v>
      </c>
      <c r="B1693" s="385" t="s">
        <v>96</v>
      </c>
      <c r="C1693" s="27" t="s">
        <v>10</v>
      </c>
      <c r="D1693" s="27" t="s">
        <v>31</v>
      </c>
      <c r="E1693" s="402" t="s">
        <v>1879</v>
      </c>
      <c r="F1693" s="27" t="str">
        <f t="shared" si="130"/>
        <v>안심4G</v>
      </c>
      <c r="G1693" s="389" t="str">
        <f t="shared" si="131"/>
        <v/>
      </c>
    </row>
    <row r="1694" spans="1:7">
      <c r="A1694" s="384" t="s">
        <v>49</v>
      </c>
      <c r="B1694" s="385" t="s">
        <v>96</v>
      </c>
      <c r="C1694" s="27" t="s">
        <v>10</v>
      </c>
      <c r="D1694" s="27" t="s">
        <v>31</v>
      </c>
      <c r="E1694" s="402" t="s">
        <v>1881</v>
      </c>
      <c r="F1694" s="27" t="str">
        <f t="shared" si="130"/>
        <v>에센스(스페셜)</v>
      </c>
      <c r="G1694" s="389" t="str">
        <f t="shared" si="131"/>
        <v/>
      </c>
    </row>
    <row r="1695" spans="1:7">
      <c r="A1695" s="384" t="s">
        <v>49</v>
      </c>
      <c r="B1695" s="385" t="s">
        <v>96</v>
      </c>
      <c r="C1695" s="27" t="s">
        <v>10</v>
      </c>
      <c r="D1695" s="27" t="s">
        <v>31</v>
      </c>
      <c r="E1695" s="402" t="s">
        <v>1882</v>
      </c>
      <c r="F1695" s="27" t="str">
        <f t="shared" si="130"/>
        <v>에센스(스페셜)</v>
      </c>
      <c r="G1695" s="389" t="str">
        <f t="shared" si="131"/>
        <v/>
      </c>
    </row>
    <row r="1696" spans="1:7">
      <c r="A1696" s="384" t="s">
        <v>49</v>
      </c>
      <c r="B1696" s="385" t="s">
        <v>96</v>
      </c>
      <c r="C1696" s="27" t="s">
        <v>10</v>
      </c>
      <c r="D1696" s="27" t="s">
        <v>32</v>
      </c>
      <c r="E1696" s="402" t="s">
        <v>1880</v>
      </c>
      <c r="F1696" s="27" t="str">
        <f t="shared" si="130"/>
        <v>안심2.5G</v>
      </c>
      <c r="G1696" s="389" t="str">
        <f t="shared" si="131"/>
        <v/>
      </c>
    </row>
    <row r="1697" spans="1:7">
      <c r="A1697" s="384" t="s">
        <v>49</v>
      </c>
      <c r="B1697" s="385" t="s">
        <v>96</v>
      </c>
      <c r="C1697" s="27" t="s">
        <v>10</v>
      </c>
      <c r="D1697" s="27" t="s">
        <v>32</v>
      </c>
      <c r="E1697" s="402" t="s">
        <v>1879</v>
      </c>
      <c r="F1697" s="27" t="str">
        <f t="shared" si="130"/>
        <v>안심4G</v>
      </c>
      <c r="G1697" s="389" t="str">
        <f t="shared" si="131"/>
        <v/>
      </c>
    </row>
    <row r="1698" spans="1:7">
      <c r="A1698" s="384" t="s">
        <v>49</v>
      </c>
      <c r="B1698" s="385" t="s">
        <v>96</v>
      </c>
      <c r="C1698" s="27" t="s">
        <v>10</v>
      </c>
      <c r="D1698" s="27" t="s">
        <v>32</v>
      </c>
      <c r="E1698" s="402" t="s">
        <v>1881</v>
      </c>
      <c r="F1698" s="27" t="str">
        <f t="shared" si="130"/>
        <v>에센스(스페셜)</v>
      </c>
      <c r="G1698" s="389" t="str">
        <f t="shared" si="131"/>
        <v/>
      </c>
    </row>
    <row r="1699" spans="1:7">
      <c r="A1699" s="384" t="s">
        <v>49</v>
      </c>
      <c r="B1699" s="385" t="s">
        <v>96</v>
      </c>
      <c r="C1699" s="27" t="s">
        <v>10</v>
      </c>
      <c r="D1699" s="27" t="s">
        <v>32</v>
      </c>
      <c r="E1699" s="402" t="s">
        <v>1882</v>
      </c>
      <c r="F1699" s="27" t="str">
        <f t="shared" si="130"/>
        <v>에센스(스페셜)</v>
      </c>
      <c r="G1699" s="389" t="str">
        <f t="shared" si="131"/>
        <v/>
      </c>
    </row>
    <row r="1700" spans="1:7">
      <c r="A1700" s="384" t="s">
        <v>49</v>
      </c>
      <c r="B1700" s="385" t="s">
        <v>96</v>
      </c>
      <c r="C1700" s="27" t="s">
        <v>10</v>
      </c>
      <c r="D1700" s="27" t="s">
        <v>33</v>
      </c>
      <c r="E1700" s="402" t="s">
        <v>1880</v>
      </c>
      <c r="F1700" s="27" t="str">
        <f t="shared" si="130"/>
        <v>안심2.5G</v>
      </c>
      <c r="G1700" s="389" t="str">
        <f t="shared" si="131"/>
        <v/>
      </c>
    </row>
    <row r="1701" spans="1:7">
      <c r="A1701" s="384" t="s">
        <v>49</v>
      </c>
      <c r="B1701" s="385" t="s">
        <v>96</v>
      </c>
      <c r="C1701" s="27" t="s">
        <v>10</v>
      </c>
      <c r="D1701" s="27" t="s">
        <v>33</v>
      </c>
      <c r="E1701" s="402" t="s">
        <v>1879</v>
      </c>
      <c r="F1701" s="27" t="str">
        <f t="shared" si="130"/>
        <v>안심4G</v>
      </c>
      <c r="G1701" s="389" t="str">
        <f t="shared" si="131"/>
        <v/>
      </c>
    </row>
    <row r="1702" spans="1:7">
      <c r="A1702" s="384" t="s">
        <v>49</v>
      </c>
      <c r="B1702" s="385" t="s">
        <v>96</v>
      </c>
      <c r="C1702" s="27" t="s">
        <v>10</v>
      </c>
      <c r="D1702" s="27" t="s">
        <v>33</v>
      </c>
      <c r="E1702" s="402" t="s">
        <v>1881</v>
      </c>
      <c r="F1702" s="27" t="str">
        <f t="shared" si="130"/>
        <v>에센스(스페셜)</v>
      </c>
      <c r="G1702" s="389" t="str">
        <f t="shared" si="131"/>
        <v/>
      </c>
    </row>
    <row r="1703" spans="1:7">
      <c r="A1703" s="384" t="s">
        <v>49</v>
      </c>
      <c r="B1703" s="385" t="s">
        <v>96</v>
      </c>
      <c r="C1703" s="27" t="s">
        <v>10</v>
      </c>
      <c r="D1703" s="27" t="s">
        <v>33</v>
      </c>
      <c r="E1703" s="402" t="s">
        <v>1882</v>
      </c>
      <c r="F1703" s="27" t="str">
        <f t="shared" si="130"/>
        <v>에센스(스페셜)</v>
      </c>
      <c r="G1703" s="389" t="str">
        <f t="shared" si="131"/>
        <v/>
      </c>
    </row>
    <row r="1704" spans="1:7">
      <c r="A1704" s="384" t="s">
        <v>49</v>
      </c>
      <c r="B1704" s="385" t="s">
        <v>96</v>
      </c>
      <c r="C1704" s="27" t="s">
        <v>13</v>
      </c>
      <c r="D1704" s="27" t="s">
        <v>28</v>
      </c>
      <c r="E1704" s="402" t="s">
        <v>1880</v>
      </c>
      <c r="F1704" s="27" t="str">
        <f t="shared" si="130"/>
        <v>안심2.5G</v>
      </c>
      <c r="G1704" s="389" t="str">
        <f t="shared" si="131"/>
        <v/>
      </c>
    </row>
    <row r="1705" spans="1:7">
      <c r="A1705" s="384" t="s">
        <v>49</v>
      </c>
      <c r="B1705" s="385" t="s">
        <v>96</v>
      </c>
      <c r="C1705" s="27" t="s">
        <v>13</v>
      </c>
      <c r="D1705" s="27" t="s">
        <v>28</v>
      </c>
      <c r="E1705" s="402" t="s">
        <v>1879</v>
      </c>
      <c r="F1705" s="27" t="str">
        <f t="shared" si="130"/>
        <v>안심4G</v>
      </c>
      <c r="G1705" s="389" t="str">
        <f t="shared" si="131"/>
        <v/>
      </c>
    </row>
    <row r="1706" spans="1:7">
      <c r="A1706" s="384" t="s">
        <v>49</v>
      </c>
      <c r="B1706" s="385" t="s">
        <v>96</v>
      </c>
      <c r="C1706" s="27" t="s">
        <v>13</v>
      </c>
      <c r="D1706" s="27" t="s">
        <v>28</v>
      </c>
      <c r="E1706" s="402" t="s">
        <v>1881</v>
      </c>
      <c r="F1706" s="27" t="str">
        <f t="shared" si="130"/>
        <v>에센스(스페셜)</v>
      </c>
      <c r="G1706" s="389" t="str">
        <f t="shared" si="131"/>
        <v/>
      </c>
    </row>
    <row r="1707" spans="1:7">
      <c r="A1707" s="384" t="s">
        <v>49</v>
      </c>
      <c r="B1707" s="385" t="s">
        <v>96</v>
      </c>
      <c r="C1707" s="27" t="s">
        <v>13</v>
      </c>
      <c r="D1707" s="27" t="s">
        <v>28</v>
      </c>
      <c r="E1707" s="402" t="s">
        <v>1882</v>
      </c>
      <c r="F1707" s="27" t="str">
        <f t="shared" si="130"/>
        <v>에센스(스페셜)</v>
      </c>
      <c r="G1707" s="389" t="str">
        <f t="shared" si="131"/>
        <v/>
      </c>
    </row>
    <row r="1708" spans="1:7">
      <c r="A1708" s="384" t="s">
        <v>49</v>
      </c>
      <c r="B1708" s="385" t="s">
        <v>96</v>
      </c>
      <c r="C1708" s="27" t="s">
        <v>13</v>
      </c>
      <c r="D1708" s="27" t="s">
        <v>31</v>
      </c>
      <c r="E1708" s="402" t="s">
        <v>1880</v>
      </c>
      <c r="F1708" s="27" t="str">
        <f t="shared" si="130"/>
        <v>안심2.5G</v>
      </c>
      <c r="G1708" s="389" t="str">
        <f t="shared" si="131"/>
        <v/>
      </c>
    </row>
    <row r="1709" spans="1:7">
      <c r="A1709" s="384" t="s">
        <v>49</v>
      </c>
      <c r="B1709" s="385" t="s">
        <v>96</v>
      </c>
      <c r="C1709" s="27" t="s">
        <v>13</v>
      </c>
      <c r="D1709" s="27" t="s">
        <v>31</v>
      </c>
      <c r="E1709" s="402" t="s">
        <v>1879</v>
      </c>
      <c r="F1709" s="27" t="str">
        <f t="shared" si="130"/>
        <v>안심4G</v>
      </c>
      <c r="G1709" s="389" t="str">
        <f t="shared" si="131"/>
        <v/>
      </c>
    </row>
    <row r="1710" spans="1:7">
      <c r="A1710" s="384" t="s">
        <v>49</v>
      </c>
      <c r="B1710" s="385" t="s">
        <v>96</v>
      </c>
      <c r="C1710" s="27" t="s">
        <v>13</v>
      </c>
      <c r="D1710" s="27" t="s">
        <v>31</v>
      </c>
      <c r="E1710" s="402" t="s">
        <v>1881</v>
      </c>
      <c r="F1710" s="27" t="str">
        <f t="shared" si="130"/>
        <v>에센스(스페셜)</v>
      </c>
      <c r="G1710" s="389" t="str">
        <f t="shared" si="131"/>
        <v/>
      </c>
    </row>
    <row r="1711" spans="1:7">
      <c r="A1711" s="384" t="s">
        <v>49</v>
      </c>
      <c r="B1711" s="385" t="s">
        <v>96</v>
      </c>
      <c r="C1711" s="27" t="s">
        <v>13</v>
      </c>
      <c r="D1711" s="27" t="s">
        <v>31</v>
      </c>
      <c r="E1711" s="402" t="s">
        <v>1882</v>
      </c>
      <c r="F1711" s="27" t="str">
        <f t="shared" si="130"/>
        <v>에센스(스페셜)</v>
      </c>
      <c r="G1711" s="389" t="str">
        <f t="shared" si="131"/>
        <v/>
      </c>
    </row>
    <row r="1712" spans="1:7">
      <c r="A1712" s="384" t="s">
        <v>49</v>
      </c>
      <c r="B1712" s="385" t="s">
        <v>96</v>
      </c>
      <c r="C1712" s="27" t="s">
        <v>13</v>
      </c>
      <c r="D1712" s="27" t="s">
        <v>32</v>
      </c>
      <c r="E1712" s="402" t="s">
        <v>1880</v>
      </c>
      <c r="F1712" s="27" t="str">
        <f t="shared" si="130"/>
        <v>안심2.5G</v>
      </c>
      <c r="G1712" s="389" t="str">
        <f t="shared" si="131"/>
        <v/>
      </c>
    </row>
    <row r="1713" spans="1:7">
      <c r="A1713" s="384" t="s">
        <v>49</v>
      </c>
      <c r="B1713" s="385" t="s">
        <v>96</v>
      </c>
      <c r="C1713" s="27" t="s">
        <v>13</v>
      </c>
      <c r="D1713" s="27" t="s">
        <v>32</v>
      </c>
      <c r="E1713" s="402" t="s">
        <v>1879</v>
      </c>
      <c r="F1713" s="27" t="str">
        <f t="shared" si="130"/>
        <v>안심4G</v>
      </c>
      <c r="G1713" s="389" t="str">
        <f t="shared" si="131"/>
        <v/>
      </c>
    </row>
    <row r="1714" spans="1:7">
      <c r="A1714" s="384" t="s">
        <v>49</v>
      </c>
      <c r="B1714" s="385" t="s">
        <v>96</v>
      </c>
      <c r="C1714" s="27" t="s">
        <v>13</v>
      </c>
      <c r="D1714" s="27" t="s">
        <v>32</v>
      </c>
      <c r="E1714" s="402" t="s">
        <v>1881</v>
      </c>
      <c r="F1714" s="27" t="str">
        <f t="shared" si="130"/>
        <v>에센스(스페셜)</v>
      </c>
      <c r="G1714" s="389" t="str">
        <f t="shared" si="131"/>
        <v/>
      </c>
    </row>
    <row r="1715" spans="1:7">
      <c r="A1715" s="384" t="s">
        <v>49</v>
      </c>
      <c r="B1715" s="385" t="s">
        <v>96</v>
      </c>
      <c r="C1715" s="27" t="s">
        <v>13</v>
      </c>
      <c r="D1715" s="27" t="s">
        <v>32</v>
      </c>
      <c r="E1715" s="402" t="s">
        <v>1882</v>
      </c>
      <c r="F1715" s="27" t="str">
        <f t="shared" si="130"/>
        <v>에센스(스페셜)</v>
      </c>
      <c r="G1715" s="389" t="str">
        <f t="shared" si="131"/>
        <v/>
      </c>
    </row>
    <row r="1716" spans="1:7">
      <c r="A1716" s="384" t="s">
        <v>49</v>
      </c>
      <c r="B1716" s="385" t="s">
        <v>96</v>
      </c>
      <c r="C1716" s="27" t="s">
        <v>13</v>
      </c>
      <c r="D1716" s="27" t="s">
        <v>33</v>
      </c>
      <c r="E1716" s="402" t="s">
        <v>1880</v>
      </c>
      <c r="F1716" s="27" t="str">
        <f t="shared" si="130"/>
        <v>안심2.5G</v>
      </c>
      <c r="G1716" s="389" t="str">
        <f t="shared" si="131"/>
        <v/>
      </c>
    </row>
    <row r="1717" spans="1:7">
      <c r="A1717" s="384" t="s">
        <v>49</v>
      </c>
      <c r="B1717" s="385" t="s">
        <v>96</v>
      </c>
      <c r="C1717" s="27" t="s">
        <v>13</v>
      </c>
      <c r="D1717" s="27" t="s">
        <v>33</v>
      </c>
      <c r="E1717" s="402" t="s">
        <v>1879</v>
      </c>
      <c r="F1717" s="27" t="str">
        <f t="shared" si="130"/>
        <v>안심4G</v>
      </c>
      <c r="G1717" s="389" t="str">
        <f t="shared" si="131"/>
        <v/>
      </c>
    </row>
    <row r="1718" spans="1:7">
      <c r="A1718" s="384" t="s">
        <v>49</v>
      </c>
      <c r="B1718" s="385" t="s">
        <v>96</v>
      </c>
      <c r="C1718" s="27" t="s">
        <v>13</v>
      </c>
      <c r="D1718" s="27" t="s">
        <v>33</v>
      </c>
      <c r="E1718" s="402" t="s">
        <v>1881</v>
      </c>
      <c r="F1718" s="27" t="str">
        <f t="shared" si="130"/>
        <v>에센스(스페셜)</v>
      </c>
      <c r="G1718" s="389" t="str">
        <f t="shared" si="131"/>
        <v/>
      </c>
    </row>
    <row r="1719" spans="1:7">
      <c r="A1719" s="384" t="s">
        <v>49</v>
      </c>
      <c r="B1719" s="385" t="s">
        <v>96</v>
      </c>
      <c r="C1719" s="27" t="s">
        <v>13</v>
      </c>
      <c r="D1719" s="27" t="s">
        <v>33</v>
      </c>
      <c r="E1719" s="402" t="s">
        <v>1882</v>
      </c>
      <c r="F1719" s="27" t="str">
        <f t="shared" si="130"/>
        <v>에센스(스페셜)</v>
      </c>
      <c r="G1719" s="389" t="str">
        <f t="shared" si="131"/>
        <v/>
      </c>
    </row>
    <row r="1720" spans="1:7">
      <c r="A1720" s="384" t="s">
        <v>49</v>
      </c>
      <c r="B1720" s="385" t="s">
        <v>96</v>
      </c>
      <c r="C1720" s="27" t="s">
        <v>34</v>
      </c>
      <c r="D1720" s="27" t="s">
        <v>28</v>
      </c>
      <c r="E1720" s="402" t="s">
        <v>1880</v>
      </c>
      <c r="F1720" s="27" t="str">
        <f t="shared" ref="F1720:F1751" si="132">IFERROR(VLOOKUP(E1720,$A$11:$E$17,5,0),0)</f>
        <v>안심2.5G</v>
      </c>
      <c r="G1720" s="389" t="str">
        <f t="shared" si="131"/>
        <v/>
      </c>
    </row>
    <row r="1721" spans="1:7">
      <c r="A1721" s="384" t="s">
        <v>49</v>
      </c>
      <c r="B1721" s="385" t="s">
        <v>96</v>
      </c>
      <c r="C1721" s="27" t="s">
        <v>34</v>
      </c>
      <c r="D1721" s="27" t="s">
        <v>28</v>
      </c>
      <c r="E1721" s="402" t="s">
        <v>1879</v>
      </c>
      <c r="F1721" s="27" t="str">
        <f t="shared" si="132"/>
        <v>안심4G</v>
      </c>
      <c r="G1721" s="389" t="str">
        <f t="shared" si="131"/>
        <v/>
      </c>
    </row>
    <row r="1722" spans="1:7">
      <c r="A1722" s="384" t="s">
        <v>49</v>
      </c>
      <c r="B1722" s="385" t="s">
        <v>96</v>
      </c>
      <c r="C1722" s="27" t="s">
        <v>34</v>
      </c>
      <c r="D1722" s="27" t="s">
        <v>28</v>
      </c>
      <c r="E1722" s="402" t="s">
        <v>1881</v>
      </c>
      <c r="F1722" s="27" t="str">
        <f t="shared" si="132"/>
        <v>에센스(스페셜)</v>
      </c>
      <c r="G1722" s="389" t="str">
        <f t="shared" si="131"/>
        <v/>
      </c>
    </row>
    <row r="1723" spans="1:7">
      <c r="A1723" s="384" t="s">
        <v>49</v>
      </c>
      <c r="B1723" s="385" t="s">
        <v>96</v>
      </c>
      <c r="C1723" s="27" t="s">
        <v>34</v>
      </c>
      <c r="D1723" s="27" t="s">
        <v>28</v>
      </c>
      <c r="E1723" s="402" t="s">
        <v>1882</v>
      </c>
      <c r="F1723" s="27" t="str">
        <f t="shared" si="132"/>
        <v>에센스(스페셜)</v>
      </c>
      <c r="G1723" s="389" t="str">
        <f t="shared" si="131"/>
        <v/>
      </c>
    </row>
    <row r="1724" spans="1:7">
      <c r="A1724" s="384" t="s">
        <v>49</v>
      </c>
      <c r="B1724" s="385" t="s">
        <v>96</v>
      </c>
      <c r="C1724" s="27" t="s">
        <v>34</v>
      </c>
      <c r="D1724" s="27" t="s">
        <v>31</v>
      </c>
      <c r="E1724" s="402" t="s">
        <v>1880</v>
      </c>
      <c r="F1724" s="27" t="str">
        <f t="shared" si="132"/>
        <v>안심2.5G</v>
      </c>
      <c r="G1724" s="389" t="str">
        <f t="shared" si="131"/>
        <v/>
      </c>
    </row>
    <row r="1725" spans="1:7">
      <c r="A1725" s="384" t="s">
        <v>49</v>
      </c>
      <c r="B1725" s="385" t="s">
        <v>96</v>
      </c>
      <c r="C1725" s="27" t="s">
        <v>34</v>
      </c>
      <c r="D1725" s="27" t="s">
        <v>31</v>
      </c>
      <c r="E1725" s="402" t="s">
        <v>1879</v>
      </c>
      <c r="F1725" s="27" t="str">
        <f t="shared" si="132"/>
        <v>안심4G</v>
      </c>
      <c r="G1725" s="389" t="str">
        <f t="shared" si="131"/>
        <v/>
      </c>
    </row>
    <row r="1726" spans="1:7">
      <c r="A1726" s="384" t="s">
        <v>49</v>
      </c>
      <c r="B1726" s="385" t="s">
        <v>96</v>
      </c>
      <c r="C1726" s="27" t="s">
        <v>34</v>
      </c>
      <c r="D1726" s="27" t="s">
        <v>31</v>
      </c>
      <c r="E1726" s="402" t="s">
        <v>1881</v>
      </c>
      <c r="F1726" s="27" t="str">
        <f t="shared" si="132"/>
        <v>에센스(스페셜)</v>
      </c>
      <c r="G1726" s="389" t="str">
        <f t="shared" si="131"/>
        <v/>
      </c>
    </row>
    <row r="1727" spans="1:7">
      <c r="A1727" s="384" t="s">
        <v>49</v>
      </c>
      <c r="B1727" s="385" t="s">
        <v>96</v>
      </c>
      <c r="C1727" s="27" t="s">
        <v>34</v>
      </c>
      <c r="D1727" s="27" t="s">
        <v>31</v>
      </c>
      <c r="E1727" s="402" t="s">
        <v>1882</v>
      </c>
      <c r="F1727" s="27" t="str">
        <f t="shared" si="132"/>
        <v>에센스(스페셜)</v>
      </c>
      <c r="G1727" s="389" t="str">
        <f t="shared" si="131"/>
        <v/>
      </c>
    </row>
    <row r="1728" spans="1:7">
      <c r="A1728" s="384" t="s">
        <v>49</v>
      </c>
      <c r="B1728" s="385" t="s">
        <v>96</v>
      </c>
      <c r="C1728" s="27" t="s">
        <v>34</v>
      </c>
      <c r="D1728" s="27" t="s">
        <v>32</v>
      </c>
      <c r="E1728" s="402" t="s">
        <v>1880</v>
      </c>
      <c r="F1728" s="27" t="str">
        <f t="shared" si="132"/>
        <v>안심2.5G</v>
      </c>
      <c r="G1728" s="389" t="str">
        <f t="shared" si="131"/>
        <v/>
      </c>
    </row>
    <row r="1729" spans="1:7">
      <c r="A1729" s="384" t="s">
        <v>49</v>
      </c>
      <c r="B1729" s="385" t="s">
        <v>96</v>
      </c>
      <c r="C1729" s="27" t="s">
        <v>34</v>
      </c>
      <c r="D1729" s="27" t="s">
        <v>32</v>
      </c>
      <c r="E1729" s="402" t="s">
        <v>1879</v>
      </c>
      <c r="F1729" s="27" t="str">
        <f t="shared" si="132"/>
        <v>안심4G</v>
      </c>
      <c r="G1729" s="389" t="str">
        <f t="shared" si="131"/>
        <v/>
      </c>
    </row>
    <row r="1730" spans="1:7">
      <c r="A1730" s="384" t="s">
        <v>49</v>
      </c>
      <c r="B1730" s="385" t="s">
        <v>96</v>
      </c>
      <c r="C1730" s="27" t="s">
        <v>34</v>
      </c>
      <c r="D1730" s="27" t="s">
        <v>32</v>
      </c>
      <c r="E1730" s="402" t="s">
        <v>1881</v>
      </c>
      <c r="F1730" s="27" t="str">
        <f t="shared" si="132"/>
        <v>에센스(스페셜)</v>
      </c>
      <c r="G1730" s="389" t="str">
        <f t="shared" si="131"/>
        <v/>
      </c>
    </row>
    <row r="1731" spans="1:7">
      <c r="A1731" s="384" t="s">
        <v>49</v>
      </c>
      <c r="B1731" s="385" t="s">
        <v>96</v>
      </c>
      <c r="C1731" s="27" t="s">
        <v>34</v>
      </c>
      <c r="D1731" s="27" t="s">
        <v>32</v>
      </c>
      <c r="E1731" s="402" t="s">
        <v>1882</v>
      </c>
      <c r="F1731" s="27" t="str">
        <f t="shared" si="132"/>
        <v>에센스(스페셜)</v>
      </c>
      <c r="G1731" s="389" t="str">
        <f t="shared" si="131"/>
        <v/>
      </c>
    </row>
    <row r="1732" spans="1:7">
      <c r="A1732" s="384" t="s">
        <v>49</v>
      </c>
      <c r="B1732" s="385" t="s">
        <v>96</v>
      </c>
      <c r="C1732" s="27" t="s">
        <v>34</v>
      </c>
      <c r="D1732" s="27" t="s">
        <v>33</v>
      </c>
      <c r="E1732" s="402" t="s">
        <v>1880</v>
      </c>
      <c r="F1732" s="27" t="str">
        <f t="shared" si="132"/>
        <v>안심2.5G</v>
      </c>
      <c r="G1732" s="389" t="str">
        <f t="shared" si="131"/>
        <v/>
      </c>
    </row>
    <row r="1733" spans="1:7">
      <c r="A1733" s="384" t="s">
        <v>49</v>
      </c>
      <c r="B1733" s="385" t="s">
        <v>96</v>
      </c>
      <c r="C1733" s="27" t="s">
        <v>34</v>
      </c>
      <c r="D1733" s="27" t="s">
        <v>33</v>
      </c>
      <c r="E1733" s="402" t="s">
        <v>1879</v>
      </c>
      <c r="F1733" s="27" t="str">
        <f t="shared" si="132"/>
        <v>안심4G</v>
      </c>
      <c r="G1733" s="389" t="str">
        <f t="shared" si="131"/>
        <v/>
      </c>
    </row>
    <row r="1734" spans="1:7">
      <c r="A1734" s="384" t="s">
        <v>49</v>
      </c>
      <c r="B1734" s="385" t="s">
        <v>96</v>
      </c>
      <c r="C1734" s="27" t="s">
        <v>34</v>
      </c>
      <c r="D1734" s="27" t="s">
        <v>33</v>
      </c>
      <c r="E1734" s="402" t="s">
        <v>1881</v>
      </c>
      <c r="F1734" s="27" t="str">
        <f t="shared" si="132"/>
        <v>에센스(스페셜)</v>
      </c>
      <c r="G1734" s="389" t="str">
        <f t="shared" si="131"/>
        <v/>
      </c>
    </row>
    <row r="1735" spans="1:7">
      <c r="A1735" s="384" t="s">
        <v>49</v>
      </c>
      <c r="B1735" s="385" t="s">
        <v>96</v>
      </c>
      <c r="C1735" s="27" t="s">
        <v>34</v>
      </c>
      <c r="D1735" s="27" t="s">
        <v>33</v>
      </c>
      <c r="E1735" s="402" t="s">
        <v>1882</v>
      </c>
      <c r="F1735" s="27" t="str">
        <f t="shared" si="132"/>
        <v>에센스(스페셜)</v>
      </c>
      <c r="G1735" s="389" t="str">
        <f t="shared" si="131"/>
        <v/>
      </c>
    </row>
    <row r="1736" spans="1:7">
      <c r="A1736" s="384" t="s">
        <v>49</v>
      </c>
      <c r="B1736" s="385" t="s">
        <v>96</v>
      </c>
      <c r="C1736" s="27" t="s">
        <v>86</v>
      </c>
      <c r="D1736" s="27" t="s">
        <v>28</v>
      </c>
      <c r="E1736" s="402" t="s">
        <v>1880</v>
      </c>
      <c r="F1736" s="27" t="str">
        <f t="shared" si="132"/>
        <v>안심2.5G</v>
      </c>
      <c r="G1736" s="389" t="str">
        <f t="shared" ref="G1736:G1750" si="133">IF(F1736="스몰","LTE안심옵션","")</f>
        <v/>
      </c>
    </row>
    <row r="1737" spans="1:7">
      <c r="A1737" s="384" t="s">
        <v>49</v>
      </c>
      <c r="B1737" s="385" t="s">
        <v>96</v>
      </c>
      <c r="C1737" s="27" t="s">
        <v>86</v>
      </c>
      <c r="D1737" s="27" t="s">
        <v>28</v>
      </c>
      <c r="E1737" s="402" t="s">
        <v>1879</v>
      </c>
      <c r="F1737" s="27" t="str">
        <f t="shared" si="132"/>
        <v>안심4G</v>
      </c>
      <c r="G1737" s="389" t="str">
        <f t="shared" si="133"/>
        <v/>
      </c>
    </row>
    <row r="1738" spans="1:7">
      <c r="A1738" s="384" t="s">
        <v>49</v>
      </c>
      <c r="B1738" s="385" t="s">
        <v>96</v>
      </c>
      <c r="C1738" s="27" t="s">
        <v>86</v>
      </c>
      <c r="D1738" s="27" t="s">
        <v>28</v>
      </c>
      <c r="E1738" s="402" t="s">
        <v>1881</v>
      </c>
      <c r="F1738" s="27" t="str">
        <f t="shared" si="132"/>
        <v>에센스(스페셜)</v>
      </c>
      <c r="G1738" s="389" t="str">
        <f t="shared" si="133"/>
        <v/>
      </c>
    </row>
    <row r="1739" spans="1:7">
      <c r="A1739" s="384" t="s">
        <v>49</v>
      </c>
      <c r="B1739" s="385" t="s">
        <v>96</v>
      </c>
      <c r="C1739" s="27" t="s">
        <v>86</v>
      </c>
      <c r="D1739" s="27" t="s">
        <v>28</v>
      </c>
      <c r="E1739" s="402" t="s">
        <v>1882</v>
      </c>
      <c r="F1739" s="27" t="str">
        <f t="shared" si="132"/>
        <v>에센스(스페셜)</v>
      </c>
      <c r="G1739" s="389" t="str">
        <f t="shared" si="133"/>
        <v/>
      </c>
    </row>
    <row r="1740" spans="1:7">
      <c r="A1740" s="384" t="s">
        <v>49</v>
      </c>
      <c r="B1740" s="385" t="s">
        <v>96</v>
      </c>
      <c r="C1740" s="27" t="s">
        <v>86</v>
      </c>
      <c r="D1740" s="27" t="s">
        <v>31</v>
      </c>
      <c r="E1740" s="402" t="s">
        <v>1880</v>
      </c>
      <c r="F1740" s="27" t="str">
        <f t="shared" si="132"/>
        <v>안심2.5G</v>
      </c>
      <c r="G1740" s="389" t="str">
        <f t="shared" si="133"/>
        <v/>
      </c>
    </row>
    <row r="1741" spans="1:7">
      <c r="A1741" s="384" t="s">
        <v>49</v>
      </c>
      <c r="B1741" s="385" t="s">
        <v>96</v>
      </c>
      <c r="C1741" s="27" t="s">
        <v>86</v>
      </c>
      <c r="D1741" s="27" t="s">
        <v>31</v>
      </c>
      <c r="E1741" s="402" t="s">
        <v>1879</v>
      </c>
      <c r="F1741" s="27" t="str">
        <f t="shared" si="132"/>
        <v>안심4G</v>
      </c>
      <c r="G1741" s="389" t="str">
        <f t="shared" si="133"/>
        <v/>
      </c>
    </row>
    <row r="1742" spans="1:7">
      <c r="A1742" s="384" t="s">
        <v>49</v>
      </c>
      <c r="B1742" s="385" t="s">
        <v>96</v>
      </c>
      <c r="C1742" s="27" t="s">
        <v>86</v>
      </c>
      <c r="D1742" s="27" t="s">
        <v>31</v>
      </c>
      <c r="E1742" s="402" t="s">
        <v>1881</v>
      </c>
      <c r="F1742" s="27" t="str">
        <f t="shared" si="132"/>
        <v>에센스(스페셜)</v>
      </c>
      <c r="G1742" s="389" t="str">
        <f t="shared" si="133"/>
        <v/>
      </c>
    </row>
    <row r="1743" spans="1:7">
      <c r="A1743" s="384" t="s">
        <v>49</v>
      </c>
      <c r="B1743" s="385" t="s">
        <v>96</v>
      </c>
      <c r="C1743" s="27" t="s">
        <v>86</v>
      </c>
      <c r="D1743" s="27" t="s">
        <v>31</v>
      </c>
      <c r="E1743" s="402" t="s">
        <v>1882</v>
      </c>
      <c r="F1743" s="27" t="str">
        <f t="shared" si="132"/>
        <v>에센스(스페셜)</v>
      </c>
      <c r="G1743" s="389" t="str">
        <f t="shared" si="133"/>
        <v/>
      </c>
    </row>
    <row r="1744" spans="1:7">
      <c r="A1744" s="384" t="s">
        <v>49</v>
      </c>
      <c r="B1744" s="385" t="s">
        <v>96</v>
      </c>
      <c r="C1744" s="27" t="s">
        <v>86</v>
      </c>
      <c r="D1744" s="27" t="s">
        <v>32</v>
      </c>
      <c r="E1744" s="402" t="s">
        <v>1880</v>
      </c>
      <c r="F1744" s="27" t="str">
        <f t="shared" si="132"/>
        <v>안심2.5G</v>
      </c>
      <c r="G1744" s="389" t="str">
        <f t="shared" si="133"/>
        <v/>
      </c>
    </row>
    <row r="1745" spans="1:7">
      <c r="A1745" s="384" t="s">
        <v>49</v>
      </c>
      <c r="B1745" s="385" t="s">
        <v>96</v>
      </c>
      <c r="C1745" s="27" t="s">
        <v>86</v>
      </c>
      <c r="D1745" s="27" t="s">
        <v>32</v>
      </c>
      <c r="E1745" s="402" t="s">
        <v>1879</v>
      </c>
      <c r="F1745" s="27" t="str">
        <f t="shared" si="132"/>
        <v>안심4G</v>
      </c>
      <c r="G1745" s="389" t="str">
        <f t="shared" si="133"/>
        <v/>
      </c>
    </row>
    <row r="1746" spans="1:7">
      <c r="A1746" s="384" t="s">
        <v>49</v>
      </c>
      <c r="B1746" s="385" t="s">
        <v>96</v>
      </c>
      <c r="C1746" s="27" t="s">
        <v>86</v>
      </c>
      <c r="D1746" s="27" t="s">
        <v>32</v>
      </c>
      <c r="E1746" s="402" t="s">
        <v>1881</v>
      </c>
      <c r="F1746" s="27" t="str">
        <f t="shared" si="132"/>
        <v>에센스(스페셜)</v>
      </c>
      <c r="G1746" s="389" t="str">
        <f t="shared" si="133"/>
        <v/>
      </c>
    </row>
    <row r="1747" spans="1:7">
      <c r="A1747" s="384" t="s">
        <v>49</v>
      </c>
      <c r="B1747" s="385" t="s">
        <v>96</v>
      </c>
      <c r="C1747" s="27" t="s">
        <v>86</v>
      </c>
      <c r="D1747" s="27" t="s">
        <v>32</v>
      </c>
      <c r="E1747" s="402" t="s">
        <v>1882</v>
      </c>
      <c r="F1747" s="27" t="str">
        <f t="shared" si="132"/>
        <v>에센스(스페셜)</v>
      </c>
      <c r="G1747" s="389" t="str">
        <f t="shared" si="133"/>
        <v/>
      </c>
    </row>
    <row r="1748" spans="1:7">
      <c r="A1748" s="384" t="s">
        <v>49</v>
      </c>
      <c r="B1748" s="385" t="s">
        <v>96</v>
      </c>
      <c r="C1748" s="27" t="s">
        <v>86</v>
      </c>
      <c r="D1748" s="27" t="s">
        <v>33</v>
      </c>
      <c r="E1748" s="402" t="s">
        <v>1880</v>
      </c>
      <c r="F1748" s="27" t="str">
        <f t="shared" si="132"/>
        <v>안심2.5G</v>
      </c>
      <c r="G1748" s="389" t="str">
        <f t="shared" si="133"/>
        <v/>
      </c>
    </row>
    <row r="1749" spans="1:7">
      <c r="A1749" s="384" t="s">
        <v>49</v>
      </c>
      <c r="B1749" s="385" t="s">
        <v>96</v>
      </c>
      <c r="C1749" s="27" t="s">
        <v>86</v>
      </c>
      <c r="D1749" s="27" t="s">
        <v>33</v>
      </c>
      <c r="E1749" s="402" t="s">
        <v>1879</v>
      </c>
      <c r="F1749" s="27" t="str">
        <f t="shared" si="132"/>
        <v>안심4G</v>
      </c>
      <c r="G1749" s="389" t="str">
        <f t="shared" si="133"/>
        <v/>
      </c>
    </row>
    <row r="1750" spans="1:7">
      <c r="A1750" s="384" t="s">
        <v>49</v>
      </c>
      <c r="B1750" s="385" t="s">
        <v>96</v>
      </c>
      <c r="C1750" s="27" t="s">
        <v>86</v>
      </c>
      <c r="D1750" s="27" t="s">
        <v>33</v>
      </c>
      <c r="E1750" s="402" t="s">
        <v>1881</v>
      </c>
      <c r="F1750" s="27" t="str">
        <f t="shared" si="132"/>
        <v>에센스(스페셜)</v>
      </c>
      <c r="G1750" s="389" t="str">
        <f t="shared" si="133"/>
        <v/>
      </c>
    </row>
    <row r="1751" spans="1:7">
      <c r="A1751" s="384" t="s">
        <v>49</v>
      </c>
      <c r="B1751" s="385" t="s">
        <v>96</v>
      </c>
      <c r="C1751" s="27" t="s">
        <v>86</v>
      </c>
      <c r="D1751" s="27" t="s">
        <v>33</v>
      </c>
      <c r="E1751" s="402" t="s">
        <v>1882</v>
      </c>
      <c r="F1751" s="27" t="str">
        <f t="shared" si="132"/>
        <v>에센스(스페셜)</v>
      </c>
      <c r="G1751" s="389" t="str">
        <f>IF(F1751="주말엔팅세이브","LTE안심옵션","")</f>
        <v/>
      </c>
    </row>
    <row r="1752" spans="1:7">
      <c r="A1752" s="384" t="s">
        <v>49</v>
      </c>
      <c r="B1752" s="385" t="s">
        <v>98</v>
      </c>
      <c r="C1752" s="27" t="s">
        <v>5</v>
      </c>
      <c r="D1752" s="27" t="s">
        <v>28</v>
      </c>
      <c r="E1752" s="402" t="s">
        <v>1880</v>
      </c>
      <c r="F1752" s="27" t="str">
        <f t="shared" ref="F1752:F1815" si="134">IFERROR(VLOOKUP(E1752,$A$11:$F$17,6,0),0)</f>
        <v>0스몰</v>
      </c>
      <c r="G1752" s="389" t="str">
        <f t="shared" ref="G1752:G1815" si="135">IF(F1752="주말엔팅세이브","LTE안심옵션","")</f>
        <v/>
      </c>
    </row>
    <row r="1753" spans="1:7">
      <c r="A1753" s="384" t="s">
        <v>49</v>
      </c>
      <c r="B1753" s="385" t="s">
        <v>98</v>
      </c>
      <c r="C1753" s="27" t="s">
        <v>5</v>
      </c>
      <c r="D1753" s="27" t="s">
        <v>28</v>
      </c>
      <c r="E1753" s="402" t="s">
        <v>1879</v>
      </c>
      <c r="F1753" s="27" t="str">
        <f t="shared" si="134"/>
        <v>0미디엄</v>
      </c>
      <c r="G1753" s="389" t="str">
        <f t="shared" si="135"/>
        <v/>
      </c>
    </row>
    <row r="1754" spans="1:7">
      <c r="A1754" s="384" t="s">
        <v>49</v>
      </c>
      <c r="B1754" s="385" t="s">
        <v>98</v>
      </c>
      <c r="C1754" s="27" t="s">
        <v>5</v>
      </c>
      <c r="D1754" s="27" t="s">
        <v>28</v>
      </c>
      <c r="E1754" s="402" t="s">
        <v>1881</v>
      </c>
      <c r="F1754" s="27" t="str">
        <f t="shared" si="134"/>
        <v>0라지</v>
      </c>
      <c r="G1754" s="389" t="str">
        <f t="shared" si="135"/>
        <v/>
      </c>
    </row>
    <row r="1755" spans="1:7">
      <c r="A1755" s="384" t="s">
        <v>49</v>
      </c>
      <c r="B1755" s="385" t="s">
        <v>98</v>
      </c>
      <c r="C1755" s="27" t="s">
        <v>5</v>
      </c>
      <c r="D1755" s="27" t="s">
        <v>28</v>
      </c>
      <c r="E1755" s="402" t="s">
        <v>1882</v>
      </c>
      <c r="F1755" s="27" t="str">
        <f t="shared" si="134"/>
        <v>0라지</v>
      </c>
      <c r="G1755" s="389" t="str">
        <f t="shared" si="135"/>
        <v/>
      </c>
    </row>
    <row r="1756" spans="1:7">
      <c r="A1756" s="384" t="s">
        <v>49</v>
      </c>
      <c r="B1756" s="385" t="s">
        <v>98</v>
      </c>
      <c r="C1756" s="27" t="s">
        <v>5</v>
      </c>
      <c r="D1756" s="27" t="s">
        <v>31</v>
      </c>
      <c r="E1756" s="402" t="s">
        <v>1880</v>
      </c>
      <c r="F1756" s="27" t="str">
        <f t="shared" si="134"/>
        <v>0스몰</v>
      </c>
      <c r="G1756" s="389" t="str">
        <f t="shared" si="135"/>
        <v/>
      </c>
    </row>
    <row r="1757" spans="1:7">
      <c r="A1757" s="384" t="s">
        <v>49</v>
      </c>
      <c r="B1757" s="385" t="s">
        <v>98</v>
      </c>
      <c r="C1757" s="27" t="s">
        <v>5</v>
      </c>
      <c r="D1757" s="27" t="s">
        <v>31</v>
      </c>
      <c r="E1757" s="402" t="s">
        <v>1879</v>
      </c>
      <c r="F1757" s="27" t="str">
        <f t="shared" si="134"/>
        <v>0미디엄</v>
      </c>
      <c r="G1757" s="389" t="str">
        <f t="shared" si="135"/>
        <v/>
      </c>
    </row>
    <row r="1758" spans="1:7">
      <c r="A1758" s="384" t="s">
        <v>49</v>
      </c>
      <c r="B1758" s="385" t="s">
        <v>98</v>
      </c>
      <c r="C1758" s="27" t="s">
        <v>5</v>
      </c>
      <c r="D1758" s="27" t="s">
        <v>31</v>
      </c>
      <c r="E1758" s="402" t="s">
        <v>1881</v>
      </c>
      <c r="F1758" s="27" t="str">
        <f t="shared" si="134"/>
        <v>0라지</v>
      </c>
      <c r="G1758" s="389" t="str">
        <f t="shared" si="135"/>
        <v/>
      </c>
    </row>
    <row r="1759" spans="1:7">
      <c r="A1759" s="384" t="s">
        <v>49</v>
      </c>
      <c r="B1759" s="385" t="s">
        <v>98</v>
      </c>
      <c r="C1759" s="27" t="s">
        <v>5</v>
      </c>
      <c r="D1759" s="27" t="s">
        <v>31</v>
      </c>
      <c r="E1759" s="402" t="s">
        <v>1882</v>
      </c>
      <c r="F1759" s="27" t="str">
        <f t="shared" si="134"/>
        <v>0라지</v>
      </c>
      <c r="G1759" s="389" t="str">
        <f t="shared" si="135"/>
        <v/>
      </c>
    </row>
    <row r="1760" spans="1:7">
      <c r="A1760" s="384" t="s">
        <v>49</v>
      </c>
      <c r="B1760" s="385" t="s">
        <v>98</v>
      </c>
      <c r="C1760" s="27" t="s">
        <v>5</v>
      </c>
      <c r="D1760" s="27" t="s">
        <v>32</v>
      </c>
      <c r="E1760" s="402" t="s">
        <v>1880</v>
      </c>
      <c r="F1760" s="27" t="str">
        <f t="shared" si="134"/>
        <v>0스몰</v>
      </c>
      <c r="G1760" s="389" t="str">
        <f t="shared" si="135"/>
        <v/>
      </c>
    </row>
    <row r="1761" spans="1:7">
      <c r="A1761" s="384" t="s">
        <v>49</v>
      </c>
      <c r="B1761" s="385" t="s">
        <v>98</v>
      </c>
      <c r="C1761" s="27" t="s">
        <v>5</v>
      </c>
      <c r="D1761" s="27" t="s">
        <v>32</v>
      </c>
      <c r="E1761" s="402" t="s">
        <v>1879</v>
      </c>
      <c r="F1761" s="27" t="str">
        <f t="shared" si="134"/>
        <v>0미디엄</v>
      </c>
      <c r="G1761" s="389" t="str">
        <f t="shared" si="135"/>
        <v/>
      </c>
    </row>
    <row r="1762" spans="1:7">
      <c r="A1762" s="384" t="s">
        <v>49</v>
      </c>
      <c r="B1762" s="385" t="s">
        <v>98</v>
      </c>
      <c r="C1762" s="27" t="s">
        <v>5</v>
      </c>
      <c r="D1762" s="27" t="s">
        <v>32</v>
      </c>
      <c r="E1762" s="402" t="s">
        <v>1881</v>
      </c>
      <c r="F1762" s="27" t="str">
        <f t="shared" si="134"/>
        <v>0라지</v>
      </c>
      <c r="G1762" s="389" t="str">
        <f t="shared" si="135"/>
        <v/>
      </c>
    </row>
    <row r="1763" spans="1:7">
      <c r="A1763" s="384" t="s">
        <v>49</v>
      </c>
      <c r="B1763" s="385" t="s">
        <v>98</v>
      </c>
      <c r="C1763" s="27" t="s">
        <v>5</v>
      </c>
      <c r="D1763" s="27" t="s">
        <v>32</v>
      </c>
      <c r="E1763" s="402" t="s">
        <v>1882</v>
      </c>
      <c r="F1763" s="27" t="str">
        <f t="shared" si="134"/>
        <v>0라지</v>
      </c>
      <c r="G1763" s="389" t="str">
        <f t="shared" si="135"/>
        <v/>
      </c>
    </row>
    <row r="1764" spans="1:7">
      <c r="A1764" s="384" t="s">
        <v>49</v>
      </c>
      <c r="B1764" s="385" t="s">
        <v>98</v>
      </c>
      <c r="C1764" s="27" t="s">
        <v>5</v>
      </c>
      <c r="D1764" s="27" t="s">
        <v>33</v>
      </c>
      <c r="E1764" s="402" t="s">
        <v>1880</v>
      </c>
      <c r="F1764" s="27" t="str">
        <f t="shared" si="134"/>
        <v>0스몰</v>
      </c>
      <c r="G1764" s="389" t="str">
        <f t="shared" si="135"/>
        <v/>
      </c>
    </row>
    <row r="1765" spans="1:7">
      <c r="A1765" s="384" t="s">
        <v>49</v>
      </c>
      <c r="B1765" s="385" t="s">
        <v>98</v>
      </c>
      <c r="C1765" s="27" t="s">
        <v>5</v>
      </c>
      <c r="D1765" s="27" t="s">
        <v>33</v>
      </c>
      <c r="E1765" s="402" t="s">
        <v>1879</v>
      </c>
      <c r="F1765" s="27" t="str">
        <f t="shared" si="134"/>
        <v>0미디엄</v>
      </c>
      <c r="G1765" s="389" t="str">
        <f t="shared" si="135"/>
        <v/>
      </c>
    </row>
    <row r="1766" spans="1:7">
      <c r="A1766" s="384" t="s">
        <v>49</v>
      </c>
      <c r="B1766" s="385" t="s">
        <v>98</v>
      </c>
      <c r="C1766" s="27" t="s">
        <v>5</v>
      </c>
      <c r="D1766" s="27" t="s">
        <v>33</v>
      </c>
      <c r="E1766" s="402" t="s">
        <v>1881</v>
      </c>
      <c r="F1766" s="27" t="str">
        <f t="shared" si="134"/>
        <v>0라지</v>
      </c>
      <c r="G1766" s="389" t="str">
        <f t="shared" si="135"/>
        <v/>
      </c>
    </row>
    <row r="1767" spans="1:7">
      <c r="A1767" s="384" t="s">
        <v>49</v>
      </c>
      <c r="B1767" s="385" t="s">
        <v>98</v>
      </c>
      <c r="C1767" s="27" t="s">
        <v>5</v>
      </c>
      <c r="D1767" s="27" t="s">
        <v>33</v>
      </c>
      <c r="E1767" s="402" t="s">
        <v>1882</v>
      </c>
      <c r="F1767" s="27" t="str">
        <f t="shared" si="134"/>
        <v>0라지</v>
      </c>
      <c r="G1767" s="389" t="str">
        <f t="shared" si="135"/>
        <v/>
      </c>
    </row>
    <row r="1768" spans="1:7">
      <c r="A1768" s="384" t="s">
        <v>49</v>
      </c>
      <c r="B1768" s="385" t="s">
        <v>98</v>
      </c>
      <c r="C1768" s="27" t="s">
        <v>30</v>
      </c>
      <c r="D1768" s="27" t="s">
        <v>28</v>
      </c>
      <c r="E1768" s="402" t="s">
        <v>1880</v>
      </c>
      <c r="F1768" s="27" t="str">
        <f t="shared" si="134"/>
        <v>0스몰</v>
      </c>
      <c r="G1768" s="389" t="str">
        <f t="shared" si="135"/>
        <v/>
      </c>
    </row>
    <row r="1769" spans="1:7">
      <c r="A1769" s="384" t="s">
        <v>49</v>
      </c>
      <c r="B1769" s="385" t="s">
        <v>98</v>
      </c>
      <c r="C1769" s="27" t="s">
        <v>30</v>
      </c>
      <c r="D1769" s="27" t="s">
        <v>28</v>
      </c>
      <c r="E1769" s="402" t="s">
        <v>1879</v>
      </c>
      <c r="F1769" s="27" t="str">
        <f t="shared" si="134"/>
        <v>0미디엄</v>
      </c>
      <c r="G1769" s="389" t="str">
        <f t="shared" si="135"/>
        <v/>
      </c>
    </row>
    <row r="1770" spans="1:7">
      <c r="A1770" s="384" t="s">
        <v>49</v>
      </c>
      <c r="B1770" s="385" t="s">
        <v>98</v>
      </c>
      <c r="C1770" s="27" t="s">
        <v>30</v>
      </c>
      <c r="D1770" s="27" t="s">
        <v>28</v>
      </c>
      <c r="E1770" s="402" t="s">
        <v>1881</v>
      </c>
      <c r="F1770" s="27" t="str">
        <f t="shared" si="134"/>
        <v>0라지</v>
      </c>
      <c r="G1770" s="389" t="str">
        <f t="shared" si="135"/>
        <v/>
      </c>
    </row>
    <row r="1771" spans="1:7">
      <c r="A1771" s="384" t="s">
        <v>49</v>
      </c>
      <c r="B1771" s="385" t="s">
        <v>98</v>
      </c>
      <c r="C1771" s="27" t="s">
        <v>30</v>
      </c>
      <c r="D1771" s="27" t="s">
        <v>28</v>
      </c>
      <c r="E1771" s="402" t="s">
        <v>1882</v>
      </c>
      <c r="F1771" s="27" t="str">
        <f t="shared" si="134"/>
        <v>0라지</v>
      </c>
      <c r="G1771" s="389" t="str">
        <f t="shared" si="135"/>
        <v/>
      </c>
    </row>
    <row r="1772" spans="1:7">
      <c r="A1772" s="384" t="s">
        <v>49</v>
      </c>
      <c r="B1772" s="385" t="s">
        <v>98</v>
      </c>
      <c r="C1772" s="27" t="s">
        <v>30</v>
      </c>
      <c r="D1772" s="27" t="s">
        <v>31</v>
      </c>
      <c r="E1772" s="402" t="s">
        <v>1880</v>
      </c>
      <c r="F1772" s="27" t="str">
        <f t="shared" si="134"/>
        <v>0스몰</v>
      </c>
      <c r="G1772" s="389" t="str">
        <f t="shared" si="135"/>
        <v/>
      </c>
    </row>
    <row r="1773" spans="1:7">
      <c r="A1773" s="384" t="s">
        <v>49</v>
      </c>
      <c r="B1773" s="385" t="s">
        <v>98</v>
      </c>
      <c r="C1773" s="27" t="s">
        <v>30</v>
      </c>
      <c r="D1773" s="27" t="s">
        <v>31</v>
      </c>
      <c r="E1773" s="402" t="s">
        <v>1879</v>
      </c>
      <c r="F1773" s="27" t="str">
        <f t="shared" si="134"/>
        <v>0미디엄</v>
      </c>
      <c r="G1773" s="389" t="str">
        <f t="shared" si="135"/>
        <v/>
      </c>
    </row>
    <row r="1774" spans="1:7">
      <c r="A1774" s="384" t="s">
        <v>49</v>
      </c>
      <c r="B1774" s="385" t="s">
        <v>98</v>
      </c>
      <c r="C1774" s="27" t="s">
        <v>30</v>
      </c>
      <c r="D1774" s="27" t="s">
        <v>31</v>
      </c>
      <c r="E1774" s="402" t="s">
        <v>1881</v>
      </c>
      <c r="F1774" s="27" t="str">
        <f t="shared" si="134"/>
        <v>0라지</v>
      </c>
      <c r="G1774" s="389" t="str">
        <f t="shared" si="135"/>
        <v/>
      </c>
    </row>
    <row r="1775" spans="1:7">
      <c r="A1775" s="384" t="s">
        <v>49</v>
      </c>
      <c r="B1775" s="385" t="s">
        <v>98</v>
      </c>
      <c r="C1775" s="27" t="s">
        <v>30</v>
      </c>
      <c r="D1775" s="27" t="s">
        <v>31</v>
      </c>
      <c r="E1775" s="402" t="s">
        <v>1882</v>
      </c>
      <c r="F1775" s="27" t="str">
        <f t="shared" si="134"/>
        <v>0라지</v>
      </c>
      <c r="G1775" s="389" t="str">
        <f t="shared" si="135"/>
        <v/>
      </c>
    </row>
    <row r="1776" spans="1:7">
      <c r="A1776" s="384" t="s">
        <v>49</v>
      </c>
      <c r="B1776" s="385" t="s">
        <v>98</v>
      </c>
      <c r="C1776" s="27" t="s">
        <v>30</v>
      </c>
      <c r="D1776" s="27" t="s">
        <v>32</v>
      </c>
      <c r="E1776" s="402" t="s">
        <v>1880</v>
      </c>
      <c r="F1776" s="27" t="str">
        <f t="shared" si="134"/>
        <v>0스몰</v>
      </c>
      <c r="G1776" s="389" t="str">
        <f t="shared" si="135"/>
        <v/>
      </c>
    </row>
    <row r="1777" spans="1:7">
      <c r="A1777" s="384" t="s">
        <v>49</v>
      </c>
      <c r="B1777" s="385" t="s">
        <v>98</v>
      </c>
      <c r="C1777" s="27" t="s">
        <v>30</v>
      </c>
      <c r="D1777" s="27" t="s">
        <v>32</v>
      </c>
      <c r="E1777" s="402" t="s">
        <v>1879</v>
      </c>
      <c r="F1777" s="27" t="str">
        <f t="shared" si="134"/>
        <v>0미디엄</v>
      </c>
      <c r="G1777" s="389" t="str">
        <f t="shared" si="135"/>
        <v/>
      </c>
    </row>
    <row r="1778" spans="1:7">
      <c r="A1778" s="384" t="s">
        <v>49</v>
      </c>
      <c r="B1778" s="385" t="s">
        <v>98</v>
      </c>
      <c r="C1778" s="27" t="s">
        <v>30</v>
      </c>
      <c r="D1778" s="27" t="s">
        <v>32</v>
      </c>
      <c r="E1778" s="402" t="s">
        <v>1881</v>
      </c>
      <c r="F1778" s="27" t="str">
        <f t="shared" si="134"/>
        <v>0라지</v>
      </c>
      <c r="G1778" s="389" t="str">
        <f t="shared" si="135"/>
        <v/>
      </c>
    </row>
    <row r="1779" spans="1:7">
      <c r="A1779" s="384" t="s">
        <v>49</v>
      </c>
      <c r="B1779" s="385" t="s">
        <v>98</v>
      </c>
      <c r="C1779" s="27" t="s">
        <v>30</v>
      </c>
      <c r="D1779" s="27" t="s">
        <v>32</v>
      </c>
      <c r="E1779" s="402" t="s">
        <v>1882</v>
      </c>
      <c r="F1779" s="27" t="str">
        <f t="shared" si="134"/>
        <v>0라지</v>
      </c>
      <c r="G1779" s="389" t="str">
        <f t="shared" si="135"/>
        <v/>
      </c>
    </row>
    <row r="1780" spans="1:7">
      <c r="A1780" s="384" t="s">
        <v>49</v>
      </c>
      <c r="B1780" s="385" t="s">
        <v>98</v>
      </c>
      <c r="C1780" s="27" t="s">
        <v>30</v>
      </c>
      <c r="D1780" s="27" t="s">
        <v>33</v>
      </c>
      <c r="E1780" s="402" t="s">
        <v>1880</v>
      </c>
      <c r="F1780" s="27" t="str">
        <f t="shared" si="134"/>
        <v>0스몰</v>
      </c>
      <c r="G1780" s="389" t="str">
        <f t="shared" si="135"/>
        <v/>
      </c>
    </row>
    <row r="1781" spans="1:7">
      <c r="A1781" s="384" t="s">
        <v>49</v>
      </c>
      <c r="B1781" s="385" t="s">
        <v>98</v>
      </c>
      <c r="C1781" s="27" t="s">
        <v>30</v>
      </c>
      <c r="D1781" s="27" t="s">
        <v>33</v>
      </c>
      <c r="E1781" s="402" t="s">
        <v>1879</v>
      </c>
      <c r="F1781" s="27" t="str">
        <f t="shared" si="134"/>
        <v>0미디엄</v>
      </c>
      <c r="G1781" s="389" t="str">
        <f t="shared" si="135"/>
        <v/>
      </c>
    </row>
    <row r="1782" spans="1:7">
      <c r="A1782" s="384" t="s">
        <v>49</v>
      </c>
      <c r="B1782" s="385" t="s">
        <v>98</v>
      </c>
      <c r="C1782" s="27" t="s">
        <v>30</v>
      </c>
      <c r="D1782" s="27" t="s">
        <v>33</v>
      </c>
      <c r="E1782" s="402" t="s">
        <v>1881</v>
      </c>
      <c r="F1782" s="27" t="str">
        <f t="shared" si="134"/>
        <v>0라지</v>
      </c>
      <c r="G1782" s="389" t="str">
        <f t="shared" si="135"/>
        <v/>
      </c>
    </row>
    <row r="1783" spans="1:7">
      <c r="A1783" s="384" t="s">
        <v>49</v>
      </c>
      <c r="B1783" s="385" t="s">
        <v>98</v>
      </c>
      <c r="C1783" s="27" t="s">
        <v>30</v>
      </c>
      <c r="D1783" s="27" t="s">
        <v>33</v>
      </c>
      <c r="E1783" s="402" t="s">
        <v>1882</v>
      </c>
      <c r="F1783" s="27" t="str">
        <f t="shared" si="134"/>
        <v>0라지</v>
      </c>
      <c r="G1783" s="389" t="str">
        <f t="shared" si="135"/>
        <v/>
      </c>
    </row>
    <row r="1784" spans="1:7">
      <c r="A1784" s="384" t="s">
        <v>49</v>
      </c>
      <c r="B1784" s="385" t="s">
        <v>98</v>
      </c>
      <c r="C1784" s="27" t="s">
        <v>10</v>
      </c>
      <c r="D1784" s="27" t="s">
        <v>28</v>
      </c>
      <c r="E1784" s="402" t="s">
        <v>1880</v>
      </c>
      <c r="F1784" s="27" t="str">
        <f t="shared" si="134"/>
        <v>0스몰</v>
      </c>
      <c r="G1784" s="389" t="str">
        <f t="shared" si="135"/>
        <v/>
      </c>
    </row>
    <row r="1785" spans="1:7">
      <c r="A1785" s="384" t="s">
        <v>49</v>
      </c>
      <c r="B1785" s="385" t="s">
        <v>98</v>
      </c>
      <c r="C1785" s="27" t="s">
        <v>10</v>
      </c>
      <c r="D1785" s="27" t="s">
        <v>28</v>
      </c>
      <c r="E1785" s="402" t="s">
        <v>1879</v>
      </c>
      <c r="F1785" s="27" t="str">
        <f t="shared" si="134"/>
        <v>0미디엄</v>
      </c>
      <c r="G1785" s="389" t="str">
        <f t="shared" si="135"/>
        <v/>
      </c>
    </row>
    <row r="1786" spans="1:7">
      <c r="A1786" s="384" t="s">
        <v>49</v>
      </c>
      <c r="B1786" s="385" t="s">
        <v>98</v>
      </c>
      <c r="C1786" s="27" t="s">
        <v>10</v>
      </c>
      <c r="D1786" s="27" t="s">
        <v>28</v>
      </c>
      <c r="E1786" s="402" t="s">
        <v>1881</v>
      </c>
      <c r="F1786" s="27" t="str">
        <f t="shared" si="134"/>
        <v>0라지</v>
      </c>
      <c r="G1786" s="389" t="str">
        <f t="shared" si="135"/>
        <v/>
      </c>
    </row>
    <row r="1787" spans="1:7">
      <c r="A1787" s="384" t="s">
        <v>49</v>
      </c>
      <c r="B1787" s="385" t="s">
        <v>98</v>
      </c>
      <c r="C1787" s="27" t="s">
        <v>10</v>
      </c>
      <c r="D1787" s="27" t="s">
        <v>28</v>
      </c>
      <c r="E1787" s="402" t="s">
        <v>1882</v>
      </c>
      <c r="F1787" s="27" t="str">
        <f t="shared" si="134"/>
        <v>0라지</v>
      </c>
      <c r="G1787" s="389" t="str">
        <f t="shared" si="135"/>
        <v/>
      </c>
    </row>
    <row r="1788" spans="1:7">
      <c r="A1788" s="384" t="s">
        <v>49</v>
      </c>
      <c r="B1788" s="385" t="s">
        <v>98</v>
      </c>
      <c r="C1788" s="27" t="s">
        <v>10</v>
      </c>
      <c r="D1788" s="27" t="s">
        <v>31</v>
      </c>
      <c r="E1788" s="402" t="s">
        <v>1880</v>
      </c>
      <c r="F1788" s="27" t="str">
        <f t="shared" si="134"/>
        <v>0스몰</v>
      </c>
      <c r="G1788" s="389" t="str">
        <f t="shared" si="135"/>
        <v/>
      </c>
    </row>
    <row r="1789" spans="1:7">
      <c r="A1789" s="384" t="s">
        <v>49</v>
      </c>
      <c r="B1789" s="385" t="s">
        <v>98</v>
      </c>
      <c r="C1789" s="27" t="s">
        <v>10</v>
      </c>
      <c r="D1789" s="27" t="s">
        <v>31</v>
      </c>
      <c r="E1789" s="402" t="s">
        <v>1879</v>
      </c>
      <c r="F1789" s="27" t="str">
        <f t="shared" si="134"/>
        <v>0미디엄</v>
      </c>
      <c r="G1789" s="389" t="str">
        <f t="shared" si="135"/>
        <v/>
      </c>
    </row>
    <row r="1790" spans="1:7">
      <c r="A1790" s="384" t="s">
        <v>49</v>
      </c>
      <c r="B1790" s="385" t="s">
        <v>98</v>
      </c>
      <c r="C1790" s="27" t="s">
        <v>10</v>
      </c>
      <c r="D1790" s="27" t="s">
        <v>31</v>
      </c>
      <c r="E1790" s="402" t="s">
        <v>1881</v>
      </c>
      <c r="F1790" s="27" t="str">
        <f t="shared" si="134"/>
        <v>0라지</v>
      </c>
      <c r="G1790" s="389" t="str">
        <f t="shared" si="135"/>
        <v/>
      </c>
    </row>
    <row r="1791" spans="1:7">
      <c r="A1791" s="384" t="s">
        <v>49</v>
      </c>
      <c r="B1791" s="385" t="s">
        <v>98</v>
      </c>
      <c r="C1791" s="27" t="s">
        <v>10</v>
      </c>
      <c r="D1791" s="27" t="s">
        <v>31</v>
      </c>
      <c r="E1791" s="402" t="s">
        <v>1882</v>
      </c>
      <c r="F1791" s="27" t="str">
        <f t="shared" si="134"/>
        <v>0라지</v>
      </c>
      <c r="G1791" s="389" t="str">
        <f t="shared" si="135"/>
        <v/>
      </c>
    </row>
    <row r="1792" spans="1:7">
      <c r="A1792" s="384" t="s">
        <v>49</v>
      </c>
      <c r="B1792" s="385" t="s">
        <v>98</v>
      </c>
      <c r="C1792" s="27" t="s">
        <v>10</v>
      </c>
      <c r="D1792" s="27" t="s">
        <v>32</v>
      </c>
      <c r="E1792" s="402" t="s">
        <v>1880</v>
      </c>
      <c r="F1792" s="27" t="str">
        <f t="shared" si="134"/>
        <v>0스몰</v>
      </c>
      <c r="G1792" s="389" t="str">
        <f t="shared" si="135"/>
        <v/>
      </c>
    </row>
    <row r="1793" spans="1:7">
      <c r="A1793" s="384" t="s">
        <v>49</v>
      </c>
      <c r="B1793" s="385" t="s">
        <v>98</v>
      </c>
      <c r="C1793" s="27" t="s">
        <v>10</v>
      </c>
      <c r="D1793" s="27" t="s">
        <v>32</v>
      </c>
      <c r="E1793" s="402" t="s">
        <v>1879</v>
      </c>
      <c r="F1793" s="27" t="str">
        <f t="shared" si="134"/>
        <v>0미디엄</v>
      </c>
      <c r="G1793" s="389" t="str">
        <f t="shared" si="135"/>
        <v/>
      </c>
    </row>
    <row r="1794" spans="1:7">
      <c r="A1794" s="384" t="s">
        <v>49</v>
      </c>
      <c r="B1794" s="385" t="s">
        <v>98</v>
      </c>
      <c r="C1794" s="27" t="s">
        <v>10</v>
      </c>
      <c r="D1794" s="27" t="s">
        <v>32</v>
      </c>
      <c r="E1794" s="402" t="s">
        <v>1881</v>
      </c>
      <c r="F1794" s="27" t="str">
        <f t="shared" si="134"/>
        <v>0라지</v>
      </c>
      <c r="G1794" s="389" t="str">
        <f t="shared" si="135"/>
        <v/>
      </c>
    </row>
    <row r="1795" spans="1:7">
      <c r="A1795" s="384" t="s">
        <v>49</v>
      </c>
      <c r="B1795" s="385" t="s">
        <v>98</v>
      </c>
      <c r="C1795" s="27" t="s">
        <v>10</v>
      </c>
      <c r="D1795" s="27" t="s">
        <v>32</v>
      </c>
      <c r="E1795" s="402" t="s">
        <v>1882</v>
      </c>
      <c r="F1795" s="27" t="str">
        <f t="shared" si="134"/>
        <v>0라지</v>
      </c>
      <c r="G1795" s="389" t="str">
        <f t="shared" si="135"/>
        <v/>
      </c>
    </row>
    <row r="1796" spans="1:7">
      <c r="A1796" s="384" t="s">
        <v>49</v>
      </c>
      <c r="B1796" s="385" t="s">
        <v>98</v>
      </c>
      <c r="C1796" s="27" t="s">
        <v>10</v>
      </c>
      <c r="D1796" s="27" t="s">
        <v>33</v>
      </c>
      <c r="E1796" s="402" t="s">
        <v>1880</v>
      </c>
      <c r="F1796" s="27" t="str">
        <f t="shared" si="134"/>
        <v>0스몰</v>
      </c>
      <c r="G1796" s="389" t="str">
        <f t="shared" si="135"/>
        <v/>
      </c>
    </row>
    <row r="1797" spans="1:7">
      <c r="A1797" s="384" t="s">
        <v>49</v>
      </c>
      <c r="B1797" s="385" t="s">
        <v>98</v>
      </c>
      <c r="C1797" s="27" t="s">
        <v>10</v>
      </c>
      <c r="D1797" s="27" t="s">
        <v>33</v>
      </c>
      <c r="E1797" s="402" t="s">
        <v>1879</v>
      </c>
      <c r="F1797" s="27" t="str">
        <f t="shared" si="134"/>
        <v>0미디엄</v>
      </c>
      <c r="G1797" s="389" t="str">
        <f t="shared" si="135"/>
        <v/>
      </c>
    </row>
    <row r="1798" spans="1:7">
      <c r="A1798" s="384" t="s">
        <v>49</v>
      </c>
      <c r="B1798" s="385" t="s">
        <v>98</v>
      </c>
      <c r="C1798" s="27" t="s">
        <v>10</v>
      </c>
      <c r="D1798" s="27" t="s">
        <v>33</v>
      </c>
      <c r="E1798" s="402" t="s">
        <v>1881</v>
      </c>
      <c r="F1798" s="27" t="str">
        <f t="shared" si="134"/>
        <v>0라지</v>
      </c>
      <c r="G1798" s="389" t="str">
        <f t="shared" si="135"/>
        <v/>
      </c>
    </row>
    <row r="1799" spans="1:7">
      <c r="A1799" s="384" t="s">
        <v>49</v>
      </c>
      <c r="B1799" s="385" t="s">
        <v>98</v>
      </c>
      <c r="C1799" s="27" t="s">
        <v>10</v>
      </c>
      <c r="D1799" s="27" t="s">
        <v>33</v>
      </c>
      <c r="E1799" s="402" t="s">
        <v>1882</v>
      </c>
      <c r="F1799" s="27" t="str">
        <f t="shared" si="134"/>
        <v>0라지</v>
      </c>
      <c r="G1799" s="389" t="str">
        <f t="shared" si="135"/>
        <v/>
      </c>
    </row>
    <row r="1800" spans="1:7">
      <c r="A1800" s="384" t="s">
        <v>49</v>
      </c>
      <c r="B1800" s="385" t="s">
        <v>98</v>
      </c>
      <c r="C1800" s="27" t="s">
        <v>13</v>
      </c>
      <c r="D1800" s="27" t="s">
        <v>28</v>
      </c>
      <c r="E1800" s="402" t="s">
        <v>1880</v>
      </c>
      <c r="F1800" s="27" t="str">
        <f t="shared" si="134"/>
        <v>0스몰</v>
      </c>
      <c r="G1800" s="389" t="str">
        <f t="shared" si="135"/>
        <v/>
      </c>
    </row>
    <row r="1801" spans="1:7">
      <c r="A1801" s="384" t="s">
        <v>49</v>
      </c>
      <c r="B1801" s="385" t="s">
        <v>98</v>
      </c>
      <c r="C1801" s="27" t="s">
        <v>13</v>
      </c>
      <c r="D1801" s="27" t="s">
        <v>28</v>
      </c>
      <c r="E1801" s="402" t="s">
        <v>1879</v>
      </c>
      <c r="F1801" s="27" t="str">
        <f t="shared" si="134"/>
        <v>0미디엄</v>
      </c>
      <c r="G1801" s="389" t="str">
        <f t="shared" si="135"/>
        <v/>
      </c>
    </row>
    <row r="1802" spans="1:7">
      <c r="A1802" s="384" t="s">
        <v>49</v>
      </c>
      <c r="B1802" s="385" t="s">
        <v>98</v>
      </c>
      <c r="C1802" s="27" t="s">
        <v>13</v>
      </c>
      <c r="D1802" s="27" t="s">
        <v>28</v>
      </c>
      <c r="E1802" s="402" t="s">
        <v>1881</v>
      </c>
      <c r="F1802" s="27" t="str">
        <f t="shared" si="134"/>
        <v>0라지</v>
      </c>
      <c r="G1802" s="389" t="str">
        <f t="shared" si="135"/>
        <v/>
      </c>
    </row>
    <row r="1803" spans="1:7">
      <c r="A1803" s="384" t="s">
        <v>49</v>
      </c>
      <c r="B1803" s="385" t="s">
        <v>98</v>
      </c>
      <c r="C1803" s="27" t="s">
        <v>13</v>
      </c>
      <c r="D1803" s="27" t="s">
        <v>28</v>
      </c>
      <c r="E1803" s="402" t="s">
        <v>1882</v>
      </c>
      <c r="F1803" s="27" t="str">
        <f t="shared" si="134"/>
        <v>0라지</v>
      </c>
      <c r="G1803" s="389" t="str">
        <f t="shared" si="135"/>
        <v/>
      </c>
    </row>
    <row r="1804" spans="1:7">
      <c r="A1804" s="384" t="s">
        <v>49</v>
      </c>
      <c r="B1804" s="385" t="s">
        <v>98</v>
      </c>
      <c r="C1804" s="27" t="s">
        <v>13</v>
      </c>
      <c r="D1804" s="27" t="s">
        <v>31</v>
      </c>
      <c r="E1804" s="402" t="s">
        <v>1880</v>
      </c>
      <c r="F1804" s="27" t="str">
        <f t="shared" si="134"/>
        <v>0스몰</v>
      </c>
      <c r="G1804" s="389" t="str">
        <f t="shared" si="135"/>
        <v/>
      </c>
    </row>
    <row r="1805" spans="1:7">
      <c r="A1805" s="384" t="s">
        <v>49</v>
      </c>
      <c r="B1805" s="385" t="s">
        <v>98</v>
      </c>
      <c r="C1805" s="27" t="s">
        <v>13</v>
      </c>
      <c r="D1805" s="27" t="s">
        <v>31</v>
      </c>
      <c r="E1805" s="402" t="s">
        <v>1879</v>
      </c>
      <c r="F1805" s="27" t="str">
        <f t="shared" si="134"/>
        <v>0미디엄</v>
      </c>
      <c r="G1805" s="389" t="str">
        <f t="shared" si="135"/>
        <v/>
      </c>
    </row>
    <row r="1806" spans="1:7">
      <c r="A1806" s="384" t="s">
        <v>49</v>
      </c>
      <c r="B1806" s="385" t="s">
        <v>98</v>
      </c>
      <c r="C1806" s="27" t="s">
        <v>13</v>
      </c>
      <c r="D1806" s="27" t="s">
        <v>31</v>
      </c>
      <c r="E1806" s="402" t="s">
        <v>1881</v>
      </c>
      <c r="F1806" s="27" t="str">
        <f t="shared" si="134"/>
        <v>0라지</v>
      </c>
      <c r="G1806" s="389" t="str">
        <f t="shared" si="135"/>
        <v/>
      </c>
    </row>
    <row r="1807" spans="1:7">
      <c r="A1807" s="384" t="s">
        <v>49</v>
      </c>
      <c r="B1807" s="385" t="s">
        <v>98</v>
      </c>
      <c r="C1807" s="27" t="s">
        <v>13</v>
      </c>
      <c r="D1807" s="27" t="s">
        <v>31</v>
      </c>
      <c r="E1807" s="402" t="s">
        <v>1882</v>
      </c>
      <c r="F1807" s="27" t="str">
        <f t="shared" si="134"/>
        <v>0라지</v>
      </c>
      <c r="G1807" s="389" t="str">
        <f t="shared" si="135"/>
        <v/>
      </c>
    </row>
    <row r="1808" spans="1:7">
      <c r="A1808" s="384" t="s">
        <v>49</v>
      </c>
      <c r="B1808" s="385" t="s">
        <v>98</v>
      </c>
      <c r="C1808" s="27" t="s">
        <v>13</v>
      </c>
      <c r="D1808" s="27" t="s">
        <v>32</v>
      </c>
      <c r="E1808" s="402" t="s">
        <v>1880</v>
      </c>
      <c r="F1808" s="27" t="str">
        <f t="shared" si="134"/>
        <v>0스몰</v>
      </c>
      <c r="G1808" s="389" t="str">
        <f t="shared" si="135"/>
        <v/>
      </c>
    </row>
    <row r="1809" spans="1:7">
      <c r="A1809" s="384" t="s">
        <v>49</v>
      </c>
      <c r="B1809" s="385" t="s">
        <v>98</v>
      </c>
      <c r="C1809" s="27" t="s">
        <v>13</v>
      </c>
      <c r="D1809" s="27" t="s">
        <v>32</v>
      </c>
      <c r="E1809" s="402" t="s">
        <v>1879</v>
      </c>
      <c r="F1809" s="27" t="str">
        <f t="shared" si="134"/>
        <v>0미디엄</v>
      </c>
      <c r="G1809" s="389" t="str">
        <f t="shared" si="135"/>
        <v/>
      </c>
    </row>
    <row r="1810" spans="1:7">
      <c r="A1810" s="384" t="s">
        <v>49</v>
      </c>
      <c r="B1810" s="385" t="s">
        <v>98</v>
      </c>
      <c r="C1810" s="27" t="s">
        <v>13</v>
      </c>
      <c r="D1810" s="27" t="s">
        <v>32</v>
      </c>
      <c r="E1810" s="402" t="s">
        <v>1881</v>
      </c>
      <c r="F1810" s="27" t="str">
        <f t="shared" si="134"/>
        <v>0라지</v>
      </c>
      <c r="G1810" s="389" t="str">
        <f t="shared" si="135"/>
        <v/>
      </c>
    </row>
    <row r="1811" spans="1:7">
      <c r="A1811" s="384" t="s">
        <v>49</v>
      </c>
      <c r="B1811" s="385" t="s">
        <v>98</v>
      </c>
      <c r="C1811" s="27" t="s">
        <v>13</v>
      </c>
      <c r="D1811" s="27" t="s">
        <v>32</v>
      </c>
      <c r="E1811" s="402" t="s">
        <v>1882</v>
      </c>
      <c r="F1811" s="27" t="str">
        <f t="shared" si="134"/>
        <v>0라지</v>
      </c>
      <c r="G1811" s="389" t="str">
        <f t="shared" si="135"/>
        <v/>
      </c>
    </row>
    <row r="1812" spans="1:7">
      <c r="A1812" s="384" t="s">
        <v>49</v>
      </c>
      <c r="B1812" s="385" t="s">
        <v>98</v>
      </c>
      <c r="C1812" s="27" t="s">
        <v>13</v>
      </c>
      <c r="D1812" s="27" t="s">
        <v>33</v>
      </c>
      <c r="E1812" s="402" t="s">
        <v>1880</v>
      </c>
      <c r="F1812" s="27" t="str">
        <f t="shared" si="134"/>
        <v>0스몰</v>
      </c>
      <c r="G1812" s="389" t="str">
        <f t="shared" si="135"/>
        <v/>
      </c>
    </row>
    <row r="1813" spans="1:7">
      <c r="A1813" s="384" t="s">
        <v>49</v>
      </c>
      <c r="B1813" s="385" t="s">
        <v>98</v>
      </c>
      <c r="C1813" s="27" t="s">
        <v>13</v>
      </c>
      <c r="D1813" s="27" t="s">
        <v>33</v>
      </c>
      <c r="E1813" s="402" t="s">
        <v>1879</v>
      </c>
      <c r="F1813" s="27" t="str">
        <f t="shared" si="134"/>
        <v>0미디엄</v>
      </c>
      <c r="G1813" s="389" t="str">
        <f t="shared" si="135"/>
        <v/>
      </c>
    </row>
    <row r="1814" spans="1:7">
      <c r="A1814" s="384" t="s">
        <v>49</v>
      </c>
      <c r="B1814" s="385" t="s">
        <v>98</v>
      </c>
      <c r="C1814" s="27" t="s">
        <v>13</v>
      </c>
      <c r="D1814" s="27" t="s">
        <v>33</v>
      </c>
      <c r="E1814" s="402" t="s">
        <v>1881</v>
      </c>
      <c r="F1814" s="27" t="str">
        <f t="shared" si="134"/>
        <v>0라지</v>
      </c>
      <c r="G1814" s="389" t="str">
        <f t="shared" si="135"/>
        <v/>
      </c>
    </row>
    <row r="1815" spans="1:7">
      <c r="A1815" s="384" t="s">
        <v>49</v>
      </c>
      <c r="B1815" s="385" t="s">
        <v>98</v>
      </c>
      <c r="C1815" s="27" t="s">
        <v>13</v>
      </c>
      <c r="D1815" s="27" t="s">
        <v>33</v>
      </c>
      <c r="E1815" s="402" t="s">
        <v>1882</v>
      </c>
      <c r="F1815" s="27" t="str">
        <f t="shared" si="134"/>
        <v>0라지</v>
      </c>
      <c r="G1815" s="389" t="str">
        <f t="shared" si="135"/>
        <v/>
      </c>
    </row>
    <row r="1816" spans="1:7">
      <c r="A1816" s="384" t="s">
        <v>49</v>
      </c>
      <c r="B1816" s="385" t="s">
        <v>98</v>
      </c>
      <c r="C1816" s="27" t="s">
        <v>34</v>
      </c>
      <c r="D1816" s="27" t="s">
        <v>28</v>
      </c>
      <c r="E1816" s="402" t="s">
        <v>1880</v>
      </c>
      <c r="F1816" s="27" t="str">
        <f t="shared" ref="F1816:F1847" si="136">IFERROR(VLOOKUP(E1816,$A$11:$F$17,6,0),0)</f>
        <v>0스몰</v>
      </c>
      <c r="G1816" s="389" t="str">
        <f t="shared" ref="G1816:G1879" si="137">IF(F1816="주말엔팅세이브","LTE안심옵션","")</f>
        <v/>
      </c>
    </row>
    <row r="1817" spans="1:7">
      <c r="A1817" s="384" t="s">
        <v>49</v>
      </c>
      <c r="B1817" s="385" t="s">
        <v>98</v>
      </c>
      <c r="C1817" s="27" t="s">
        <v>34</v>
      </c>
      <c r="D1817" s="27" t="s">
        <v>28</v>
      </c>
      <c r="E1817" s="402" t="s">
        <v>1879</v>
      </c>
      <c r="F1817" s="27" t="str">
        <f t="shared" si="136"/>
        <v>0미디엄</v>
      </c>
      <c r="G1817" s="389" t="str">
        <f t="shared" si="137"/>
        <v/>
      </c>
    </row>
    <row r="1818" spans="1:7">
      <c r="A1818" s="384" t="s">
        <v>49</v>
      </c>
      <c r="B1818" s="385" t="s">
        <v>98</v>
      </c>
      <c r="C1818" s="27" t="s">
        <v>34</v>
      </c>
      <c r="D1818" s="27" t="s">
        <v>28</v>
      </c>
      <c r="E1818" s="402" t="s">
        <v>1881</v>
      </c>
      <c r="F1818" s="27" t="str">
        <f t="shared" si="136"/>
        <v>0라지</v>
      </c>
      <c r="G1818" s="389" t="str">
        <f t="shared" si="137"/>
        <v/>
      </c>
    </row>
    <row r="1819" spans="1:7">
      <c r="A1819" s="384" t="s">
        <v>49</v>
      </c>
      <c r="B1819" s="385" t="s">
        <v>98</v>
      </c>
      <c r="C1819" s="27" t="s">
        <v>34</v>
      </c>
      <c r="D1819" s="27" t="s">
        <v>28</v>
      </c>
      <c r="E1819" s="402" t="s">
        <v>1882</v>
      </c>
      <c r="F1819" s="27" t="str">
        <f t="shared" si="136"/>
        <v>0라지</v>
      </c>
      <c r="G1819" s="389" t="str">
        <f t="shared" si="137"/>
        <v/>
      </c>
    </row>
    <row r="1820" spans="1:7">
      <c r="A1820" s="384" t="s">
        <v>49</v>
      </c>
      <c r="B1820" s="385" t="s">
        <v>98</v>
      </c>
      <c r="C1820" s="27" t="s">
        <v>34</v>
      </c>
      <c r="D1820" s="27" t="s">
        <v>31</v>
      </c>
      <c r="E1820" s="402" t="s">
        <v>1880</v>
      </c>
      <c r="F1820" s="27" t="str">
        <f t="shared" si="136"/>
        <v>0스몰</v>
      </c>
      <c r="G1820" s="389" t="str">
        <f t="shared" si="137"/>
        <v/>
      </c>
    </row>
    <row r="1821" spans="1:7">
      <c r="A1821" s="384" t="s">
        <v>49</v>
      </c>
      <c r="B1821" s="385" t="s">
        <v>98</v>
      </c>
      <c r="C1821" s="27" t="s">
        <v>34</v>
      </c>
      <c r="D1821" s="27" t="s">
        <v>31</v>
      </c>
      <c r="E1821" s="402" t="s">
        <v>1879</v>
      </c>
      <c r="F1821" s="27" t="str">
        <f t="shared" si="136"/>
        <v>0미디엄</v>
      </c>
      <c r="G1821" s="389" t="str">
        <f t="shared" si="137"/>
        <v/>
      </c>
    </row>
    <row r="1822" spans="1:7">
      <c r="A1822" s="384" t="s">
        <v>49</v>
      </c>
      <c r="B1822" s="385" t="s">
        <v>98</v>
      </c>
      <c r="C1822" s="27" t="s">
        <v>34</v>
      </c>
      <c r="D1822" s="27" t="s">
        <v>31</v>
      </c>
      <c r="E1822" s="402" t="s">
        <v>1881</v>
      </c>
      <c r="F1822" s="27" t="str">
        <f t="shared" si="136"/>
        <v>0라지</v>
      </c>
      <c r="G1822" s="389" t="str">
        <f t="shared" si="137"/>
        <v/>
      </c>
    </row>
    <row r="1823" spans="1:7">
      <c r="A1823" s="384" t="s">
        <v>49</v>
      </c>
      <c r="B1823" s="385" t="s">
        <v>98</v>
      </c>
      <c r="C1823" s="27" t="s">
        <v>34</v>
      </c>
      <c r="D1823" s="27" t="s">
        <v>31</v>
      </c>
      <c r="E1823" s="402" t="s">
        <v>1882</v>
      </c>
      <c r="F1823" s="27" t="str">
        <f t="shared" si="136"/>
        <v>0라지</v>
      </c>
      <c r="G1823" s="389" t="str">
        <f t="shared" si="137"/>
        <v/>
      </c>
    </row>
    <row r="1824" spans="1:7">
      <c r="A1824" s="384" t="s">
        <v>49</v>
      </c>
      <c r="B1824" s="385" t="s">
        <v>98</v>
      </c>
      <c r="C1824" s="27" t="s">
        <v>34</v>
      </c>
      <c r="D1824" s="27" t="s">
        <v>32</v>
      </c>
      <c r="E1824" s="402" t="s">
        <v>1880</v>
      </c>
      <c r="F1824" s="27" t="str">
        <f t="shared" si="136"/>
        <v>0스몰</v>
      </c>
      <c r="G1824" s="389" t="str">
        <f t="shared" si="137"/>
        <v/>
      </c>
    </row>
    <row r="1825" spans="1:7">
      <c r="A1825" s="384" t="s">
        <v>49</v>
      </c>
      <c r="B1825" s="385" t="s">
        <v>98</v>
      </c>
      <c r="C1825" s="27" t="s">
        <v>34</v>
      </c>
      <c r="D1825" s="27" t="s">
        <v>32</v>
      </c>
      <c r="E1825" s="402" t="s">
        <v>1879</v>
      </c>
      <c r="F1825" s="27" t="str">
        <f t="shared" si="136"/>
        <v>0미디엄</v>
      </c>
      <c r="G1825" s="389" t="str">
        <f t="shared" si="137"/>
        <v/>
      </c>
    </row>
    <row r="1826" spans="1:7">
      <c r="A1826" s="384" t="s">
        <v>49</v>
      </c>
      <c r="B1826" s="385" t="s">
        <v>98</v>
      </c>
      <c r="C1826" s="27" t="s">
        <v>34</v>
      </c>
      <c r="D1826" s="27" t="s">
        <v>32</v>
      </c>
      <c r="E1826" s="402" t="s">
        <v>1881</v>
      </c>
      <c r="F1826" s="27" t="str">
        <f t="shared" si="136"/>
        <v>0라지</v>
      </c>
      <c r="G1826" s="389" t="str">
        <f t="shared" si="137"/>
        <v/>
      </c>
    </row>
    <row r="1827" spans="1:7">
      <c r="A1827" s="384" t="s">
        <v>49</v>
      </c>
      <c r="B1827" s="385" t="s">
        <v>98</v>
      </c>
      <c r="C1827" s="27" t="s">
        <v>34</v>
      </c>
      <c r="D1827" s="27" t="s">
        <v>32</v>
      </c>
      <c r="E1827" s="402" t="s">
        <v>1882</v>
      </c>
      <c r="F1827" s="27" t="str">
        <f t="shared" si="136"/>
        <v>0라지</v>
      </c>
      <c r="G1827" s="389" t="str">
        <f t="shared" si="137"/>
        <v/>
      </c>
    </row>
    <row r="1828" spans="1:7">
      <c r="A1828" s="384" t="s">
        <v>49</v>
      </c>
      <c r="B1828" s="385" t="s">
        <v>98</v>
      </c>
      <c r="C1828" s="27" t="s">
        <v>34</v>
      </c>
      <c r="D1828" s="27" t="s">
        <v>33</v>
      </c>
      <c r="E1828" s="402" t="s">
        <v>1880</v>
      </c>
      <c r="F1828" s="27" t="str">
        <f t="shared" si="136"/>
        <v>0스몰</v>
      </c>
      <c r="G1828" s="389" t="str">
        <f t="shared" si="137"/>
        <v/>
      </c>
    </row>
    <row r="1829" spans="1:7">
      <c r="A1829" s="384" t="s">
        <v>49</v>
      </c>
      <c r="B1829" s="385" t="s">
        <v>98</v>
      </c>
      <c r="C1829" s="27" t="s">
        <v>34</v>
      </c>
      <c r="D1829" s="27" t="s">
        <v>33</v>
      </c>
      <c r="E1829" s="402" t="s">
        <v>1879</v>
      </c>
      <c r="F1829" s="27" t="str">
        <f t="shared" si="136"/>
        <v>0미디엄</v>
      </c>
      <c r="G1829" s="389" t="str">
        <f t="shared" si="137"/>
        <v/>
      </c>
    </row>
    <row r="1830" spans="1:7">
      <c r="A1830" s="384" t="s">
        <v>49</v>
      </c>
      <c r="B1830" s="385" t="s">
        <v>98</v>
      </c>
      <c r="C1830" s="27" t="s">
        <v>34</v>
      </c>
      <c r="D1830" s="27" t="s">
        <v>33</v>
      </c>
      <c r="E1830" s="402" t="s">
        <v>1881</v>
      </c>
      <c r="F1830" s="27" t="str">
        <f t="shared" si="136"/>
        <v>0라지</v>
      </c>
      <c r="G1830" s="389" t="str">
        <f t="shared" si="137"/>
        <v/>
      </c>
    </row>
    <row r="1831" spans="1:7">
      <c r="A1831" s="384" t="s">
        <v>49</v>
      </c>
      <c r="B1831" s="385" t="s">
        <v>98</v>
      </c>
      <c r="C1831" s="27" t="s">
        <v>34</v>
      </c>
      <c r="D1831" s="27" t="s">
        <v>33</v>
      </c>
      <c r="E1831" s="402" t="s">
        <v>1882</v>
      </c>
      <c r="F1831" s="27" t="str">
        <f t="shared" si="136"/>
        <v>0라지</v>
      </c>
      <c r="G1831" s="389" t="str">
        <f t="shared" si="137"/>
        <v/>
      </c>
    </row>
    <row r="1832" spans="1:7">
      <c r="A1832" s="384" t="s">
        <v>49</v>
      </c>
      <c r="B1832" s="385" t="s">
        <v>98</v>
      </c>
      <c r="C1832" s="27" t="s">
        <v>86</v>
      </c>
      <c r="D1832" s="27" t="s">
        <v>28</v>
      </c>
      <c r="E1832" s="402" t="s">
        <v>1880</v>
      </c>
      <c r="F1832" s="27" t="str">
        <f t="shared" si="136"/>
        <v>0스몰</v>
      </c>
      <c r="G1832" s="389" t="str">
        <f t="shared" si="137"/>
        <v/>
      </c>
    </row>
    <row r="1833" spans="1:7">
      <c r="A1833" s="384" t="s">
        <v>49</v>
      </c>
      <c r="B1833" s="385" t="s">
        <v>98</v>
      </c>
      <c r="C1833" s="27" t="s">
        <v>86</v>
      </c>
      <c r="D1833" s="27" t="s">
        <v>28</v>
      </c>
      <c r="E1833" s="402" t="s">
        <v>1879</v>
      </c>
      <c r="F1833" s="27" t="str">
        <f t="shared" si="136"/>
        <v>0미디엄</v>
      </c>
      <c r="G1833" s="389" t="str">
        <f t="shared" si="137"/>
        <v/>
      </c>
    </row>
    <row r="1834" spans="1:7">
      <c r="A1834" s="384" t="s">
        <v>49</v>
      </c>
      <c r="B1834" s="385" t="s">
        <v>98</v>
      </c>
      <c r="C1834" s="27" t="s">
        <v>86</v>
      </c>
      <c r="D1834" s="27" t="s">
        <v>28</v>
      </c>
      <c r="E1834" s="402" t="s">
        <v>1881</v>
      </c>
      <c r="F1834" s="27" t="str">
        <f t="shared" si="136"/>
        <v>0라지</v>
      </c>
      <c r="G1834" s="389" t="str">
        <f t="shared" si="137"/>
        <v/>
      </c>
    </row>
    <row r="1835" spans="1:7">
      <c r="A1835" s="384" t="s">
        <v>49</v>
      </c>
      <c r="B1835" s="385" t="s">
        <v>98</v>
      </c>
      <c r="C1835" s="27" t="s">
        <v>86</v>
      </c>
      <c r="D1835" s="27" t="s">
        <v>28</v>
      </c>
      <c r="E1835" s="402" t="s">
        <v>1882</v>
      </c>
      <c r="F1835" s="27" t="str">
        <f t="shared" si="136"/>
        <v>0라지</v>
      </c>
      <c r="G1835" s="389" t="str">
        <f t="shared" si="137"/>
        <v/>
      </c>
    </row>
    <row r="1836" spans="1:7">
      <c r="A1836" s="384" t="s">
        <v>49</v>
      </c>
      <c r="B1836" s="385" t="s">
        <v>98</v>
      </c>
      <c r="C1836" s="27" t="s">
        <v>86</v>
      </c>
      <c r="D1836" s="27" t="s">
        <v>31</v>
      </c>
      <c r="E1836" s="402" t="s">
        <v>1880</v>
      </c>
      <c r="F1836" s="27" t="str">
        <f t="shared" si="136"/>
        <v>0스몰</v>
      </c>
      <c r="G1836" s="389" t="str">
        <f t="shared" si="137"/>
        <v/>
      </c>
    </row>
    <row r="1837" spans="1:7">
      <c r="A1837" s="384" t="s">
        <v>49</v>
      </c>
      <c r="B1837" s="385" t="s">
        <v>98</v>
      </c>
      <c r="C1837" s="27" t="s">
        <v>86</v>
      </c>
      <c r="D1837" s="27" t="s">
        <v>31</v>
      </c>
      <c r="E1837" s="402" t="s">
        <v>1879</v>
      </c>
      <c r="F1837" s="27" t="str">
        <f t="shared" si="136"/>
        <v>0미디엄</v>
      </c>
      <c r="G1837" s="389" t="str">
        <f t="shared" si="137"/>
        <v/>
      </c>
    </row>
    <row r="1838" spans="1:7">
      <c r="A1838" s="384" t="s">
        <v>49</v>
      </c>
      <c r="B1838" s="385" t="s">
        <v>98</v>
      </c>
      <c r="C1838" s="27" t="s">
        <v>86</v>
      </c>
      <c r="D1838" s="27" t="s">
        <v>31</v>
      </c>
      <c r="E1838" s="402" t="s">
        <v>1881</v>
      </c>
      <c r="F1838" s="27" t="str">
        <f t="shared" si="136"/>
        <v>0라지</v>
      </c>
      <c r="G1838" s="389" t="str">
        <f t="shared" si="137"/>
        <v/>
      </c>
    </row>
    <row r="1839" spans="1:7">
      <c r="A1839" s="384" t="s">
        <v>49</v>
      </c>
      <c r="B1839" s="385" t="s">
        <v>98</v>
      </c>
      <c r="C1839" s="27" t="s">
        <v>86</v>
      </c>
      <c r="D1839" s="27" t="s">
        <v>31</v>
      </c>
      <c r="E1839" s="402" t="s">
        <v>1882</v>
      </c>
      <c r="F1839" s="27" t="str">
        <f t="shared" si="136"/>
        <v>0라지</v>
      </c>
      <c r="G1839" s="389" t="str">
        <f t="shared" si="137"/>
        <v/>
      </c>
    </row>
    <row r="1840" spans="1:7">
      <c r="A1840" s="384" t="s">
        <v>49</v>
      </c>
      <c r="B1840" s="385" t="s">
        <v>98</v>
      </c>
      <c r="C1840" s="27" t="s">
        <v>86</v>
      </c>
      <c r="D1840" s="27" t="s">
        <v>32</v>
      </c>
      <c r="E1840" s="402" t="s">
        <v>1880</v>
      </c>
      <c r="F1840" s="27" t="str">
        <f t="shared" si="136"/>
        <v>0스몰</v>
      </c>
      <c r="G1840" s="389" t="str">
        <f t="shared" si="137"/>
        <v/>
      </c>
    </row>
    <row r="1841" spans="1:7">
      <c r="A1841" s="384" t="s">
        <v>49</v>
      </c>
      <c r="B1841" s="385" t="s">
        <v>98</v>
      </c>
      <c r="C1841" s="27" t="s">
        <v>86</v>
      </c>
      <c r="D1841" s="27" t="s">
        <v>32</v>
      </c>
      <c r="E1841" s="402" t="s">
        <v>1879</v>
      </c>
      <c r="F1841" s="27" t="str">
        <f t="shared" si="136"/>
        <v>0미디엄</v>
      </c>
      <c r="G1841" s="389" t="str">
        <f t="shared" si="137"/>
        <v/>
      </c>
    </row>
    <row r="1842" spans="1:7">
      <c r="A1842" s="384" t="s">
        <v>49</v>
      </c>
      <c r="B1842" s="385" t="s">
        <v>98</v>
      </c>
      <c r="C1842" s="27" t="s">
        <v>86</v>
      </c>
      <c r="D1842" s="27" t="s">
        <v>32</v>
      </c>
      <c r="E1842" s="402" t="s">
        <v>1881</v>
      </c>
      <c r="F1842" s="27" t="str">
        <f t="shared" si="136"/>
        <v>0라지</v>
      </c>
      <c r="G1842" s="389" t="str">
        <f t="shared" si="137"/>
        <v/>
      </c>
    </row>
    <row r="1843" spans="1:7">
      <c r="A1843" s="384" t="s">
        <v>49</v>
      </c>
      <c r="B1843" s="385" t="s">
        <v>98</v>
      </c>
      <c r="C1843" s="27" t="s">
        <v>86</v>
      </c>
      <c r="D1843" s="27" t="s">
        <v>32</v>
      </c>
      <c r="E1843" s="402" t="s">
        <v>1882</v>
      </c>
      <c r="F1843" s="27" t="str">
        <f t="shared" si="136"/>
        <v>0라지</v>
      </c>
      <c r="G1843" s="389" t="str">
        <f t="shared" si="137"/>
        <v/>
      </c>
    </row>
    <row r="1844" spans="1:7">
      <c r="A1844" s="384" t="s">
        <v>49</v>
      </c>
      <c r="B1844" s="385" t="s">
        <v>98</v>
      </c>
      <c r="C1844" s="27" t="s">
        <v>86</v>
      </c>
      <c r="D1844" s="27" t="s">
        <v>33</v>
      </c>
      <c r="E1844" s="402" t="s">
        <v>1880</v>
      </c>
      <c r="F1844" s="27" t="str">
        <f t="shared" si="136"/>
        <v>0스몰</v>
      </c>
      <c r="G1844" s="389" t="str">
        <f t="shared" si="137"/>
        <v/>
      </c>
    </row>
    <row r="1845" spans="1:7">
      <c r="A1845" s="384" t="s">
        <v>49</v>
      </c>
      <c r="B1845" s="385" t="s">
        <v>98</v>
      </c>
      <c r="C1845" s="27" t="s">
        <v>86</v>
      </c>
      <c r="D1845" s="27" t="s">
        <v>33</v>
      </c>
      <c r="E1845" s="402" t="s">
        <v>1879</v>
      </c>
      <c r="F1845" s="27" t="str">
        <f t="shared" si="136"/>
        <v>0미디엄</v>
      </c>
      <c r="G1845" s="389" t="str">
        <f t="shared" si="137"/>
        <v/>
      </c>
    </row>
    <row r="1846" spans="1:7">
      <c r="A1846" s="384" t="s">
        <v>49</v>
      </c>
      <c r="B1846" s="385" t="s">
        <v>98</v>
      </c>
      <c r="C1846" s="27" t="s">
        <v>86</v>
      </c>
      <c r="D1846" s="27" t="s">
        <v>33</v>
      </c>
      <c r="E1846" s="402" t="s">
        <v>1881</v>
      </c>
      <c r="F1846" s="27" t="str">
        <f t="shared" si="136"/>
        <v>0라지</v>
      </c>
      <c r="G1846" s="389" t="str">
        <f t="shared" si="137"/>
        <v/>
      </c>
    </row>
    <row r="1847" spans="1:7">
      <c r="A1847" s="384" t="s">
        <v>49</v>
      </c>
      <c r="B1847" s="385" t="s">
        <v>98</v>
      </c>
      <c r="C1847" s="27" t="s">
        <v>86</v>
      </c>
      <c r="D1847" s="27" t="s">
        <v>33</v>
      </c>
      <c r="E1847" s="402" t="s">
        <v>1882</v>
      </c>
      <c r="F1847" s="27" t="str">
        <f t="shared" si="136"/>
        <v>0라지</v>
      </c>
      <c r="G1847" s="389" t="str">
        <f t="shared" si="137"/>
        <v/>
      </c>
    </row>
    <row r="1848" spans="1:7">
      <c r="A1848" s="384" t="s">
        <v>49</v>
      </c>
      <c r="B1848" s="385" t="s">
        <v>100</v>
      </c>
      <c r="C1848" s="27" t="s">
        <v>5</v>
      </c>
      <c r="D1848" s="27" t="s">
        <v>28</v>
      </c>
      <c r="E1848" s="402" t="s">
        <v>1880</v>
      </c>
      <c r="F1848" s="27" t="str">
        <f t="shared" ref="F1848:F1911" si="138">IFERROR(VLOOKUP(E1848,$A$11:$G$17,7,0),0)</f>
        <v>주말엔팅세이브
(팅안심옵션)</v>
      </c>
      <c r="G1848" s="389" t="str">
        <f t="shared" si="137"/>
        <v/>
      </c>
    </row>
    <row r="1849" spans="1:7">
      <c r="A1849" s="384" t="s">
        <v>49</v>
      </c>
      <c r="B1849" s="385" t="s">
        <v>100</v>
      </c>
      <c r="C1849" s="27" t="s">
        <v>5</v>
      </c>
      <c r="D1849" s="27" t="s">
        <v>28</v>
      </c>
      <c r="E1849" s="402" t="s">
        <v>1879</v>
      </c>
      <c r="F1849" s="27" t="str">
        <f t="shared" si="138"/>
        <v>주말엔팅세이브
(팅안심옵션)</v>
      </c>
      <c r="G1849" s="389" t="str">
        <f t="shared" si="137"/>
        <v/>
      </c>
    </row>
    <row r="1850" spans="1:7">
      <c r="A1850" s="384" t="s">
        <v>49</v>
      </c>
      <c r="B1850" s="385" t="s">
        <v>100</v>
      </c>
      <c r="C1850" s="27" t="s">
        <v>5</v>
      </c>
      <c r="D1850" s="27" t="s">
        <v>28</v>
      </c>
      <c r="E1850" s="402" t="s">
        <v>1881</v>
      </c>
      <c r="F1850" s="27" t="str">
        <f t="shared" si="138"/>
        <v>주말엔팅3.0</v>
      </c>
      <c r="G1850" s="389" t="str">
        <f t="shared" si="137"/>
        <v/>
      </c>
    </row>
    <row r="1851" spans="1:7">
      <c r="A1851" s="384" t="s">
        <v>49</v>
      </c>
      <c r="B1851" s="385" t="s">
        <v>100</v>
      </c>
      <c r="C1851" s="27" t="s">
        <v>5</v>
      </c>
      <c r="D1851" s="27" t="s">
        <v>28</v>
      </c>
      <c r="E1851" s="402" t="s">
        <v>1882</v>
      </c>
      <c r="F1851" s="27" t="str">
        <f t="shared" si="138"/>
        <v>주말엔팅5.0</v>
      </c>
      <c r="G1851" s="389" t="str">
        <f t="shared" si="137"/>
        <v/>
      </c>
    </row>
    <row r="1852" spans="1:7">
      <c r="A1852" s="384" t="s">
        <v>49</v>
      </c>
      <c r="B1852" s="385" t="s">
        <v>100</v>
      </c>
      <c r="C1852" s="27" t="s">
        <v>5</v>
      </c>
      <c r="D1852" s="27" t="s">
        <v>31</v>
      </c>
      <c r="E1852" s="402" t="s">
        <v>1880</v>
      </c>
      <c r="F1852" s="27" t="str">
        <f t="shared" si="138"/>
        <v>주말엔팅세이브
(팅안심옵션)</v>
      </c>
      <c r="G1852" s="389" t="str">
        <f t="shared" si="137"/>
        <v/>
      </c>
    </row>
    <row r="1853" spans="1:7">
      <c r="A1853" s="384" t="s">
        <v>49</v>
      </c>
      <c r="B1853" s="385" t="s">
        <v>100</v>
      </c>
      <c r="C1853" s="27" t="s">
        <v>5</v>
      </c>
      <c r="D1853" s="27" t="s">
        <v>31</v>
      </c>
      <c r="E1853" s="402" t="s">
        <v>1879</v>
      </c>
      <c r="F1853" s="27" t="str">
        <f t="shared" si="138"/>
        <v>주말엔팅세이브
(팅안심옵션)</v>
      </c>
      <c r="G1853" s="389" t="str">
        <f t="shared" si="137"/>
        <v/>
      </c>
    </row>
    <row r="1854" spans="1:7">
      <c r="A1854" s="384" t="s">
        <v>49</v>
      </c>
      <c r="B1854" s="385" t="s">
        <v>100</v>
      </c>
      <c r="C1854" s="27" t="s">
        <v>5</v>
      </c>
      <c r="D1854" s="27" t="s">
        <v>31</v>
      </c>
      <c r="E1854" s="402" t="s">
        <v>1881</v>
      </c>
      <c r="F1854" s="27" t="str">
        <f t="shared" si="138"/>
        <v>주말엔팅3.0</v>
      </c>
      <c r="G1854" s="389" t="str">
        <f t="shared" si="137"/>
        <v/>
      </c>
    </row>
    <row r="1855" spans="1:7">
      <c r="A1855" s="384" t="s">
        <v>49</v>
      </c>
      <c r="B1855" s="385" t="s">
        <v>100</v>
      </c>
      <c r="C1855" s="27" t="s">
        <v>5</v>
      </c>
      <c r="D1855" s="27" t="s">
        <v>31</v>
      </c>
      <c r="E1855" s="402" t="s">
        <v>1882</v>
      </c>
      <c r="F1855" s="27" t="str">
        <f t="shared" si="138"/>
        <v>주말엔팅5.0</v>
      </c>
      <c r="G1855" s="389" t="str">
        <f t="shared" si="137"/>
        <v/>
      </c>
    </row>
    <row r="1856" spans="1:7">
      <c r="A1856" s="384" t="s">
        <v>49</v>
      </c>
      <c r="B1856" s="385" t="s">
        <v>100</v>
      </c>
      <c r="C1856" s="27" t="s">
        <v>5</v>
      </c>
      <c r="D1856" s="27" t="s">
        <v>32</v>
      </c>
      <c r="E1856" s="402" t="s">
        <v>1880</v>
      </c>
      <c r="F1856" s="27" t="str">
        <f t="shared" si="138"/>
        <v>주말엔팅세이브
(팅안심옵션)</v>
      </c>
      <c r="G1856" s="389" t="str">
        <f t="shared" si="137"/>
        <v/>
      </c>
    </row>
    <row r="1857" spans="1:7">
      <c r="A1857" s="384" t="s">
        <v>49</v>
      </c>
      <c r="B1857" s="385" t="s">
        <v>100</v>
      </c>
      <c r="C1857" s="27" t="s">
        <v>5</v>
      </c>
      <c r="D1857" s="27" t="s">
        <v>32</v>
      </c>
      <c r="E1857" s="402" t="s">
        <v>1879</v>
      </c>
      <c r="F1857" s="27" t="str">
        <f t="shared" si="138"/>
        <v>주말엔팅세이브
(팅안심옵션)</v>
      </c>
      <c r="G1857" s="389" t="str">
        <f t="shared" si="137"/>
        <v/>
      </c>
    </row>
    <row r="1858" spans="1:7">
      <c r="A1858" s="384" t="s">
        <v>49</v>
      </c>
      <c r="B1858" s="385" t="s">
        <v>100</v>
      </c>
      <c r="C1858" s="27" t="s">
        <v>5</v>
      </c>
      <c r="D1858" s="27" t="s">
        <v>32</v>
      </c>
      <c r="E1858" s="402" t="s">
        <v>1881</v>
      </c>
      <c r="F1858" s="27" t="str">
        <f t="shared" si="138"/>
        <v>주말엔팅3.0</v>
      </c>
      <c r="G1858" s="389" t="str">
        <f t="shared" si="137"/>
        <v/>
      </c>
    </row>
    <row r="1859" spans="1:7">
      <c r="A1859" s="384" t="s">
        <v>49</v>
      </c>
      <c r="B1859" s="385" t="s">
        <v>100</v>
      </c>
      <c r="C1859" s="27" t="s">
        <v>5</v>
      </c>
      <c r="D1859" s="27" t="s">
        <v>32</v>
      </c>
      <c r="E1859" s="402" t="s">
        <v>1882</v>
      </c>
      <c r="F1859" s="27" t="str">
        <f t="shared" si="138"/>
        <v>주말엔팅5.0</v>
      </c>
      <c r="G1859" s="389" t="str">
        <f t="shared" si="137"/>
        <v/>
      </c>
    </row>
    <row r="1860" spans="1:7">
      <c r="A1860" s="384" t="s">
        <v>49</v>
      </c>
      <c r="B1860" s="385" t="s">
        <v>100</v>
      </c>
      <c r="C1860" s="27" t="s">
        <v>5</v>
      </c>
      <c r="D1860" s="27" t="s">
        <v>33</v>
      </c>
      <c r="E1860" s="402" t="s">
        <v>1880</v>
      </c>
      <c r="F1860" s="27" t="str">
        <f t="shared" si="138"/>
        <v>주말엔팅세이브
(팅안심옵션)</v>
      </c>
      <c r="G1860" s="389" t="str">
        <f t="shared" si="137"/>
        <v/>
      </c>
    </row>
    <row r="1861" spans="1:7">
      <c r="A1861" s="384" t="s">
        <v>49</v>
      </c>
      <c r="B1861" s="385" t="s">
        <v>100</v>
      </c>
      <c r="C1861" s="27" t="s">
        <v>5</v>
      </c>
      <c r="D1861" s="27" t="s">
        <v>33</v>
      </c>
      <c r="E1861" s="402" t="s">
        <v>1879</v>
      </c>
      <c r="F1861" s="27" t="str">
        <f t="shared" si="138"/>
        <v>주말엔팅세이브
(팅안심옵션)</v>
      </c>
      <c r="G1861" s="389" t="str">
        <f t="shared" si="137"/>
        <v/>
      </c>
    </row>
    <row r="1862" spans="1:7">
      <c r="A1862" s="384" t="s">
        <v>49</v>
      </c>
      <c r="B1862" s="385" t="s">
        <v>100</v>
      </c>
      <c r="C1862" s="27" t="s">
        <v>5</v>
      </c>
      <c r="D1862" s="27" t="s">
        <v>33</v>
      </c>
      <c r="E1862" s="402" t="s">
        <v>1881</v>
      </c>
      <c r="F1862" s="27" t="str">
        <f t="shared" si="138"/>
        <v>주말엔팅3.0</v>
      </c>
      <c r="G1862" s="389" t="str">
        <f t="shared" si="137"/>
        <v/>
      </c>
    </row>
    <row r="1863" spans="1:7">
      <c r="A1863" s="384" t="s">
        <v>49</v>
      </c>
      <c r="B1863" s="385" t="s">
        <v>100</v>
      </c>
      <c r="C1863" s="27" t="s">
        <v>5</v>
      </c>
      <c r="D1863" s="27" t="s">
        <v>33</v>
      </c>
      <c r="E1863" s="402" t="s">
        <v>1882</v>
      </c>
      <c r="F1863" s="27" t="str">
        <f t="shared" si="138"/>
        <v>주말엔팅5.0</v>
      </c>
      <c r="G1863" s="389" t="str">
        <f t="shared" si="137"/>
        <v/>
      </c>
    </row>
    <row r="1864" spans="1:7">
      <c r="A1864" s="384" t="s">
        <v>49</v>
      </c>
      <c r="B1864" s="385" t="s">
        <v>100</v>
      </c>
      <c r="C1864" s="27" t="s">
        <v>30</v>
      </c>
      <c r="D1864" s="27" t="s">
        <v>28</v>
      </c>
      <c r="E1864" s="402" t="s">
        <v>1880</v>
      </c>
      <c r="F1864" s="27" t="str">
        <f t="shared" si="138"/>
        <v>주말엔팅세이브
(팅안심옵션)</v>
      </c>
      <c r="G1864" s="389" t="str">
        <f t="shared" si="137"/>
        <v/>
      </c>
    </row>
    <row r="1865" spans="1:7">
      <c r="A1865" s="384" t="s">
        <v>49</v>
      </c>
      <c r="B1865" s="385" t="s">
        <v>100</v>
      </c>
      <c r="C1865" s="27" t="s">
        <v>30</v>
      </c>
      <c r="D1865" s="27" t="s">
        <v>28</v>
      </c>
      <c r="E1865" s="402" t="s">
        <v>1879</v>
      </c>
      <c r="F1865" s="27" t="str">
        <f t="shared" si="138"/>
        <v>주말엔팅세이브
(팅안심옵션)</v>
      </c>
      <c r="G1865" s="389" t="str">
        <f t="shared" si="137"/>
        <v/>
      </c>
    </row>
    <row r="1866" spans="1:7">
      <c r="A1866" s="384" t="s">
        <v>49</v>
      </c>
      <c r="B1866" s="385" t="s">
        <v>100</v>
      </c>
      <c r="C1866" s="27" t="s">
        <v>30</v>
      </c>
      <c r="D1866" s="27" t="s">
        <v>28</v>
      </c>
      <c r="E1866" s="402" t="s">
        <v>1881</v>
      </c>
      <c r="F1866" s="27" t="str">
        <f t="shared" si="138"/>
        <v>주말엔팅3.0</v>
      </c>
      <c r="G1866" s="389" t="str">
        <f t="shared" si="137"/>
        <v/>
      </c>
    </row>
    <row r="1867" spans="1:7">
      <c r="A1867" s="384" t="s">
        <v>49</v>
      </c>
      <c r="B1867" s="385" t="s">
        <v>100</v>
      </c>
      <c r="C1867" s="27" t="s">
        <v>30</v>
      </c>
      <c r="D1867" s="27" t="s">
        <v>28</v>
      </c>
      <c r="E1867" s="402" t="s">
        <v>1882</v>
      </c>
      <c r="F1867" s="27" t="str">
        <f t="shared" si="138"/>
        <v>주말엔팅5.0</v>
      </c>
      <c r="G1867" s="389" t="str">
        <f t="shared" si="137"/>
        <v/>
      </c>
    </row>
    <row r="1868" spans="1:7">
      <c r="A1868" s="384" t="s">
        <v>49</v>
      </c>
      <c r="B1868" s="385" t="s">
        <v>100</v>
      </c>
      <c r="C1868" s="27" t="s">
        <v>30</v>
      </c>
      <c r="D1868" s="27" t="s">
        <v>31</v>
      </c>
      <c r="E1868" s="402" t="s">
        <v>1880</v>
      </c>
      <c r="F1868" s="27" t="str">
        <f t="shared" si="138"/>
        <v>주말엔팅세이브
(팅안심옵션)</v>
      </c>
      <c r="G1868" s="389" t="str">
        <f t="shared" si="137"/>
        <v/>
      </c>
    </row>
    <row r="1869" spans="1:7">
      <c r="A1869" s="384" t="s">
        <v>49</v>
      </c>
      <c r="B1869" s="385" t="s">
        <v>100</v>
      </c>
      <c r="C1869" s="27" t="s">
        <v>30</v>
      </c>
      <c r="D1869" s="27" t="s">
        <v>31</v>
      </c>
      <c r="E1869" s="402" t="s">
        <v>1879</v>
      </c>
      <c r="F1869" s="27" t="str">
        <f t="shared" si="138"/>
        <v>주말엔팅세이브
(팅안심옵션)</v>
      </c>
      <c r="G1869" s="389" t="str">
        <f t="shared" si="137"/>
        <v/>
      </c>
    </row>
    <row r="1870" spans="1:7">
      <c r="A1870" s="384" t="s">
        <v>49</v>
      </c>
      <c r="B1870" s="385" t="s">
        <v>100</v>
      </c>
      <c r="C1870" s="27" t="s">
        <v>30</v>
      </c>
      <c r="D1870" s="27" t="s">
        <v>31</v>
      </c>
      <c r="E1870" s="402" t="s">
        <v>1881</v>
      </c>
      <c r="F1870" s="27" t="str">
        <f t="shared" si="138"/>
        <v>주말엔팅3.0</v>
      </c>
      <c r="G1870" s="389" t="str">
        <f t="shared" si="137"/>
        <v/>
      </c>
    </row>
    <row r="1871" spans="1:7">
      <c r="A1871" s="384" t="s">
        <v>49</v>
      </c>
      <c r="B1871" s="385" t="s">
        <v>100</v>
      </c>
      <c r="C1871" s="27" t="s">
        <v>30</v>
      </c>
      <c r="D1871" s="27" t="s">
        <v>31</v>
      </c>
      <c r="E1871" s="402" t="s">
        <v>1882</v>
      </c>
      <c r="F1871" s="27" t="str">
        <f t="shared" si="138"/>
        <v>주말엔팅5.0</v>
      </c>
      <c r="G1871" s="389" t="str">
        <f t="shared" si="137"/>
        <v/>
      </c>
    </row>
    <row r="1872" spans="1:7">
      <c r="A1872" s="384" t="s">
        <v>49</v>
      </c>
      <c r="B1872" s="385" t="s">
        <v>100</v>
      </c>
      <c r="C1872" s="27" t="s">
        <v>30</v>
      </c>
      <c r="D1872" s="27" t="s">
        <v>32</v>
      </c>
      <c r="E1872" s="402" t="s">
        <v>1880</v>
      </c>
      <c r="F1872" s="27" t="str">
        <f t="shared" si="138"/>
        <v>주말엔팅세이브
(팅안심옵션)</v>
      </c>
      <c r="G1872" s="389" t="str">
        <f t="shared" si="137"/>
        <v/>
      </c>
    </row>
    <row r="1873" spans="1:7">
      <c r="A1873" s="384" t="s">
        <v>49</v>
      </c>
      <c r="B1873" s="385" t="s">
        <v>100</v>
      </c>
      <c r="C1873" s="27" t="s">
        <v>30</v>
      </c>
      <c r="D1873" s="27" t="s">
        <v>32</v>
      </c>
      <c r="E1873" s="402" t="s">
        <v>1879</v>
      </c>
      <c r="F1873" s="27" t="str">
        <f t="shared" si="138"/>
        <v>주말엔팅세이브
(팅안심옵션)</v>
      </c>
      <c r="G1873" s="389" t="str">
        <f t="shared" si="137"/>
        <v/>
      </c>
    </row>
    <row r="1874" spans="1:7">
      <c r="A1874" s="384" t="s">
        <v>49</v>
      </c>
      <c r="B1874" s="385" t="s">
        <v>100</v>
      </c>
      <c r="C1874" s="27" t="s">
        <v>30</v>
      </c>
      <c r="D1874" s="27" t="s">
        <v>32</v>
      </c>
      <c r="E1874" s="402" t="s">
        <v>1881</v>
      </c>
      <c r="F1874" s="27" t="str">
        <f t="shared" si="138"/>
        <v>주말엔팅3.0</v>
      </c>
      <c r="G1874" s="389" t="str">
        <f t="shared" si="137"/>
        <v/>
      </c>
    </row>
    <row r="1875" spans="1:7">
      <c r="A1875" s="384" t="s">
        <v>49</v>
      </c>
      <c r="B1875" s="385" t="s">
        <v>100</v>
      </c>
      <c r="C1875" s="27" t="s">
        <v>30</v>
      </c>
      <c r="D1875" s="27" t="s">
        <v>32</v>
      </c>
      <c r="E1875" s="402" t="s">
        <v>1882</v>
      </c>
      <c r="F1875" s="27" t="str">
        <f t="shared" si="138"/>
        <v>주말엔팅5.0</v>
      </c>
      <c r="G1875" s="389" t="str">
        <f t="shared" si="137"/>
        <v/>
      </c>
    </row>
    <row r="1876" spans="1:7">
      <c r="A1876" s="384" t="s">
        <v>49</v>
      </c>
      <c r="B1876" s="385" t="s">
        <v>100</v>
      </c>
      <c r="C1876" s="27" t="s">
        <v>30</v>
      </c>
      <c r="D1876" s="27" t="s">
        <v>33</v>
      </c>
      <c r="E1876" s="402" t="s">
        <v>1880</v>
      </c>
      <c r="F1876" s="27" t="str">
        <f t="shared" si="138"/>
        <v>주말엔팅세이브
(팅안심옵션)</v>
      </c>
      <c r="G1876" s="389" t="str">
        <f t="shared" si="137"/>
        <v/>
      </c>
    </row>
    <row r="1877" spans="1:7">
      <c r="A1877" s="384" t="s">
        <v>49</v>
      </c>
      <c r="B1877" s="385" t="s">
        <v>100</v>
      </c>
      <c r="C1877" s="27" t="s">
        <v>30</v>
      </c>
      <c r="D1877" s="27" t="s">
        <v>33</v>
      </c>
      <c r="E1877" s="402" t="s">
        <v>1879</v>
      </c>
      <c r="F1877" s="27" t="str">
        <f t="shared" si="138"/>
        <v>주말엔팅세이브
(팅안심옵션)</v>
      </c>
      <c r="G1877" s="389" t="str">
        <f t="shared" si="137"/>
        <v/>
      </c>
    </row>
    <row r="1878" spans="1:7">
      <c r="A1878" s="384" t="s">
        <v>49</v>
      </c>
      <c r="B1878" s="385" t="s">
        <v>100</v>
      </c>
      <c r="C1878" s="27" t="s">
        <v>30</v>
      </c>
      <c r="D1878" s="27" t="s">
        <v>33</v>
      </c>
      <c r="E1878" s="402" t="s">
        <v>1881</v>
      </c>
      <c r="F1878" s="27" t="str">
        <f t="shared" si="138"/>
        <v>주말엔팅3.0</v>
      </c>
      <c r="G1878" s="389" t="str">
        <f t="shared" si="137"/>
        <v/>
      </c>
    </row>
    <row r="1879" spans="1:7">
      <c r="A1879" s="384" t="s">
        <v>49</v>
      </c>
      <c r="B1879" s="385" t="s">
        <v>100</v>
      </c>
      <c r="C1879" s="27" t="s">
        <v>30</v>
      </c>
      <c r="D1879" s="27" t="s">
        <v>33</v>
      </c>
      <c r="E1879" s="402" t="s">
        <v>1882</v>
      </c>
      <c r="F1879" s="27" t="str">
        <f t="shared" si="138"/>
        <v>주말엔팅5.0</v>
      </c>
      <c r="G1879" s="389" t="str">
        <f t="shared" si="137"/>
        <v/>
      </c>
    </row>
    <row r="1880" spans="1:7">
      <c r="A1880" s="384" t="s">
        <v>49</v>
      </c>
      <c r="B1880" s="385" t="s">
        <v>100</v>
      </c>
      <c r="C1880" s="27" t="s">
        <v>10</v>
      </c>
      <c r="D1880" s="27" t="s">
        <v>28</v>
      </c>
      <c r="E1880" s="402" t="s">
        <v>1880</v>
      </c>
      <c r="F1880" s="27" t="str">
        <f t="shared" si="138"/>
        <v>주말엔팅세이브
(팅안심옵션)</v>
      </c>
      <c r="G1880" s="389" t="str">
        <f t="shared" ref="G1880:G1894" si="139">IF(F1880="주말엔팅세이브","LTE안심옵션","")</f>
        <v/>
      </c>
    </row>
    <row r="1881" spans="1:7">
      <c r="A1881" s="384" t="s">
        <v>49</v>
      </c>
      <c r="B1881" s="385" t="s">
        <v>100</v>
      </c>
      <c r="C1881" s="27" t="s">
        <v>10</v>
      </c>
      <c r="D1881" s="27" t="s">
        <v>28</v>
      </c>
      <c r="E1881" s="402" t="s">
        <v>1879</v>
      </c>
      <c r="F1881" s="27" t="str">
        <f t="shared" si="138"/>
        <v>주말엔팅세이브
(팅안심옵션)</v>
      </c>
      <c r="G1881" s="389" t="str">
        <f t="shared" si="139"/>
        <v/>
      </c>
    </row>
    <row r="1882" spans="1:7">
      <c r="A1882" s="384" t="s">
        <v>49</v>
      </c>
      <c r="B1882" s="385" t="s">
        <v>100</v>
      </c>
      <c r="C1882" s="27" t="s">
        <v>10</v>
      </c>
      <c r="D1882" s="27" t="s">
        <v>28</v>
      </c>
      <c r="E1882" s="402" t="s">
        <v>1881</v>
      </c>
      <c r="F1882" s="27" t="str">
        <f t="shared" si="138"/>
        <v>주말엔팅3.0</v>
      </c>
      <c r="G1882" s="389" t="str">
        <f t="shared" si="139"/>
        <v/>
      </c>
    </row>
    <row r="1883" spans="1:7">
      <c r="A1883" s="384" t="s">
        <v>49</v>
      </c>
      <c r="B1883" s="385" t="s">
        <v>100</v>
      </c>
      <c r="C1883" s="27" t="s">
        <v>10</v>
      </c>
      <c r="D1883" s="27" t="s">
        <v>28</v>
      </c>
      <c r="E1883" s="402" t="s">
        <v>1882</v>
      </c>
      <c r="F1883" s="27" t="str">
        <f t="shared" si="138"/>
        <v>주말엔팅5.0</v>
      </c>
      <c r="G1883" s="389" t="str">
        <f t="shared" si="139"/>
        <v/>
      </c>
    </row>
    <row r="1884" spans="1:7">
      <c r="A1884" s="384" t="s">
        <v>49</v>
      </c>
      <c r="B1884" s="385" t="s">
        <v>100</v>
      </c>
      <c r="C1884" s="27" t="s">
        <v>10</v>
      </c>
      <c r="D1884" s="27" t="s">
        <v>31</v>
      </c>
      <c r="E1884" s="402" t="s">
        <v>1880</v>
      </c>
      <c r="F1884" s="27" t="str">
        <f t="shared" si="138"/>
        <v>주말엔팅세이브
(팅안심옵션)</v>
      </c>
      <c r="G1884" s="389" t="str">
        <f t="shared" si="139"/>
        <v/>
      </c>
    </row>
    <row r="1885" spans="1:7">
      <c r="A1885" s="384" t="s">
        <v>49</v>
      </c>
      <c r="B1885" s="385" t="s">
        <v>100</v>
      </c>
      <c r="C1885" s="27" t="s">
        <v>10</v>
      </c>
      <c r="D1885" s="27" t="s">
        <v>31</v>
      </c>
      <c r="E1885" s="402" t="s">
        <v>1879</v>
      </c>
      <c r="F1885" s="27" t="str">
        <f t="shared" si="138"/>
        <v>주말엔팅세이브
(팅안심옵션)</v>
      </c>
      <c r="G1885" s="389" t="str">
        <f t="shared" si="139"/>
        <v/>
      </c>
    </row>
    <row r="1886" spans="1:7">
      <c r="A1886" s="384" t="s">
        <v>49</v>
      </c>
      <c r="B1886" s="385" t="s">
        <v>100</v>
      </c>
      <c r="C1886" s="27" t="s">
        <v>10</v>
      </c>
      <c r="D1886" s="27" t="s">
        <v>31</v>
      </c>
      <c r="E1886" s="402" t="s">
        <v>1881</v>
      </c>
      <c r="F1886" s="27" t="str">
        <f t="shared" si="138"/>
        <v>주말엔팅3.0</v>
      </c>
      <c r="G1886" s="389" t="str">
        <f t="shared" si="139"/>
        <v/>
      </c>
    </row>
    <row r="1887" spans="1:7">
      <c r="A1887" s="384" t="s">
        <v>49</v>
      </c>
      <c r="B1887" s="385" t="s">
        <v>100</v>
      </c>
      <c r="C1887" s="27" t="s">
        <v>10</v>
      </c>
      <c r="D1887" s="27" t="s">
        <v>31</v>
      </c>
      <c r="E1887" s="402" t="s">
        <v>1882</v>
      </c>
      <c r="F1887" s="27" t="str">
        <f t="shared" si="138"/>
        <v>주말엔팅5.0</v>
      </c>
      <c r="G1887" s="389" t="str">
        <f t="shared" si="139"/>
        <v/>
      </c>
    </row>
    <row r="1888" spans="1:7">
      <c r="A1888" s="384" t="s">
        <v>49</v>
      </c>
      <c r="B1888" s="385" t="s">
        <v>100</v>
      </c>
      <c r="C1888" s="27" t="s">
        <v>10</v>
      </c>
      <c r="D1888" s="27" t="s">
        <v>32</v>
      </c>
      <c r="E1888" s="402" t="s">
        <v>1880</v>
      </c>
      <c r="F1888" s="27" t="str">
        <f t="shared" si="138"/>
        <v>주말엔팅세이브
(팅안심옵션)</v>
      </c>
      <c r="G1888" s="389" t="str">
        <f t="shared" si="139"/>
        <v/>
      </c>
    </row>
    <row r="1889" spans="1:7">
      <c r="A1889" s="384" t="s">
        <v>49</v>
      </c>
      <c r="B1889" s="385" t="s">
        <v>100</v>
      </c>
      <c r="C1889" s="27" t="s">
        <v>10</v>
      </c>
      <c r="D1889" s="27" t="s">
        <v>32</v>
      </c>
      <c r="E1889" s="402" t="s">
        <v>1879</v>
      </c>
      <c r="F1889" s="27" t="str">
        <f t="shared" si="138"/>
        <v>주말엔팅세이브
(팅안심옵션)</v>
      </c>
      <c r="G1889" s="389" t="str">
        <f t="shared" si="139"/>
        <v/>
      </c>
    </row>
    <row r="1890" spans="1:7">
      <c r="A1890" s="384" t="s">
        <v>49</v>
      </c>
      <c r="B1890" s="385" t="s">
        <v>100</v>
      </c>
      <c r="C1890" s="27" t="s">
        <v>10</v>
      </c>
      <c r="D1890" s="27" t="s">
        <v>32</v>
      </c>
      <c r="E1890" s="402" t="s">
        <v>1881</v>
      </c>
      <c r="F1890" s="27" t="str">
        <f t="shared" si="138"/>
        <v>주말엔팅3.0</v>
      </c>
      <c r="G1890" s="389" t="str">
        <f t="shared" si="139"/>
        <v/>
      </c>
    </row>
    <row r="1891" spans="1:7">
      <c r="A1891" s="384" t="s">
        <v>49</v>
      </c>
      <c r="B1891" s="385" t="s">
        <v>100</v>
      </c>
      <c r="C1891" s="27" t="s">
        <v>10</v>
      </c>
      <c r="D1891" s="27" t="s">
        <v>32</v>
      </c>
      <c r="E1891" s="402" t="s">
        <v>1882</v>
      </c>
      <c r="F1891" s="27" t="str">
        <f t="shared" si="138"/>
        <v>주말엔팅5.0</v>
      </c>
      <c r="G1891" s="389" t="str">
        <f t="shared" si="139"/>
        <v/>
      </c>
    </row>
    <row r="1892" spans="1:7">
      <c r="A1892" s="384" t="s">
        <v>49</v>
      </c>
      <c r="B1892" s="385" t="s">
        <v>100</v>
      </c>
      <c r="C1892" s="27" t="s">
        <v>10</v>
      </c>
      <c r="D1892" s="27" t="s">
        <v>33</v>
      </c>
      <c r="E1892" s="402" t="s">
        <v>1880</v>
      </c>
      <c r="F1892" s="27" t="str">
        <f t="shared" si="138"/>
        <v>주말엔팅세이브
(팅안심옵션)</v>
      </c>
      <c r="G1892" s="389" t="str">
        <f t="shared" si="139"/>
        <v/>
      </c>
    </row>
    <row r="1893" spans="1:7">
      <c r="A1893" s="384" t="s">
        <v>49</v>
      </c>
      <c r="B1893" s="385" t="s">
        <v>100</v>
      </c>
      <c r="C1893" s="27" t="s">
        <v>10</v>
      </c>
      <c r="D1893" s="27" t="s">
        <v>33</v>
      </c>
      <c r="E1893" s="402" t="s">
        <v>1879</v>
      </c>
      <c r="F1893" s="27" t="str">
        <f t="shared" si="138"/>
        <v>주말엔팅세이브
(팅안심옵션)</v>
      </c>
      <c r="G1893" s="389" t="str">
        <f t="shared" si="139"/>
        <v/>
      </c>
    </row>
    <row r="1894" spans="1:7">
      <c r="A1894" s="384" t="s">
        <v>49</v>
      </c>
      <c r="B1894" s="385" t="s">
        <v>100</v>
      </c>
      <c r="C1894" s="27" t="s">
        <v>10</v>
      </c>
      <c r="D1894" s="27" t="s">
        <v>33</v>
      </c>
      <c r="E1894" s="402" t="s">
        <v>1881</v>
      </c>
      <c r="F1894" s="27" t="str">
        <f t="shared" si="138"/>
        <v>주말엔팅3.0</v>
      </c>
      <c r="G1894" s="389" t="str">
        <f t="shared" si="139"/>
        <v/>
      </c>
    </row>
    <row r="1895" spans="1:7">
      <c r="A1895" s="384" t="s">
        <v>49</v>
      </c>
      <c r="B1895" s="385" t="s">
        <v>100</v>
      </c>
      <c r="C1895" s="27" t="s">
        <v>10</v>
      </c>
      <c r="D1895" s="27" t="s">
        <v>33</v>
      </c>
      <c r="E1895" s="402" t="s">
        <v>1882</v>
      </c>
      <c r="F1895" s="27" t="str">
        <f t="shared" si="138"/>
        <v>주말엔팅5.0</v>
      </c>
      <c r="G1895" s="389" t="str">
        <f t="shared" ref="G1895:G1958" si="140">IF(F1895="스몰","LTE안심옵션","")</f>
        <v/>
      </c>
    </row>
    <row r="1896" spans="1:7">
      <c r="A1896" s="384" t="s">
        <v>49</v>
      </c>
      <c r="B1896" s="385" t="s">
        <v>100</v>
      </c>
      <c r="C1896" s="27" t="s">
        <v>13</v>
      </c>
      <c r="D1896" s="27" t="s">
        <v>28</v>
      </c>
      <c r="E1896" s="402" t="s">
        <v>1880</v>
      </c>
      <c r="F1896" s="27" t="str">
        <f t="shared" si="138"/>
        <v>주말엔팅세이브
(팅안심옵션)</v>
      </c>
      <c r="G1896" s="389" t="str">
        <f t="shared" si="140"/>
        <v/>
      </c>
    </row>
    <row r="1897" spans="1:7">
      <c r="A1897" s="384" t="s">
        <v>49</v>
      </c>
      <c r="B1897" s="385" t="s">
        <v>100</v>
      </c>
      <c r="C1897" s="27" t="s">
        <v>13</v>
      </c>
      <c r="D1897" s="27" t="s">
        <v>28</v>
      </c>
      <c r="E1897" s="402" t="s">
        <v>1879</v>
      </c>
      <c r="F1897" s="27" t="str">
        <f t="shared" si="138"/>
        <v>주말엔팅세이브
(팅안심옵션)</v>
      </c>
      <c r="G1897" s="389" t="str">
        <f t="shared" si="140"/>
        <v/>
      </c>
    </row>
    <row r="1898" spans="1:7">
      <c r="A1898" s="384" t="s">
        <v>49</v>
      </c>
      <c r="B1898" s="385" t="s">
        <v>100</v>
      </c>
      <c r="C1898" s="27" t="s">
        <v>13</v>
      </c>
      <c r="D1898" s="27" t="s">
        <v>28</v>
      </c>
      <c r="E1898" s="402" t="s">
        <v>1881</v>
      </c>
      <c r="F1898" s="27" t="str">
        <f t="shared" si="138"/>
        <v>주말엔팅3.0</v>
      </c>
      <c r="G1898" s="389" t="str">
        <f t="shared" si="140"/>
        <v/>
      </c>
    </row>
    <row r="1899" spans="1:7">
      <c r="A1899" s="384" t="s">
        <v>49</v>
      </c>
      <c r="B1899" s="385" t="s">
        <v>100</v>
      </c>
      <c r="C1899" s="27" t="s">
        <v>13</v>
      </c>
      <c r="D1899" s="27" t="s">
        <v>28</v>
      </c>
      <c r="E1899" s="402" t="s">
        <v>1882</v>
      </c>
      <c r="F1899" s="27" t="str">
        <f t="shared" si="138"/>
        <v>주말엔팅5.0</v>
      </c>
      <c r="G1899" s="389" t="str">
        <f t="shared" si="140"/>
        <v/>
      </c>
    </row>
    <row r="1900" spans="1:7">
      <c r="A1900" s="384" t="s">
        <v>49</v>
      </c>
      <c r="B1900" s="385" t="s">
        <v>100</v>
      </c>
      <c r="C1900" s="27" t="s">
        <v>13</v>
      </c>
      <c r="D1900" s="27" t="s">
        <v>31</v>
      </c>
      <c r="E1900" s="402" t="s">
        <v>1880</v>
      </c>
      <c r="F1900" s="27" t="str">
        <f t="shared" si="138"/>
        <v>주말엔팅세이브
(팅안심옵션)</v>
      </c>
      <c r="G1900" s="389" t="str">
        <f t="shared" si="140"/>
        <v/>
      </c>
    </row>
    <row r="1901" spans="1:7">
      <c r="A1901" s="384" t="s">
        <v>49</v>
      </c>
      <c r="B1901" s="385" t="s">
        <v>100</v>
      </c>
      <c r="C1901" s="27" t="s">
        <v>13</v>
      </c>
      <c r="D1901" s="27" t="s">
        <v>31</v>
      </c>
      <c r="E1901" s="402" t="s">
        <v>1879</v>
      </c>
      <c r="F1901" s="27" t="str">
        <f t="shared" si="138"/>
        <v>주말엔팅세이브
(팅안심옵션)</v>
      </c>
      <c r="G1901" s="389" t="str">
        <f t="shared" si="140"/>
        <v/>
      </c>
    </row>
    <row r="1902" spans="1:7">
      <c r="A1902" s="384" t="s">
        <v>49</v>
      </c>
      <c r="B1902" s="385" t="s">
        <v>100</v>
      </c>
      <c r="C1902" s="27" t="s">
        <v>13</v>
      </c>
      <c r="D1902" s="27" t="s">
        <v>31</v>
      </c>
      <c r="E1902" s="402" t="s">
        <v>1881</v>
      </c>
      <c r="F1902" s="27" t="str">
        <f t="shared" si="138"/>
        <v>주말엔팅3.0</v>
      </c>
      <c r="G1902" s="389" t="str">
        <f t="shared" si="140"/>
        <v/>
      </c>
    </row>
    <row r="1903" spans="1:7">
      <c r="A1903" s="384" t="s">
        <v>49</v>
      </c>
      <c r="B1903" s="385" t="s">
        <v>100</v>
      </c>
      <c r="C1903" s="27" t="s">
        <v>13</v>
      </c>
      <c r="D1903" s="27" t="s">
        <v>31</v>
      </c>
      <c r="E1903" s="402" t="s">
        <v>1882</v>
      </c>
      <c r="F1903" s="27" t="str">
        <f t="shared" si="138"/>
        <v>주말엔팅5.0</v>
      </c>
      <c r="G1903" s="389" t="str">
        <f t="shared" si="140"/>
        <v/>
      </c>
    </row>
    <row r="1904" spans="1:7">
      <c r="A1904" s="384" t="s">
        <v>49</v>
      </c>
      <c r="B1904" s="385" t="s">
        <v>100</v>
      </c>
      <c r="C1904" s="27" t="s">
        <v>13</v>
      </c>
      <c r="D1904" s="27" t="s">
        <v>32</v>
      </c>
      <c r="E1904" s="402" t="s">
        <v>1880</v>
      </c>
      <c r="F1904" s="27" t="str">
        <f t="shared" si="138"/>
        <v>주말엔팅세이브
(팅안심옵션)</v>
      </c>
      <c r="G1904" s="389" t="str">
        <f t="shared" si="140"/>
        <v/>
      </c>
    </row>
    <row r="1905" spans="1:7">
      <c r="A1905" s="384" t="s">
        <v>49</v>
      </c>
      <c r="B1905" s="385" t="s">
        <v>100</v>
      </c>
      <c r="C1905" s="27" t="s">
        <v>13</v>
      </c>
      <c r="D1905" s="27" t="s">
        <v>32</v>
      </c>
      <c r="E1905" s="402" t="s">
        <v>1879</v>
      </c>
      <c r="F1905" s="27" t="str">
        <f t="shared" si="138"/>
        <v>주말엔팅세이브
(팅안심옵션)</v>
      </c>
      <c r="G1905" s="389" t="str">
        <f t="shared" si="140"/>
        <v/>
      </c>
    </row>
    <row r="1906" spans="1:7">
      <c r="A1906" s="384" t="s">
        <v>49</v>
      </c>
      <c r="B1906" s="385" t="s">
        <v>100</v>
      </c>
      <c r="C1906" s="27" t="s">
        <v>13</v>
      </c>
      <c r="D1906" s="27" t="s">
        <v>32</v>
      </c>
      <c r="E1906" s="402" t="s">
        <v>1881</v>
      </c>
      <c r="F1906" s="27" t="str">
        <f t="shared" si="138"/>
        <v>주말엔팅3.0</v>
      </c>
      <c r="G1906" s="389" t="str">
        <f t="shared" si="140"/>
        <v/>
      </c>
    </row>
    <row r="1907" spans="1:7">
      <c r="A1907" s="384" t="s">
        <v>49</v>
      </c>
      <c r="B1907" s="385" t="s">
        <v>100</v>
      </c>
      <c r="C1907" s="27" t="s">
        <v>13</v>
      </c>
      <c r="D1907" s="27" t="s">
        <v>32</v>
      </c>
      <c r="E1907" s="402" t="s">
        <v>1882</v>
      </c>
      <c r="F1907" s="27" t="str">
        <f t="shared" si="138"/>
        <v>주말엔팅5.0</v>
      </c>
      <c r="G1907" s="389" t="str">
        <f t="shared" si="140"/>
        <v/>
      </c>
    </row>
    <row r="1908" spans="1:7">
      <c r="A1908" s="384" t="s">
        <v>49</v>
      </c>
      <c r="B1908" s="385" t="s">
        <v>100</v>
      </c>
      <c r="C1908" s="27" t="s">
        <v>13</v>
      </c>
      <c r="D1908" s="27" t="s">
        <v>33</v>
      </c>
      <c r="E1908" s="402" t="s">
        <v>1880</v>
      </c>
      <c r="F1908" s="27" t="str">
        <f t="shared" si="138"/>
        <v>주말엔팅세이브
(팅안심옵션)</v>
      </c>
      <c r="G1908" s="389" t="str">
        <f t="shared" si="140"/>
        <v/>
      </c>
    </row>
    <row r="1909" spans="1:7">
      <c r="A1909" s="384" t="s">
        <v>49</v>
      </c>
      <c r="B1909" s="385" t="s">
        <v>100</v>
      </c>
      <c r="C1909" s="27" t="s">
        <v>13</v>
      </c>
      <c r="D1909" s="27" t="s">
        <v>33</v>
      </c>
      <c r="E1909" s="402" t="s">
        <v>1879</v>
      </c>
      <c r="F1909" s="27" t="str">
        <f t="shared" si="138"/>
        <v>주말엔팅세이브
(팅안심옵션)</v>
      </c>
      <c r="G1909" s="389" t="str">
        <f t="shared" si="140"/>
        <v/>
      </c>
    </row>
    <row r="1910" spans="1:7">
      <c r="A1910" s="384" t="s">
        <v>49</v>
      </c>
      <c r="B1910" s="385" t="s">
        <v>100</v>
      </c>
      <c r="C1910" s="27" t="s">
        <v>13</v>
      </c>
      <c r="D1910" s="27" t="s">
        <v>33</v>
      </c>
      <c r="E1910" s="402" t="s">
        <v>1881</v>
      </c>
      <c r="F1910" s="27" t="str">
        <f t="shared" si="138"/>
        <v>주말엔팅3.0</v>
      </c>
      <c r="G1910" s="389" t="str">
        <f t="shared" si="140"/>
        <v/>
      </c>
    </row>
    <row r="1911" spans="1:7">
      <c r="A1911" s="384" t="s">
        <v>49</v>
      </c>
      <c r="B1911" s="385" t="s">
        <v>100</v>
      </c>
      <c r="C1911" s="27" t="s">
        <v>13</v>
      </c>
      <c r="D1911" s="27" t="s">
        <v>33</v>
      </c>
      <c r="E1911" s="402" t="s">
        <v>1882</v>
      </c>
      <c r="F1911" s="27" t="str">
        <f t="shared" si="138"/>
        <v>주말엔팅5.0</v>
      </c>
      <c r="G1911" s="389" t="str">
        <f t="shared" si="140"/>
        <v/>
      </c>
    </row>
    <row r="1912" spans="1:7">
      <c r="A1912" s="384" t="s">
        <v>49</v>
      </c>
      <c r="B1912" s="385" t="s">
        <v>100</v>
      </c>
      <c r="C1912" s="27" t="s">
        <v>34</v>
      </c>
      <c r="D1912" s="27" t="s">
        <v>28</v>
      </c>
      <c r="E1912" s="402" t="s">
        <v>1880</v>
      </c>
      <c r="F1912" s="27" t="str">
        <f t="shared" ref="F1912:F1943" si="141">IFERROR(VLOOKUP(E1912,$A$11:$G$17,7,0),0)</f>
        <v>주말엔팅세이브
(팅안심옵션)</v>
      </c>
      <c r="G1912" s="389" t="str">
        <f t="shared" si="140"/>
        <v/>
      </c>
    </row>
    <row r="1913" spans="1:7">
      <c r="A1913" s="384" t="s">
        <v>49</v>
      </c>
      <c r="B1913" s="385" t="s">
        <v>100</v>
      </c>
      <c r="C1913" s="27" t="s">
        <v>34</v>
      </c>
      <c r="D1913" s="27" t="s">
        <v>28</v>
      </c>
      <c r="E1913" s="402" t="s">
        <v>1879</v>
      </c>
      <c r="F1913" s="27" t="str">
        <f t="shared" si="141"/>
        <v>주말엔팅세이브
(팅안심옵션)</v>
      </c>
      <c r="G1913" s="389" t="str">
        <f t="shared" si="140"/>
        <v/>
      </c>
    </row>
    <row r="1914" spans="1:7">
      <c r="A1914" s="384" t="s">
        <v>49</v>
      </c>
      <c r="B1914" s="385" t="s">
        <v>100</v>
      </c>
      <c r="C1914" s="27" t="s">
        <v>34</v>
      </c>
      <c r="D1914" s="27" t="s">
        <v>28</v>
      </c>
      <c r="E1914" s="402" t="s">
        <v>1881</v>
      </c>
      <c r="F1914" s="27" t="str">
        <f t="shared" si="141"/>
        <v>주말엔팅3.0</v>
      </c>
      <c r="G1914" s="389" t="str">
        <f t="shared" si="140"/>
        <v/>
      </c>
    </row>
    <row r="1915" spans="1:7">
      <c r="A1915" s="384" t="s">
        <v>49</v>
      </c>
      <c r="B1915" s="385" t="s">
        <v>100</v>
      </c>
      <c r="C1915" s="27" t="s">
        <v>34</v>
      </c>
      <c r="D1915" s="27" t="s">
        <v>28</v>
      </c>
      <c r="E1915" s="402" t="s">
        <v>1882</v>
      </c>
      <c r="F1915" s="27" t="str">
        <f t="shared" si="141"/>
        <v>주말엔팅5.0</v>
      </c>
      <c r="G1915" s="389" t="str">
        <f t="shared" si="140"/>
        <v/>
      </c>
    </row>
    <row r="1916" spans="1:7">
      <c r="A1916" s="384" t="s">
        <v>49</v>
      </c>
      <c r="B1916" s="385" t="s">
        <v>100</v>
      </c>
      <c r="C1916" s="27" t="s">
        <v>34</v>
      </c>
      <c r="D1916" s="27" t="s">
        <v>31</v>
      </c>
      <c r="E1916" s="402" t="s">
        <v>1880</v>
      </c>
      <c r="F1916" s="27" t="str">
        <f t="shared" si="141"/>
        <v>주말엔팅세이브
(팅안심옵션)</v>
      </c>
      <c r="G1916" s="389" t="str">
        <f t="shared" si="140"/>
        <v/>
      </c>
    </row>
    <row r="1917" spans="1:7">
      <c r="A1917" s="384" t="s">
        <v>49</v>
      </c>
      <c r="B1917" s="385" t="s">
        <v>100</v>
      </c>
      <c r="C1917" s="27" t="s">
        <v>34</v>
      </c>
      <c r="D1917" s="27" t="s">
        <v>31</v>
      </c>
      <c r="E1917" s="402" t="s">
        <v>1879</v>
      </c>
      <c r="F1917" s="27" t="str">
        <f t="shared" si="141"/>
        <v>주말엔팅세이브
(팅안심옵션)</v>
      </c>
      <c r="G1917" s="389" t="str">
        <f t="shared" si="140"/>
        <v/>
      </c>
    </row>
    <row r="1918" spans="1:7">
      <c r="A1918" s="384" t="s">
        <v>49</v>
      </c>
      <c r="B1918" s="385" t="s">
        <v>100</v>
      </c>
      <c r="C1918" s="27" t="s">
        <v>34</v>
      </c>
      <c r="D1918" s="27" t="s">
        <v>31</v>
      </c>
      <c r="E1918" s="402" t="s">
        <v>1881</v>
      </c>
      <c r="F1918" s="27" t="str">
        <f t="shared" si="141"/>
        <v>주말엔팅3.0</v>
      </c>
      <c r="G1918" s="389" t="str">
        <f t="shared" si="140"/>
        <v/>
      </c>
    </row>
    <row r="1919" spans="1:7">
      <c r="A1919" s="384" t="s">
        <v>49</v>
      </c>
      <c r="B1919" s="385" t="s">
        <v>100</v>
      </c>
      <c r="C1919" s="27" t="s">
        <v>34</v>
      </c>
      <c r="D1919" s="27" t="s">
        <v>31</v>
      </c>
      <c r="E1919" s="402" t="s">
        <v>1882</v>
      </c>
      <c r="F1919" s="27" t="str">
        <f t="shared" si="141"/>
        <v>주말엔팅5.0</v>
      </c>
      <c r="G1919" s="389" t="str">
        <f t="shared" si="140"/>
        <v/>
      </c>
    </row>
    <row r="1920" spans="1:7">
      <c r="A1920" s="384" t="s">
        <v>49</v>
      </c>
      <c r="B1920" s="385" t="s">
        <v>100</v>
      </c>
      <c r="C1920" s="27" t="s">
        <v>34</v>
      </c>
      <c r="D1920" s="27" t="s">
        <v>32</v>
      </c>
      <c r="E1920" s="402" t="s">
        <v>1880</v>
      </c>
      <c r="F1920" s="27" t="str">
        <f t="shared" si="141"/>
        <v>주말엔팅세이브
(팅안심옵션)</v>
      </c>
      <c r="G1920" s="389" t="str">
        <f t="shared" si="140"/>
        <v/>
      </c>
    </row>
    <row r="1921" spans="1:7">
      <c r="A1921" s="384" t="s">
        <v>49</v>
      </c>
      <c r="B1921" s="385" t="s">
        <v>100</v>
      </c>
      <c r="C1921" s="27" t="s">
        <v>34</v>
      </c>
      <c r="D1921" s="27" t="s">
        <v>32</v>
      </c>
      <c r="E1921" s="402" t="s">
        <v>1879</v>
      </c>
      <c r="F1921" s="27" t="str">
        <f t="shared" si="141"/>
        <v>주말엔팅세이브
(팅안심옵션)</v>
      </c>
      <c r="G1921" s="389" t="str">
        <f t="shared" si="140"/>
        <v/>
      </c>
    </row>
    <row r="1922" spans="1:7">
      <c r="A1922" s="384" t="s">
        <v>49</v>
      </c>
      <c r="B1922" s="385" t="s">
        <v>100</v>
      </c>
      <c r="C1922" s="27" t="s">
        <v>34</v>
      </c>
      <c r="D1922" s="27" t="s">
        <v>32</v>
      </c>
      <c r="E1922" s="402" t="s">
        <v>1881</v>
      </c>
      <c r="F1922" s="27" t="str">
        <f t="shared" si="141"/>
        <v>주말엔팅3.0</v>
      </c>
      <c r="G1922" s="389" t="str">
        <f t="shared" si="140"/>
        <v/>
      </c>
    </row>
    <row r="1923" spans="1:7">
      <c r="A1923" s="384" t="s">
        <v>49</v>
      </c>
      <c r="B1923" s="385" t="s">
        <v>100</v>
      </c>
      <c r="C1923" s="27" t="s">
        <v>34</v>
      </c>
      <c r="D1923" s="27" t="s">
        <v>32</v>
      </c>
      <c r="E1923" s="402" t="s">
        <v>1882</v>
      </c>
      <c r="F1923" s="27" t="str">
        <f t="shared" si="141"/>
        <v>주말엔팅5.0</v>
      </c>
      <c r="G1923" s="389" t="str">
        <f t="shared" si="140"/>
        <v/>
      </c>
    </row>
    <row r="1924" spans="1:7">
      <c r="A1924" s="384" t="s">
        <v>49</v>
      </c>
      <c r="B1924" s="385" t="s">
        <v>100</v>
      </c>
      <c r="C1924" s="27" t="s">
        <v>34</v>
      </c>
      <c r="D1924" s="27" t="s">
        <v>33</v>
      </c>
      <c r="E1924" s="402" t="s">
        <v>1880</v>
      </c>
      <c r="F1924" s="27" t="str">
        <f t="shared" si="141"/>
        <v>주말엔팅세이브
(팅안심옵션)</v>
      </c>
      <c r="G1924" s="389" t="str">
        <f t="shared" si="140"/>
        <v/>
      </c>
    </row>
    <row r="1925" spans="1:7">
      <c r="A1925" s="384" t="s">
        <v>49</v>
      </c>
      <c r="B1925" s="385" t="s">
        <v>100</v>
      </c>
      <c r="C1925" s="27" t="s">
        <v>34</v>
      </c>
      <c r="D1925" s="27" t="s">
        <v>33</v>
      </c>
      <c r="E1925" s="402" t="s">
        <v>1879</v>
      </c>
      <c r="F1925" s="27" t="str">
        <f t="shared" si="141"/>
        <v>주말엔팅세이브
(팅안심옵션)</v>
      </c>
      <c r="G1925" s="389" t="str">
        <f t="shared" si="140"/>
        <v/>
      </c>
    </row>
    <row r="1926" spans="1:7">
      <c r="A1926" s="384" t="s">
        <v>49</v>
      </c>
      <c r="B1926" s="385" t="s">
        <v>100</v>
      </c>
      <c r="C1926" s="27" t="s">
        <v>34</v>
      </c>
      <c r="D1926" s="27" t="s">
        <v>33</v>
      </c>
      <c r="E1926" s="402" t="s">
        <v>1881</v>
      </c>
      <c r="F1926" s="27" t="str">
        <f t="shared" si="141"/>
        <v>주말엔팅3.0</v>
      </c>
      <c r="G1926" s="389" t="str">
        <f t="shared" si="140"/>
        <v/>
      </c>
    </row>
    <row r="1927" spans="1:7">
      <c r="A1927" s="384" t="s">
        <v>49</v>
      </c>
      <c r="B1927" s="385" t="s">
        <v>100</v>
      </c>
      <c r="C1927" s="27" t="s">
        <v>34</v>
      </c>
      <c r="D1927" s="27" t="s">
        <v>33</v>
      </c>
      <c r="E1927" s="402" t="s">
        <v>1882</v>
      </c>
      <c r="F1927" s="27" t="str">
        <f t="shared" si="141"/>
        <v>주말엔팅5.0</v>
      </c>
      <c r="G1927" s="389" t="str">
        <f t="shared" si="140"/>
        <v/>
      </c>
    </row>
    <row r="1928" spans="1:7">
      <c r="A1928" s="384" t="s">
        <v>49</v>
      </c>
      <c r="B1928" s="385" t="s">
        <v>100</v>
      </c>
      <c r="C1928" s="27" t="s">
        <v>86</v>
      </c>
      <c r="D1928" s="27" t="s">
        <v>28</v>
      </c>
      <c r="E1928" s="402" t="s">
        <v>1880</v>
      </c>
      <c r="F1928" s="27" t="str">
        <f t="shared" si="141"/>
        <v>주말엔팅세이브
(팅안심옵션)</v>
      </c>
      <c r="G1928" s="389" t="str">
        <f t="shared" si="140"/>
        <v/>
      </c>
    </row>
    <row r="1929" spans="1:7">
      <c r="A1929" s="384" t="s">
        <v>49</v>
      </c>
      <c r="B1929" s="385" t="s">
        <v>100</v>
      </c>
      <c r="C1929" s="27" t="s">
        <v>86</v>
      </c>
      <c r="D1929" s="27" t="s">
        <v>28</v>
      </c>
      <c r="E1929" s="402" t="s">
        <v>1879</v>
      </c>
      <c r="F1929" s="27" t="str">
        <f t="shared" si="141"/>
        <v>주말엔팅세이브
(팅안심옵션)</v>
      </c>
      <c r="G1929" s="389" t="str">
        <f t="shared" si="140"/>
        <v/>
      </c>
    </row>
    <row r="1930" spans="1:7">
      <c r="A1930" s="384" t="s">
        <v>49</v>
      </c>
      <c r="B1930" s="385" t="s">
        <v>100</v>
      </c>
      <c r="C1930" s="27" t="s">
        <v>86</v>
      </c>
      <c r="D1930" s="27" t="s">
        <v>28</v>
      </c>
      <c r="E1930" s="402" t="s">
        <v>1881</v>
      </c>
      <c r="F1930" s="27" t="str">
        <f t="shared" si="141"/>
        <v>주말엔팅3.0</v>
      </c>
      <c r="G1930" s="389" t="str">
        <f t="shared" si="140"/>
        <v/>
      </c>
    </row>
    <row r="1931" spans="1:7">
      <c r="A1931" s="384" t="s">
        <v>49</v>
      </c>
      <c r="B1931" s="385" t="s">
        <v>100</v>
      </c>
      <c r="C1931" s="27" t="s">
        <v>86</v>
      </c>
      <c r="D1931" s="27" t="s">
        <v>28</v>
      </c>
      <c r="E1931" s="402" t="s">
        <v>1882</v>
      </c>
      <c r="F1931" s="27" t="str">
        <f t="shared" si="141"/>
        <v>주말엔팅5.0</v>
      </c>
      <c r="G1931" s="389" t="str">
        <f t="shared" si="140"/>
        <v/>
      </c>
    </row>
    <row r="1932" spans="1:7">
      <c r="A1932" s="384" t="s">
        <v>49</v>
      </c>
      <c r="B1932" s="385" t="s">
        <v>100</v>
      </c>
      <c r="C1932" s="27" t="s">
        <v>86</v>
      </c>
      <c r="D1932" s="27" t="s">
        <v>31</v>
      </c>
      <c r="E1932" s="402" t="s">
        <v>1880</v>
      </c>
      <c r="F1932" s="27" t="str">
        <f t="shared" si="141"/>
        <v>주말엔팅세이브
(팅안심옵션)</v>
      </c>
      <c r="G1932" s="389" t="str">
        <f t="shared" si="140"/>
        <v/>
      </c>
    </row>
    <row r="1933" spans="1:7">
      <c r="A1933" s="384" t="s">
        <v>49</v>
      </c>
      <c r="B1933" s="385" t="s">
        <v>100</v>
      </c>
      <c r="C1933" s="27" t="s">
        <v>86</v>
      </c>
      <c r="D1933" s="27" t="s">
        <v>31</v>
      </c>
      <c r="E1933" s="402" t="s">
        <v>1879</v>
      </c>
      <c r="F1933" s="27" t="str">
        <f t="shared" si="141"/>
        <v>주말엔팅세이브
(팅안심옵션)</v>
      </c>
      <c r="G1933" s="389" t="str">
        <f t="shared" si="140"/>
        <v/>
      </c>
    </row>
    <row r="1934" spans="1:7">
      <c r="A1934" s="384" t="s">
        <v>49</v>
      </c>
      <c r="B1934" s="385" t="s">
        <v>100</v>
      </c>
      <c r="C1934" s="27" t="s">
        <v>86</v>
      </c>
      <c r="D1934" s="27" t="s">
        <v>31</v>
      </c>
      <c r="E1934" s="402" t="s">
        <v>1881</v>
      </c>
      <c r="F1934" s="27" t="str">
        <f t="shared" si="141"/>
        <v>주말엔팅3.0</v>
      </c>
      <c r="G1934" s="389" t="str">
        <f t="shared" si="140"/>
        <v/>
      </c>
    </row>
    <row r="1935" spans="1:7">
      <c r="A1935" s="384" t="s">
        <v>49</v>
      </c>
      <c r="B1935" s="385" t="s">
        <v>100</v>
      </c>
      <c r="C1935" s="27" t="s">
        <v>86</v>
      </c>
      <c r="D1935" s="27" t="s">
        <v>31</v>
      </c>
      <c r="E1935" s="402" t="s">
        <v>1882</v>
      </c>
      <c r="F1935" s="27" t="str">
        <f t="shared" si="141"/>
        <v>주말엔팅5.0</v>
      </c>
      <c r="G1935" s="389" t="str">
        <f t="shared" si="140"/>
        <v/>
      </c>
    </row>
    <row r="1936" spans="1:7">
      <c r="A1936" s="384" t="s">
        <v>49</v>
      </c>
      <c r="B1936" s="385" t="s">
        <v>100</v>
      </c>
      <c r="C1936" s="27" t="s">
        <v>86</v>
      </c>
      <c r="D1936" s="27" t="s">
        <v>32</v>
      </c>
      <c r="E1936" s="402" t="s">
        <v>1880</v>
      </c>
      <c r="F1936" s="27" t="str">
        <f t="shared" si="141"/>
        <v>주말엔팅세이브
(팅안심옵션)</v>
      </c>
      <c r="G1936" s="389" t="str">
        <f t="shared" si="140"/>
        <v/>
      </c>
    </row>
    <row r="1937" spans="1:7">
      <c r="A1937" s="384" t="s">
        <v>49</v>
      </c>
      <c r="B1937" s="385" t="s">
        <v>100</v>
      </c>
      <c r="C1937" s="27" t="s">
        <v>86</v>
      </c>
      <c r="D1937" s="27" t="s">
        <v>32</v>
      </c>
      <c r="E1937" s="402" t="s">
        <v>1879</v>
      </c>
      <c r="F1937" s="27" t="str">
        <f t="shared" si="141"/>
        <v>주말엔팅세이브
(팅안심옵션)</v>
      </c>
      <c r="G1937" s="389" t="str">
        <f t="shared" si="140"/>
        <v/>
      </c>
    </row>
    <row r="1938" spans="1:7">
      <c r="A1938" s="384" t="s">
        <v>49</v>
      </c>
      <c r="B1938" s="385" t="s">
        <v>100</v>
      </c>
      <c r="C1938" s="27" t="s">
        <v>86</v>
      </c>
      <c r="D1938" s="27" t="s">
        <v>32</v>
      </c>
      <c r="E1938" s="402" t="s">
        <v>1881</v>
      </c>
      <c r="F1938" s="27" t="str">
        <f t="shared" si="141"/>
        <v>주말엔팅3.0</v>
      </c>
      <c r="G1938" s="389" t="str">
        <f t="shared" si="140"/>
        <v/>
      </c>
    </row>
    <row r="1939" spans="1:7">
      <c r="A1939" s="384" t="s">
        <v>49</v>
      </c>
      <c r="B1939" s="385" t="s">
        <v>100</v>
      </c>
      <c r="C1939" s="27" t="s">
        <v>86</v>
      </c>
      <c r="D1939" s="27" t="s">
        <v>32</v>
      </c>
      <c r="E1939" s="402" t="s">
        <v>1882</v>
      </c>
      <c r="F1939" s="27" t="str">
        <f t="shared" si="141"/>
        <v>주말엔팅5.0</v>
      </c>
      <c r="G1939" s="389" t="str">
        <f t="shared" si="140"/>
        <v/>
      </c>
    </row>
    <row r="1940" spans="1:7">
      <c r="A1940" s="384" t="s">
        <v>49</v>
      </c>
      <c r="B1940" s="385" t="s">
        <v>100</v>
      </c>
      <c r="C1940" s="27" t="s">
        <v>86</v>
      </c>
      <c r="D1940" s="27" t="s">
        <v>33</v>
      </c>
      <c r="E1940" s="402" t="s">
        <v>1880</v>
      </c>
      <c r="F1940" s="27" t="str">
        <f t="shared" si="141"/>
        <v>주말엔팅세이브
(팅안심옵션)</v>
      </c>
      <c r="G1940" s="389" t="str">
        <f t="shared" si="140"/>
        <v/>
      </c>
    </row>
    <row r="1941" spans="1:7">
      <c r="A1941" s="384" t="s">
        <v>49</v>
      </c>
      <c r="B1941" s="385" t="s">
        <v>100</v>
      </c>
      <c r="C1941" s="27" t="s">
        <v>86</v>
      </c>
      <c r="D1941" s="27" t="s">
        <v>33</v>
      </c>
      <c r="E1941" s="402" t="s">
        <v>1879</v>
      </c>
      <c r="F1941" s="27" t="str">
        <f t="shared" si="141"/>
        <v>주말엔팅세이브
(팅안심옵션)</v>
      </c>
      <c r="G1941" s="389" t="str">
        <f t="shared" si="140"/>
        <v/>
      </c>
    </row>
    <row r="1942" spans="1:7">
      <c r="A1942" s="384" t="s">
        <v>49</v>
      </c>
      <c r="B1942" s="385" t="s">
        <v>100</v>
      </c>
      <c r="C1942" s="27" t="s">
        <v>86</v>
      </c>
      <c r="D1942" s="27" t="s">
        <v>33</v>
      </c>
      <c r="E1942" s="402" t="s">
        <v>1881</v>
      </c>
      <c r="F1942" s="27" t="str">
        <f t="shared" si="141"/>
        <v>주말엔팅3.0</v>
      </c>
      <c r="G1942" s="389" t="str">
        <f t="shared" si="140"/>
        <v/>
      </c>
    </row>
    <row r="1943" spans="1:7">
      <c r="A1943" s="384" t="s">
        <v>49</v>
      </c>
      <c r="B1943" s="385" t="s">
        <v>100</v>
      </c>
      <c r="C1943" s="27" t="s">
        <v>86</v>
      </c>
      <c r="D1943" s="27" t="s">
        <v>33</v>
      </c>
      <c r="E1943" s="402" t="s">
        <v>1882</v>
      </c>
      <c r="F1943" s="27" t="str">
        <f t="shared" si="141"/>
        <v>주말엔팅5.0</v>
      </c>
      <c r="G1943" s="389" t="str">
        <f t="shared" si="140"/>
        <v/>
      </c>
    </row>
    <row r="1944" spans="1:7">
      <c r="A1944" s="384" t="s">
        <v>49</v>
      </c>
      <c r="B1944" s="385" t="s">
        <v>102</v>
      </c>
      <c r="C1944" s="27" t="s">
        <v>5</v>
      </c>
      <c r="D1944" s="27" t="s">
        <v>28</v>
      </c>
      <c r="E1944" s="402" t="s">
        <v>1880</v>
      </c>
      <c r="F1944" s="27" t="str">
        <f t="shared" ref="F1944:F2007" si="142">IFERROR(VLOOKUP(E1944,$A$11:$H$17,8,0),0)</f>
        <v>T끼리어르신
(LTE안심옵션)</v>
      </c>
      <c r="G1944" s="389" t="str">
        <f t="shared" si="140"/>
        <v/>
      </c>
    </row>
    <row r="1945" spans="1:7">
      <c r="A1945" s="384" t="s">
        <v>49</v>
      </c>
      <c r="B1945" s="385" t="s">
        <v>102</v>
      </c>
      <c r="C1945" s="27" t="s">
        <v>5</v>
      </c>
      <c r="D1945" s="27" t="s">
        <v>28</v>
      </c>
      <c r="E1945" s="402" t="s">
        <v>1879</v>
      </c>
      <c r="F1945" s="27" t="str">
        <f t="shared" si="142"/>
        <v>어르신 안심 2.8G</v>
      </c>
      <c r="G1945" s="389" t="str">
        <f t="shared" si="140"/>
        <v/>
      </c>
    </row>
    <row r="1946" spans="1:7">
      <c r="A1946" s="384" t="s">
        <v>49</v>
      </c>
      <c r="B1946" s="385" t="s">
        <v>102</v>
      </c>
      <c r="C1946" s="27" t="s">
        <v>5</v>
      </c>
      <c r="D1946" s="27" t="s">
        <v>28</v>
      </c>
      <c r="E1946" s="402" t="s">
        <v>1881</v>
      </c>
      <c r="F1946" s="27" t="str">
        <f t="shared" si="142"/>
        <v>어르신 안심 4.5G</v>
      </c>
      <c r="G1946" s="389" t="str">
        <f t="shared" si="140"/>
        <v/>
      </c>
    </row>
    <row r="1947" spans="1:7">
      <c r="A1947" s="384" t="s">
        <v>49</v>
      </c>
      <c r="B1947" s="385" t="s">
        <v>102</v>
      </c>
      <c r="C1947" s="27" t="s">
        <v>5</v>
      </c>
      <c r="D1947" s="27" t="s">
        <v>28</v>
      </c>
      <c r="E1947" s="402" t="s">
        <v>1882</v>
      </c>
      <c r="F1947" s="27" t="str">
        <f t="shared" si="142"/>
        <v>어르신 에센스(어르신 스페셜)</v>
      </c>
      <c r="G1947" s="389" t="str">
        <f t="shared" si="140"/>
        <v/>
      </c>
    </row>
    <row r="1948" spans="1:7">
      <c r="A1948" s="384" t="s">
        <v>49</v>
      </c>
      <c r="B1948" s="385" t="s">
        <v>102</v>
      </c>
      <c r="C1948" s="27" t="s">
        <v>5</v>
      </c>
      <c r="D1948" s="27" t="s">
        <v>31</v>
      </c>
      <c r="E1948" s="402" t="s">
        <v>1880</v>
      </c>
      <c r="F1948" s="27" t="str">
        <f t="shared" si="142"/>
        <v>T끼리어르신
(LTE안심옵션)</v>
      </c>
      <c r="G1948" s="389" t="str">
        <f t="shared" si="140"/>
        <v/>
      </c>
    </row>
    <row r="1949" spans="1:7">
      <c r="A1949" s="384" t="s">
        <v>49</v>
      </c>
      <c r="B1949" s="385" t="s">
        <v>102</v>
      </c>
      <c r="C1949" s="27" t="s">
        <v>5</v>
      </c>
      <c r="D1949" s="27" t="s">
        <v>31</v>
      </c>
      <c r="E1949" s="402" t="s">
        <v>1879</v>
      </c>
      <c r="F1949" s="27" t="str">
        <f t="shared" si="142"/>
        <v>어르신 안심 2.8G</v>
      </c>
      <c r="G1949" s="389" t="str">
        <f t="shared" si="140"/>
        <v/>
      </c>
    </row>
    <row r="1950" spans="1:7">
      <c r="A1950" s="384" t="s">
        <v>49</v>
      </c>
      <c r="B1950" s="385" t="s">
        <v>102</v>
      </c>
      <c r="C1950" s="27" t="s">
        <v>5</v>
      </c>
      <c r="D1950" s="27" t="s">
        <v>31</v>
      </c>
      <c r="E1950" s="402" t="s">
        <v>1881</v>
      </c>
      <c r="F1950" s="27" t="str">
        <f t="shared" si="142"/>
        <v>어르신 안심 4.5G</v>
      </c>
      <c r="G1950" s="389" t="str">
        <f t="shared" si="140"/>
        <v/>
      </c>
    </row>
    <row r="1951" spans="1:7">
      <c r="A1951" s="384" t="s">
        <v>49</v>
      </c>
      <c r="B1951" s="385" t="s">
        <v>102</v>
      </c>
      <c r="C1951" s="27" t="s">
        <v>5</v>
      </c>
      <c r="D1951" s="27" t="s">
        <v>31</v>
      </c>
      <c r="E1951" s="402" t="s">
        <v>1882</v>
      </c>
      <c r="F1951" s="27" t="str">
        <f t="shared" si="142"/>
        <v>어르신 에센스(어르신 스페셜)</v>
      </c>
      <c r="G1951" s="389" t="str">
        <f t="shared" si="140"/>
        <v/>
      </c>
    </row>
    <row r="1952" spans="1:7">
      <c r="A1952" s="384" t="s">
        <v>49</v>
      </c>
      <c r="B1952" s="385" t="s">
        <v>102</v>
      </c>
      <c r="C1952" s="27" t="s">
        <v>5</v>
      </c>
      <c r="D1952" s="27" t="s">
        <v>32</v>
      </c>
      <c r="E1952" s="402" t="s">
        <v>1880</v>
      </c>
      <c r="F1952" s="27" t="str">
        <f t="shared" si="142"/>
        <v>T끼리어르신
(LTE안심옵션)</v>
      </c>
      <c r="G1952" s="389" t="str">
        <f t="shared" si="140"/>
        <v/>
      </c>
    </row>
    <row r="1953" spans="1:7">
      <c r="A1953" s="384" t="s">
        <v>49</v>
      </c>
      <c r="B1953" s="385" t="s">
        <v>102</v>
      </c>
      <c r="C1953" s="27" t="s">
        <v>5</v>
      </c>
      <c r="D1953" s="27" t="s">
        <v>32</v>
      </c>
      <c r="E1953" s="402" t="s">
        <v>1879</v>
      </c>
      <c r="F1953" s="27" t="str">
        <f t="shared" si="142"/>
        <v>어르신 안심 2.8G</v>
      </c>
      <c r="G1953" s="389" t="str">
        <f t="shared" si="140"/>
        <v/>
      </c>
    </row>
    <row r="1954" spans="1:7">
      <c r="A1954" s="384" t="s">
        <v>49</v>
      </c>
      <c r="B1954" s="385" t="s">
        <v>102</v>
      </c>
      <c r="C1954" s="27" t="s">
        <v>5</v>
      </c>
      <c r="D1954" s="27" t="s">
        <v>32</v>
      </c>
      <c r="E1954" s="402" t="s">
        <v>1881</v>
      </c>
      <c r="F1954" s="27" t="str">
        <f t="shared" si="142"/>
        <v>어르신 안심 4.5G</v>
      </c>
      <c r="G1954" s="389" t="str">
        <f t="shared" si="140"/>
        <v/>
      </c>
    </row>
    <row r="1955" spans="1:7">
      <c r="A1955" s="384" t="s">
        <v>49</v>
      </c>
      <c r="B1955" s="385" t="s">
        <v>102</v>
      </c>
      <c r="C1955" s="27" t="s">
        <v>5</v>
      </c>
      <c r="D1955" s="27" t="s">
        <v>32</v>
      </c>
      <c r="E1955" s="402" t="s">
        <v>1882</v>
      </c>
      <c r="F1955" s="27" t="str">
        <f t="shared" si="142"/>
        <v>어르신 에센스(어르신 스페셜)</v>
      </c>
      <c r="G1955" s="389" t="str">
        <f t="shared" si="140"/>
        <v/>
      </c>
    </row>
    <row r="1956" spans="1:7">
      <c r="A1956" s="384" t="s">
        <v>49</v>
      </c>
      <c r="B1956" s="385" t="s">
        <v>102</v>
      </c>
      <c r="C1956" s="27" t="s">
        <v>5</v>
      </c>
      <c r="D1956" s="27" t="s">
        <v>33</v>
      </c>
      <c r="E1956" s="402" t="s">
        <v>1880</v>
      </c>
      <c r="F1956" s="27" t="str">
        <f t="shared" si="142"/>
        <v>T끼리어르신
(LTE안심옵션)</v>
      </c>
      <c r="G1956" s="389" t="str">
        <f t="shared" si="140"/>
        <v/>
      </c>
    </row>
    <row r="1957" spans="1:7">
      <c r="A1957" s="384" t="s">
        <v>49</v>
      </c>
      <c r="B1957" s="385" t="s">
        <v>102</v>
      </c>
      <c r="C1957" s="27" t="s">
        <v>5</v>
      </c>
      <c r="D1957" s="27" t="s">
        <v>33</v>
      </c>
      <c r="E1957" s="402" t="s">
        <v>1879</v>
      </c>
      <c r="F1957" s="27" t="str">
        <f t="shared" si="142"/>
        <v>어르신 안심 2.8G</v>
      </c>
      <c r="G1957" s="389" t="str">
        <f t="shared" si="140"/>
        <v/>
      </c>
    </row>
    <row r="1958" spans="1:7">
      <c r="A1958" s="384" t="s">
        <v>49</v>
      </c>
      <c r="B1958" s="385" t="s">
        <v>102</v>
      </c>
      <c r="C1958" s="27" t="s">
        <v>5</v>
      </c>
      <c r="D1958" s="27" t="s">
        <v>33</v>
      </c>
      <c r="E1958" s="402" t="s">
        <v>1881</v>
      </c>
      <c r="F1958" s="27" t="str">
        <f t="shared" si="142"/>
        <v>어르신 안심 4.5G</v>
      </c>
      <c r="G1958" s="389" t="str">
        <f t="shared" si="140"/>
        <v/>
      </c>
    </row>
    <row r="1959" spans="1:7">
      <c r="A1959" s="384" t="s">
        <v>49</v>
      </c>
      <c r="B1959" s="385" t="s">
        <v>102</v>
      </c>
      <c r="C1959" s="27" t="s">
        <v>5</v>
      </c>
      <c r="D1959" s="27" t="s">
        <v>33</v>
      </c>
      <c r="E1959" s="402" t="s">
        <v>1882</v>
      </c>
      <c r="F1959" s="27" t="str">
        <f t="shared" si="142"/>
        <v>어르신 에센스(어르신 스페셜)</v>
      </c>
      <c r="G1959" s="389" t="str">
        <f t="shared" ref="G1959:G2022" si="143">IF(F1959="스몰","LTE안심옵션","")</f>
        <v/>
      </c>
    </row>
    <row r="1960" spans="1:7">
      <c r="A1960" s="384" t="s">
        <v>49</v>
      </c>
      <c r="B1960" s="385" t="s">
        <v>102</v>
      </c>
      <c r="C1960" s="27" t="s">
        <v>30</v>
      </c>
      <c r="D1960" s="27" t="s">
        <v>28</v>
      </c>
      <c r="E1960" s="402" t="s">
        <v>1880</v>
      </c>
      <c r="F1960" s="27" t="str">
        <f t="shared" si="142"/>
        <v>T끼리어르신
(LTE안심옵션)</v>
      </c>
      <c r="G1960" s="389" t="str">
        <f t="shared" si="143"/>
        <v/>
      </c>
    </row>
    <row r="1961" spans="1:7">
      <c r="A1961" s="384" t="s">
        <v>49</v>
      </c>
      <c r="B1961" s="385" t="s">
        <v>102</v>
      </c>
      <c r="C1961" s="27" t="s">
        <v>30</v>
      </c>
      <c r="D1961" s="27" t="s">
        <v>28</v>
      </c>
      <c r="E1961" s="402" t="s">
        <v>1879</v>
      </c>
      <c r="F1961" s="27" t="str">
        <f t="shared" si="142"/>
        <v>어르신 안심 2.8G</v>
      </c>
      <c r="G1961" s="389" t="str">
        <f t="shared" si="143"/>
        <v/>
      </c>
    </row>
    <row r="1962" spans="1:7">
      <c r="A1962" s="384" t="s">
        <v>49</v>
      </c>
      <c r="B1962" s="385" t="s">
        <v>102</v>
      </c>
      <c r="C1962" s="27" t="s">
        <v>30</v>
      </c>
      <c r="D1962" s="27" t="s">
        <v>28</v>
      </c>
      <c r="E1962" s="402" t="s">
        <v>1881</v>
      </c>
      <c r="F1962" s="27" t="str">
        <f t="shared" si="142"/>
        <v>어르신 안심 4.5G</v>
      </c>
      <c r="G1962" s="389" t="str">
        <f t="shared" si="143"/>
        <v/>
      </c>
    </row>
    <row r="1963" spans="1:7">
      <c r="A1963" s="384" t="s">
        <v>49</v>
      </c>
      <c r="B1963" s="385" t="s">
        <v>102</v>
      </c>
      <c r="C1963" s="27" t="s">
        <v>30</v>
      </c>
      <c r="D1963" s="27" t="s">
        <v>28</v>
      </c>
      <c r="E1963" s="402" t="s">
        <v>1882</v>
      </c>
      <c r="F1963" s="27" t="str">
        <f t="shared" si="142"/>
        <v>어르신 에센스(어르신 스페셜)</v>
      </c>
      <c r="G1963" s="389" t="str">
        <f t="shared" si="143"/>
        <v/>
      </c>
    </row>
    <row r="1964" spans="1:7">
      <c r="A1964" s="384" t="s">
        <v>49</v>
      </c>
      <c r="B1964" s="385" t="s">
        <v>102</v>
      </c>
      <c r="C1964" s="27" t="s">
        <v>30</v>
      </c>
      <c r="D1964" s="27" t="s">
        <v>31</v>
      </c>
      <c r="E1964" s="402" t="s">
        <v>1880</v>
      </c>
      <c r="F1964" s="27" t="str">
        <f t="shared" si="142"/>
        <v>T끼리어르신
(LTE안심옵션)</v>
      </c>
      <c r="G1964" s="389" t="str">
        <f t="shared" si="143"/>
        <v/>
      </c>
    </row>
    <row r="1965" spans="1:7">
      <c r="A1965" s="384" t="s">
        <v>49</v>
      </c>
      <c r="B1965" s="385" t="s">
        <v>102</v>
      </c>
      <c r="C1965" s="27" t="s">
        <v>30</v>
      </c>
      <c r="D1965" s="27" t="s">
        <v>31</v>
      </c>
      <c r="E1965" s="402" t="s">
        <v>1879</v>
      </c>
      <c r="F1965" s="27" t="str">
        <f t="shared" si="142"/>
        <v>어르신 안심 2.8G</v>
      </c>
      <c r="G1965" s="389" t="str">
        <f t="shared" si="143"/>
        <v/>
      </c>
    </row>
    <row r="1966" spans="1:7">
      <c r="A1966" s="384" t="s">
        <v>49</v>
      </c>
      <c r="B1966" s="385" t="s">
        <v>102</v>
      </c>
      <c r="C1966" s="27" t="s">
        <v>30</v>
      </c>
      <c r="D1966" s="27" t="s">
        <v>31</v>
      </c>
      <c r="E1966" s="402" t="s">
        <v>1881</v>
      </c>
      <c r="F1966" s="27" t="str">
        <f t="shared" si="142"/>
        <v>어르신 안심 4.5G</v>
      </c>
      <c r="G1966" s="389" t="str">
        <f t="shared" si="143"/>
        <v/>
      </c>
    </row>
    <row r="1967" spans="1:7">
      <c r="A1967" s="384" t="s">
        <v>49</v>
      </c>
      <c r="B1967" s="385" t="s">
        <v>102</v>
      </c>
      <c r="C1967" s="27" t="s">
        <v>30</v>
      </c>
      <c r="D1967" s="27" t="s">
        <v>31</v>
      </c>
      <c r="E1967" s="402" t="s">
        <v>1882</v>
      </c>
      <c r="F1967" s="27" t="str">
        <f t="shared" si="142"/>
        <v>어르신 에센스(어르신 스페셜)</v>
      </c>
      <c r="G1967" s="389" t="str">
        <f t="shared" si="143"/>
        <v/>
      </c>
    </row>
    <row r="1968" spans="1:7">
      <c r="A1968" s="384" t="s">
        <v>49</v>
      </c>
      <c r="B1968" s="385" t="s">
        <v>102</v>
      </c>
      <c r="C1968" s="27" t="s">
        <v>30</v>
      </c>
      <c r="D1968" s="27" t="s">
        <v>32</v>
      </c>
      <c r="E1968" s="402" t="s">
        <v>1880</v>
      </c>
      <c r="F1968" s="27" t="str">
        <f t="shared" si="142"/>
        <v>T끼리어르신
(LTE안심옵션)</v>
      </c>
      <c r="G1968" s="389" t="str">
        <f t="shared" si="143"/>
        <v/>
      </c>
    </row>
    <row r="1969" spans="1:7">
      <c r="A1969" s="384" t="s">
        <v>49</v>
      </c>
      <c r="B1969" s="385" t="s">
        <v>102</v>
      </c>
      <c r="C1969" s="27" t="s">
        <v>30</v>
      </c>
      <c r="D1969" s="27" t="s">
        <v>32</v>
      </c>
      <c r="E1969" s="402" t="s">
        <v>1879</v>
      </c>
      <c r="F1969" s="27" t="str">
        <f t="shared" si="142"/>
        <v>어르신 안심 2.8G</v>
      </c>
      <c r="G1969" s="389" t="str">
        <f t="shared" si="143"/>
        <v/>
      </c>
    </row>
    <row r="1970" spans="1:7">
      <c r="A1970" s="384" t="s">
        <v>49</v>
      </c>
      <c r="B1970" s="385" t="s">
        <v>102</v>
      </c>
      <c r="C1970" s="27" t="s">
        <v>30</v>
      </c>
      <c r="D1970" s="27" t="s">
        <v>32</v>
      </c>
      <c r="E1970" s="402" t="s">
        <v>1881</v>
      </c>
      <c r="F1970" s="27" t="str">
        <f t="shared" si="142"/>
        <v>어르신 안심 4.5G</v>
      </c>
      <c r="G1970" s="389" t="str">
        <f t="shared" si="143"/>
        <v/>
      </c>
    </row>
    <row r="1971" spans="1:7">
      <c r="A1971" s="384" t="s">
        <v>49</v>
      </c>
      <c r="B1971" s="385" t="s">
        <v>102</v>
      </c>
      <c r="C1971" s="27" t="s">
        <v>30</v>
      </c>
      <c r="D1971" s="27" t="s">
        <v>32</v>
      </c>
      <c r="E1971" s="402" t="s">
        <v>1882</v>
      </c>
      <c r="F1971" s="27" t="str">
        <f t="shared" si="142"/>
        <v>어르신 에센스(어르신 스페셜)</v>
      </c>
      <c r="G1971" s="389" t="str">
        <f t="shared" si="143"/>
        <v/>
      </c>
    </row>
    <row r="1972" spans="1:7">
      <c r="A1972" s="384" t="s">
        <v>49</v>
      </c>
      <c r="B1972" s="385" t="s">
        <v>102</v>
      </c>
      <c r="C1972" s="27" t="s">
        <v>30</v>
      </c>
      <c r="D1972" s="27" t="s">
        <v>33</v>
      </c>
      <c r="E1972" s="402" t="s">
        <v>1880</v>
      </c>
      <c r="F1972" s="27" t="str">
        <f t="shared" si="142"/>
        <v>T끼리어르신
(LTE안심옵션)</v>
      </c>
      <c r="G1972" s="389" t="str">
        <f t="shared" si="143"/>
        <v/>
      </c>
    </row>
    <row r="1973" spans="1:7">
      <c r="A1973" s="384" t="s">
        <v>49</v>
      </c>
      <c r="B1973" s="385" t="s">
        <v>102</v>
      </c>
      <c r="C1973" s="27" t="s">
        <v>30</v>
      </c>
      <c r="D1973" s="27" t="s">
        <v>33</v>
      </c>
      <c r="E1973" s="402" t="s">
        <v>1879</v>
      </c>
      <c r="F1973" s="27" t="str">
        <f t="shared" si="142"/>
        <v>어르신 안심 2.8G</v>
      </c>
      <c r="G1973" s="389" t="str">
        <f t="shared" si="143"/>
        <v/>
      </c>
    </row>
    <row r="1974" spans="1:7">
      <c r="A1974" s="384" t="s">
        <v>49</v>
      </c>
      <c r="B1974" s="385" t="s">
        <v>102</v>
      </c>
      <c r="C1974" s="27" t="s">
        <v>30</v>
      </c>
      <c r="D1974" s="27" t="s">
        <v>33</v>
      </c>
      <c r="E1974" s="402" t="s">
        <v>1881</v>
      </c>
      <c r="F1974" s="27" t="str">
        <f t="shared" si="142"/>
        <v>어르신 안심 4.5G</v>
      </c>
      <c r="G1974" s="389" t="str">
        <f t="shared" si="143"/>
        <v/>
      </c>
    </row>
    <row r="1975" spans="1:7">
      <c r="A1975" s="384" t="s">
        <v>49</v>
      </c>
      <c r="B1975" s="385" t="s">
        <v>102</v>
      </c>
      <c r="C1975" s="27" t="s">
        <v>30</v>
      </c>
      <c r="D1975" s="27" t="s">
        <v>33</v>
      </c>
      <c r="E1975" s="402" t="s">
        <v>1882</v>
      </c>
      <c r="F1975" s="27" t="str">
        <f t="shared" si="142"/>
        <v>어르신 에센스(어르신 스페셜)</v>
      </c>
      <c r="G1975" s="389" t="str">
        <f t="shared" si="143"/>
        <v/>
      </c>
    </row>
    <row r="1976" spans="1:7">
      <c r="A1976" s="384" t="s">
        <v>49</v>
      </c>
      <c r="B1976" s="385" t="s">
        <v>102</v>
      </c>
      <c r="C1976" s="27" t="s">
        <v>10</v>
      </c>
      <c r="D1976" s="27" t="s">
        <v>28</v>
      </c>
      <c r="E1976" s="402" t="s">
        <v>1880</v>
      </c>
      <c r="F1976" s="27" t="str">
        <f t="shared" si="142"/>
        <v>T끼리어르신
(LTE안심옵션)</v>
      </c>
      <c r="G1976" s="389" t="str">
        <f t="shared" si="143"/>
        <v/>
      </c>
    </row>
    <row r="1977" spans="1:7">
      <c r="A1977" s="384" t="s">
        <v>49</v>
      </c>
      <c r="B1977" s="385" t="s">
        <v>102</v>
      </c>
      <c r="C1977" s="27" t="s">
        <v>10</v>
      </c>
      <c r="D1977" s="27" t="s">
        <v>28</v>
      </c>
      <c r="E1977" s="402" t="s">
        <v>1879</v>
      </c>
      <c r="F1977" s="27" t="str">
        <f t="shared" si="142"/>
        <v>어르신 안심 2.8G</v>
      </c>
      <c r="G1977" s="389" t="str">
        <f t="shared" si="143"/>
        <v/>
      </c>
    </row>
    <row r="1978" spans="1:7">
      <c r="A1978" s="384" t="s">
        <v>49</v>
      </c>
      <c r="B1978" s="385" t="s">
        <v>102</v>
      </c>
      <c r="C1978" s="27" t="s">
        <v>10</v>
      </c>
      <c r="D1978" s="27" t="s">
        <v>28</v>
      </c>
      <c r="E1978" s="402" t="s">
        <v>1881</v>
      </c>
      <c r="F1978" s="27" t="str">
        <f t="shared" si="142"/>
        <v>어르신 안심 4.5G</v>
      </c>
      <c r="G1978" s="389" t="str">
        <f t="shared" si="143"/>
        <v/>
      </c>
    </row>
    <row r="1979" spans="1:7">
      <c r="A1979" s="384" t="s">
        <v>49</v>
      </c>
      <c r="B1979" s="385" t="s">
        <v>102</v>
      </c>
      <c r="C1979" s="27" t="s">
        <v>10</v>
      </c>
      <c r="D1979" s="27" t="s">
        <v>28</v>
      </c>
      <c r="E1979" s="402" t="s">
        <v>1882</v>
      </c>
      <c r="F1979" s="27" t="str">
        <f t="shared" si="142"/>
        <v>어르신 에센스(어르신 스페셜)</v>
      </c>
      <c r="G1979" s="389" t="str">
        <f t="shared" si="143"/>
        <v/>
      </c>
    </row>
    <row r="1980" spans="1:7">
      <c r="A1980" s="384" t="s">
        <v>49</v>
      </c>
      <c r="B1980" s="385" t="s">
        <v>102</v>
      </c>
      <c r="C1980" s="27" t="s">
        <v>10</v>
      </c>
      <c r="D1980" s="27" t="s">
        <v>31</v>
      </c>
      <c r="E1980" s="402" t="s">
        <v>1880</v>
      </c>
      <c r="F1980" s="27" t="str">
        <f t="shared" si="142"/>
        <v>T끼리어르신
(LTE안심옵션)</v>
      </c>
      <c r="G1980" s="389" t="str">
        <f t="shared" si="143"/>
        <v/>
      </c>
    </row>
    <row r="1981" spans="1:7">
      <c r="A1981" s="384" t="s">
        <v>49</v>
      </c>
      <c r="B1981" s="385" t="s">
        <v>102</v>
      </c>
      <c r="C1981" s="27" t="s">
        <v>10</v>
      </c>
      <c r="D1981" s="27" t="s">
        <v>31</v>
      </c>
      <c r="E1981" s="402" t="s">
        <v>1879</v>
      </c>
      <c r="F1981" s="27" t="str">
        <f t="shared" si="142"/>
        <v>어르신 안심 2.8G</v>
      </c>
      <c r="G1981" s="389" t="str">
        <f t="shared" si="143"/>
        <v/>
      </c>
    </row>
    <row r="1982" spans="1:7">
      <c r="A1982" s="384" t="s">
        <v>49</v>
      </c>
      <c r="B1982" s="385" t="s">
        <v>102</v>
      </c>
      <c r="C1982" s="27" t="s">
        <v>10</v>
      </c>
      <c r="D1982" s="27" t="s">
        <v>31</v>
      </c>
      <c r="E1982" s="402" t="s">
        <v>1881</v>
      </c>
      <c r="F1982" s="27" t="str">
        <f t="shared" si="142"/>
        <v>어르신 안심 4.5G</v>
      </c>
      <c r="G1982" s="389" t="str">
        <f t="shared" si="143"/>
        <v/>
      </c>
    </row>
    <row r="1983" spans="1:7">
      <c r="A1983" s="384" t="s">
        <v>49</v>
      </c>
      <c r="B1983" s="385" t="s">
        <v>102</v>
      </c>
      <c r="C1983" s="27" t="s">
        <v>10</v>
      </c>
      <c r="D1983" s="27" t="s">
        <v>31</v>
      </c>
      <c r="E1983" s="402" t="s">
        <v>1882</v>
      </c>
      <c r="F1983" s="27" t="str">
        <f t="shared" si="142"/>
        <v>어르신 에센스(어르신 스페셜)</v>
      </c>
      <c r="G1983" s="389" t="str">
        <f t="shared" si="143"/>
        <v/>
      </c>
    </row>
    <row r="1984" spans="1:7">
      <c r="A1984" s="384" t="s">
        <v>49</v>
      </c>
      <c r="B1984" s="385" t="s">
        <v>102</v>
      </c>
      <c r="C1984" s="27" t="s">
        <v>10</v>
      </c>
      <c r="D1984" s="27" t="s">
        <v>32</v>
      </c>
      <c r="E1984" s="402" t="s">
        <v>1880</v>
      </c>
      <c r="F1984" s="27" t="str">
        <f t="shared" si="142"/>
        <v>T끼리어르신
(LTE안심옵션)</v>
      </c>
      <c r="G1984" s="389" t="str">
        <f t="shared" si="143"/>
        <v/>
      </c>
    </row>
    <row r="1985" spans="1:7">
      <c r="A1985" s="384" t="s">
        <v>49</v>
      </c>
      <c r="B1985" s="385" t="s">
        <v>102</v>
      </c>
      <c r="C1985" s="27" t="s">
        <v>10</v>
      </c>
      <c r="D1985" s="27" t="s">
        <v>32</v>
      </c>
      <c r="E1985" s="402" t="s">
        <v>1879</v>
      </c>
      <c r="F1985" s="27" t="str">
        <f t="shared" si="142"/>
        <v>어르신 안심 2.8G</v>
      </c>
      <c r="G1985" s="389" t="str">
        <f t="shared" si="143"/>
        <v/>
      </c>
    </row>
    <row r="1986" spans="1:7">
      <c r="A1986" s="384" t="s">
        <v>49</v>
      </c>
      <c r="B1986" s="385" t="s">
        <v>102</v>
      </c>
      <c r="C1986" s="27" t="s">
        <v>10</v>
      </c>
      <c r="D1986" s="27" t="s">
        <v>32</v>
      </c>
      <c r="E1986" s="402" t="s">
        <v>1881</v>
      </c>
      <c r="F1986" s="27" t="str">
        <f t="shared" si="142"/>
        <v>어르신 안심 4.5G</v>
      </c>
      <c r="G1986" s="389" t="str">
        <f t="shared" si="143"/>
        <v/>
      </c>
    </row>
    <row r="1987" spans="1:7">
      <c r="A1987" s="384" t="s">
        <v>49</v>
      </c>
      <c r="B1987" s="385" t="s">
        <v>102</v>
      </c>
      <c r="C1987" s="27" t="s">
        <v>10</v>
      </c>
      <c r="D1987" s="27" t="s">
        <v>32</v>
      </c>
      <c r="E1987" s="402" t="s">
        <v>1882</v>
      </c>
      <c r="F1987" s="27" t="str">
        <f t="shared" si="142"/>
        <v>어르신 에센스(어르신 스페셜)</v>
      </c>
      <c r="G1987" s="389" t="str">
        <f t="shared" si="143"/>
        <v/>
      </c>
    </row>
    <row r="1988" spans="1:7">
      <c r="A1988" s="384" t="s">
        <v>49</v>
      </c>
      <c r="B1988" s="385" t="s">
        <v>102</v>
      </c>
      <c r="C1988" s="27" t="s">
        <v>10</v>
      </c>
      <c r="D1988" s="27" t="s">
        <v>33</v>
      </c>
      <c r="E1988" s="402" t="s">
        <v>1880</v>
      </c>
      <c r="F1988" s="27" t="str">
        <f t="shared" si="142"/>
        <v>T끼리어르신
(LTE안심옵션)</v>
      </c>
      <c r="G1988" s="389" t="str">
        <f t="shared" si="143"/>
        <v/>
      </c>
    </row>
    <row r="1989" spans="1:7">
      <c r="A1989" s="384" t="s">
        <v>49</v>
      </c>
      <c r="B1989" s="385" t="s">
        <v>102</v>
      </c>
      <c r="C1989" s="27" t="s">
        <v>10</v>
      </c>
      <c r="D1989" s="27" t="s">
        <v>33</v>
      </c>
      <c r="E1989" s="402" t="s">
        <v>1879</v>
      </c>
      <c r="F1989" s="27" t="str">
        <f t="shared" si="142"/>
        <v>어르신 안심 2.8G</v>
      </c>
      <c r="G1989" s="389" t="str">
        <f t="shared" si="143"/>
        <v/>
      </c>
    </row>
    <row r="1990" spans="1:7">
      <c r="A1990" s="384" t="s">
        <v>49</v>
      </c>
      <c r="B1990" s="385" t="s">
        <v>102</v>
      </c>
      <c r="C1990" s="27" t="s">
        <v>10</v>
      </c>
      <c r="D1990" s="27" t="s">
        <v>33</v>
      </c>
      <c r="E1990" s="402" t="s">
        <v>1881</v>
      </c>
      <c r="F1990" s="27" t="str">
        <f t="shared" si="142"/>
        <v>어르신 안심 4.5G</v>
      </c>
      <c r="G1990" s="389" t="str">
        <f t="shared" si="143"/>
        <v/>
      </c>
    </row>
    <row r="1991" spans="1:7">
      <c r="A1991" s="384" t="s">
        <v>49</v>
      </c>
      <c r="B1991" s="385" t="s">
        <v>102</v>
      </c>
      <c r="C1991" s="27" t="s">
        <v>10</v>
      </c>
      <c r="D1991" s="27" t="s">
        <v>33</v>
      </c>
      <c r="E1991" s="402" t="s">
        <v>1882</v>
      </c>
      <c r="F1991" s="27" t="str">
        <f t="shared" si="142"/>
        <v>어르신 에센스(어르신 스페셜)</v>
      </c>
      <c r="G1991" s="389" t="str">
        <f t="shared" si="143"/>
        <v/>
      </c>
    </row>
    <row r="1992" spans="1:7">
      <c r="A1992" s="384" t="s">
        <v>49</v>
      </c>
      <c r="B1992" s="385" t="s">
        <v>102</v>
      </c>
      <c r="C1992" s="27" t="s">
        <v>13</v>
      </c>
      <c r="D1992" s="27" t="s">
        <v>28</v>
      </c>
      <c r="E1992" s="402" t="s">
        <v>1880</v>
      </c>
      <c r="F1992" s="27" t="str">
        <f t="shared" si="142"/>
        <v>T끼리어르신
(LTE안심옵션)</v>
      </c>
      <c r="G1992" s="389" t="str">
        <f t="shared" si="143"/>
        <v/>
      </c>
    </row>
    <row r="1993" spans="1:7">
      <c r="A1993" s="384" t="s">
        <v>49</v>
      </c>
      <c r="B1993" s="385" t="s">
        <v>102</v>
      </c>
      <c r="C1993" s="27" t="s">
        <v>13</v>
      </c>
      <c r="D1993" s="27" t="s">
        <v>28</v>
      </c>
      <c r="E1993" s="402" t="s">
        <v>1879</v>
      </c>
      <c r="F1993" s="27" t="str">
        <f t="shared" si="142"/>
        <v>어르신 안심 2.8G</v>
      </c>
      <c r="G1993" s="389" t="str">
        <f t="shared" si="143"/>
        <v/>
      </c>
    </row>
    <row r="1994" spans="1:7">
      <c r="A1994" s="384" t="s">
        <v>49</v>
      </c>
      <c r="B1994" s="385" t="s">
        <v>102</v>
      </c>
      <c r="C1994" s="27" t="s">
        <v>13</v>
      </c>
      <c r="D1994" s="27" t="s">
        <v>28</v>
      </c>
      <c r="E1994" s="402" t="s">
        <v>1881</v>
      </c>
      <c r="F1994" s="27" t="str">
        <f t="shared" si="142"/>
        <v>어르신 안심 4.5G</v>
      </c>
      <c r="G1994" s="389" t="str">
        <f t="shared" si="143"/>
        <v/>
      </c>
    </row>
    <row r="1995" spans="1:7">
      <c r="A1995" s="384" t="s">
        <v>49</v>
      </c>
      <c r="B1995" s="385" t="s">
        <v>102</v>
      </c>
      <c r="C1995" s="27" t="s">
        <v>13</v>
      </c>
      <c r="D1995" s="27" t="s">
        <v>28</v>
      </c>
      <c r="E1995" s="402" t="s">
        <v>1882</v>
      </c>
      <c r="F1995" s="27" t="str">
        <f t="shared" si="142"/>
        <v>어르신 에센스(어르신 스페셜)</v>
      </c>
      <c r="G1995" s="389" t="str">
        <f t="shared" si="143"/>
        <v/>
      </c>
    </row>
    <row r="1996" spans="1:7">
      <c r="A1996" s="384" t="s">
        <v>49</v>
      </c>
      <c r="B1996" s="385" t="s">
        <v>102</v>
      </c>
      <c r="C1996" s="27" t="s">
        <v>13</v>
      </c>
      <c r="D1996" s="27" t="s">
        <v>31</v>
      </c>
      <c r="E1996" s="402" t="s">
        <v>1880</v>
      </c>
      <c r="F1996" s="27" t="str">
        <f t="shared" si="142"/>
        <v>T끼리어르신
(LTE안심옵션)</v>
      </c>
      <c r="G1996" s="389" t="str">
        <f t="shared" si="143"/>
        <v/>
      </c>
    </row>
    <row r="1997" spans="1:7">
      <c r="A1997" s="384" t="s">
        <v>49</v>
      </c>
      <c r="B1997" s="385" t="s">
        <v>102</v>
      </c>
      <c r="C1997" s="27" t="s">
        <v>13</v>
      </c>
      <c r="D1997" s="27" t="s">
        <v>31</v>
      </c>
      <c r="E1997" s="402" t="s">
        <v>1879</v>
      </c>
      <c r="F1997" s="27" t="str">
        <f t="shared" si="142"/>
        <v>어르신 안심 2.8G</v>
      </c>
      <c r="G1997" s="389" t="str">
        <f t="shared" si="143"/>
        <v/>
      </c>
    </row>
    <row r="1998" spans="1:7">
      <c r="A1998" s="384" t="s">
        <v>49</v>
      </c>
      <c r="B1998" s="385" t="s">
        <v>102</v>
      </c>
      <c r="C1998" s="27" t="s">
        <v>13</v>
      </c>
      <c r="D1998" s="27" t="s">
        <v>31</v>
      </c>
      <c r="E1998" s="402" t="s">
        <v>1881</v>
      </c>
      <c r="F1998" s="27" t="str">
        <f t="shared" si="142"/>
        <v>어르신 안심 4.5G</v>
      </c>
      <c r="G1998" s="389" t="str">
        <f t="shared" si="143"/>
        <v/>
      </c>
    </row>
    <row r="1999" spans="1:7">
      <c r="A1999" s="384" t="s">
        <v>49</v>
      </c>
      <c r="B1999" s="385" t="s">
        <v>102</v>
      </c>
      <c r="C1999" s="27" t="s">
        <v>13</v>
      </c>
      <c r="D1999" s="27" t="s">
        <v>31</v>
      </c>
      <c r="E1999" s="402" t="s">
        <v>1882</v>
      </c>
      <c r="F1999" s="27" t="str">
        <f t="shared" si="142"/>
        <v>어르신 에센스(어르신 스페셜)</v>
      </c>
      <c r="G1999" s="389" t="str">
        <f t="shared" si="143"/>
        <v/>
      </c>
    </row>
    <row r="2000" spans="1:7">
      <c r="A2000" s="384" t="s">
        <v>49</v>
      </c>
      <c r="B2000" s="385" t="s">
        <v>102</v>
      </c>
      <c r="C2000" s="27" t="s">
        <v>13</v>
      </c>
      <c r="D2000" s="27" t="s">
        <v>32</v>
      </c>
      <c r="E2000" s="402" t="s">
        <v>1880</v>
      </c>
      <c r="F2000" s="27" t="str">
        <f t="shared" si="142"/>
        <v>T끼리어르신
(LTE안심옵션)</v>
      </c>
      <c r="G2000" s="389" t="str">
        <f t="shared" si="143"/>
        <v/>
      </c>
    </row>
    <row r="2001" spans="1:7">
      <c r="A2001" s="384" t="s">
        <v>49</v>
      </c>
      <c r="B2001" s="385" t="s">
        <v>102</v>
      </c>
      <c r="C2001" s="27" t="s">
        <v>13</v>
      </c>
      <c r="D2001" s="27" t="s">
        <v>32</v>
      </c>
      <c r="E2001" s="402" t="s">
        <v>1879</v>
      </c>
      <c r="F2001" s="27" t="str">
        <f t="shared" si="142"/>
        <v>어르신 안심 2.8G</v>
      </c>
      <c r="G2001" s="389" t="str">
        <f t="shared" si="143"/>
        <v/>
      </c>
    </row>
    <row r="2002" spans="1:7">
      <c r="A2002" s="384" t="s">
        <v>49</v>
      </c>
      <c r="B2002" s="385" t="s">
        <v>102</v>
      </c>
      <c r="C2002" s="27" t="s">
        <v>13</v>
      </c>
      <c r="D2002" s="27" t="s">
        <v>32</v>
      </c>
      <c r="E2002" s="402" t="s">
        <v>1881</v>
      </c>
      <c r="F2002" s="27" t="str">
        <f t="shared" si="142"/>
        <v>어르신 안심 4.5G</v>
      </c>
      <c r="G2002" s="389" t="str">
        <f t="shared" si="143"/>
        <v/>
      </c>
    </row>
    <row r="2003" spans="1:7">
      <c r="A2003" s="384" t="s">
        <v>49</v>
      </c>
      <c r="B2003" s="385" t="s">
        <v>102</v>
      </c>
      <c r="C2003" s="27" t="s">
        <v>13</v>
      </c>
      <c r="D2003" s="27" t="s">
        <v>32</v>
      </c>
      <c r="E2003" s="402" t="s">
        <v>1882</v>
      </c>
      <c r="F2003" s="27" t="str">
        <f t="shared" si="142"/>
        <v>어르신 에센스(어르신 스페셜)</v>
      </c>
      <c r="G2003" s="389" t="str">
        <f t="shared" si="143"/>
        <v/>
      </c>
    </row>
    <row r="2004" spans="1:7">
      <c r="A2004" s="384" t="s">
        <v>49</v>
      </c>
      <c r="B2004" s="385" t="s">
        <v>102</v>
      </c>
      <c r="C2004" s="27" t="s">
        <v>13</v>
      </c>
      <c r="D2004" s="27" t="s">
        <v>33</v>
      </c>
      <c r="E2004" s="402" t="s">
        <v>1880</v>
      </c>
      <c r="F2004" s="27" t="str">
        <f t="shared" si="142"/>
        <v>T끼리어르신
(LTE안심옵션)</v>
      </c>
      <c r="G2004" s="389" t="str">
        <f t="shared" si="143"/>
        <v/>
      </c>
    </row>
    <row r="2005" spans="1:7">
      <c r="A2005" s="384" t="s">
        <v>49</v>
      </c>
      <c r="B2005" s="385" t="s">
        <v>102</v>
      </c>
      <c r="C2005" s="27" t="s">
        <v>13</v>
      </c>
      <c r="D2005" s="27" t="s">
        <v>33</v>
      </c>
      <c r="E2005" s="402" t="s">
        <v>1879</v>
      </c>
      <c r="F2005" s="27" t="str">
        <f t="shared" si="142"/>
        <v>어르신 안심 2.8G</v>
      </c>
      <c r="G2005" s="389" t="str">
        <f t="shared" si="143"/>
        <v/>
      </c>
    </row>
    <row r="2006" spans="1:7">
      <c r="A2006" s="384" t="s">
        <v>49</v>
      </c>
      <c r="B2006" s="385" t="s">
        <v>102</v>
      </c>
      <c r="C2006" s="27" t="s">
        <v>13</v>
      </c>
      <c r="D2006" s="27" t="s">
        <v>33</v>
      </c>
      <c r="E2006" s="402" t="s">
        <v>1881</v>
      </c>
      <c r="F2006" s="27" t="str">
        <f t="shared" si="142"/>
        <v>어르신 안심 4.5G</v>
      </c>
      <c r="G2006" s="389" t="str">
        <f t="shared" si="143"/>
        <v/>
      </c>
    </row>
    <row r="2007" spans="1:7">
      <c r="A2007" s="384" t="s">
        <v>49</v>
      </c>
      <c r="B2007" s="385" t="s">
        <v>102</v>
      </c>
      <c r="C2007" s="27" t="s">
        <v>13</v>
      </c>
      <c r="D2007" s="27" t="s">
        <v>33</v>
      </c>
      <c r="E2007" s="402" t="s">
        <v>1882</v>
      </c>
      <c r="F2007" s="27" t="str">
        <f t="shared" si="142"/>
        <v>어르신 에센스(어르신 스페셜)</v>
      </c>
      <c r="G2007" s="389" t="str">
        <f t="shared" si="143"/>
        <v/>
      </c>
    </row>
    <row r="2008" spans="1:7">
      <c r="A2008" s="384" t="s">
        <v>49</v>
      </c>
      <c r="B2008" s="385" t="s">
        <v>102</v>
      </c>
      <c r="C2008" s="27" t="s">
        <v>34</v>
      </c>
      <c r="D2008" s="27" t="s">
        <v>28</v>
      </c>
      <c r="E2008" s="402" t="s">
        <v>1880</v>
      </c>
      <c r="F2008" s="27" t="str">
        <f t="shared" ref="F2008:F2039" si="144">IFERROR(VLOOKUP(E2008,$A$11:$H$17,8,0),0)</f>
        <v>T끼리어르신
(LTE안심옵션)</v>
      </c>
      <c r="G2008" s="389" t="str">
        <f t="shared" si="143"/>
        <v/>
      </c>
    </row>
    <row r="2009" spans="1:7">
      <c r="A2009" s="384" t="s">
        <v>49</v>
      </c>
      <c r="B2009" s="385" t="s">
        <v>102</v>
      </c>
      <c r="C2009" s="27" t="s">
        <v>34</v>
      </c>
      <c r="D2009" s="27" t="s">
        <v>28</v>
      </c>
      <c r="E2009" s="402" t="s">
        <v>1879</v>
      </c>
      <c r="F2009" s="27" t="str">
        <f t="shared" si="144"/>
        <v>어르신 안심 2.8G</v>
      </c>
      <c r="G2009" s="389" t="str">
        <f t="shared" si="143"/>
        <v/>
      </c>
    </row>
    <row r="2010" spans="1:7">
      <c r="A2010" s="384" t="s">
        <v>49</v>
      </c>
      <c r="B2010" s="385" t="s">
        <v>102</v>
      </c>
      <c r="C2010" s="27" t="s">
        <v>34</v>
      </c>
      <c r="D2010" s="27" t="s">
        <v>28</v>
      </c>
      <c r="E2010" s="402" t="s">
        <v>1881</v>
      </c>
      <c r="F2010" s="27" t="str">
        <f t="shared" si="144"/>
        <v>어르신 안심 4.5G</v>
      </c>
      <c r="G2010" s="389" t="str">
        <f t="shared" si="143"/>
        <v/>
      </c>
    </row>
    <row r="2011" spans="1:7">
      <c r="A2011" s="384" t="s">
        <v>49</v>
      </c>
      <c r="B2011" s="385" t="s">
        <v>102</v>
      </c>
      <c r="C2011" s="27" t="s">
        <v>34</v>
      </c>
      <c r="D2011" s="27" t="s">
        <v>28</v>
      </c>
      <c r="E2011" s="402" t="s">
        <v>1882</v>
      </c>
      <c r="F2011" s="27" t="str">
        <f t="shared" si="144"/>
        <v>어르신 에센스(어르신 스페셜)</v>
      </c>
      <c r="G2011" s="389" t="str">
        <f t="shared" si="143"/>
        <v/>
      </c>
    </row>
    <row r="2012" spans="1:7">
      <c r="A2012" s="384" t="s">
        <v>49</v>
      </c>
      <c r="B2012" s="385" t="s">
        <v>102</v>
      </c>
      <c r="C2012" s="27" t="s">
        <v>34</v>
      </c>
      <c r="D2012" s="27" t="s">
        <v>31</v>
      </c>
      <c r="E2012" s="402" t="s">
        <v>1880</v>
      </c>
      <c r="F2012" s="27" t="str">
        <f t="shared" si="144"/>
        <v>T끼리어르신
(LTE안심옵션)</v>
      </c>
      <c r="G2012" s="389" t="str">
        <f t="shared" si="143"/>
        <v/>
      </c>
    </row>
    <row r="2013" spans="1:7">
      <c r="A2013" s="384" t="s">
        <v>49</v>
      </c>
      <c r="B2013" s="385" t="s">
        <v>102</v>
      </c>
      <c r="C2013" s="27" t="s">
        <v>34</v>
      </c>
      <c r="D2013" s="27" t="s">
        <v>31</v>
      </c>
      <c r="E2013" s="402" t="s">
        <v>1879</v>
      </c>
      <c r="F2013" s="27" t="str">
        <f t="shared" si="144"/>
        <v>어르신 안심 2.8G</v>
      </c>
      <c r="G2013" s="389" t="str">
        <f t="shared" si="143"/>
        <v/>
      </c>
    </row>
    <row r="2014" spans="1:7">
      <c r="A2014" s="384" t="s">
        <v>49</v>
      </c>
      <c r="B2014" s="385" t="s">
        <v>102</v>
      </c>
      <c r="C2014" s="27" t="s">
        <v>34</v>
      </c>
      <c r="D2014" s="27" t="s">
        <v>31</v>
      </c>
      <c r="E2014" s="402" t="s">
        <v>1881</v>
      </c>
      <c r="F2014" s="27" t="str">
        <f t="shared" si="144"/>
        <v>어르신 안심 4.5G</v>
      </c>
      <c r="G2014" s="389" t="str">
        <f t="shared" si="143"/>
        <v/>
      </c>
    </row>
    <row r="2015" spans="1:7">
      <c r="A2015" s="384" t="s">
        <v>49</v>
      </c>
      <c r="B2015" s="385" t="s">
        <v>102</v>
      </c>
      <c r="C2015" s="27" t="s">
        <v>34</v>
      </c>
      <c r="D2015" s="27" t="s">
        <v>31</v>
      </c>
      <c r="E2015" s="402" t="s">
        <v>1882</v>
      </c>
      <c r="F2015" s="27" t="str">
        <f t="shared" si="144"/>
        <v>어르신 에센스(어르신 스페셜)</v>
      </c>
      <c r="G2015" s="389" t="str">
        <f t="shared" si="143"/>
        <v/>
      </c>
    </row>
    <row r="2016" spans="1:7">
      <c r="A2016" s="384" t="s">
        <v>49</v>
      </c>
      <c r="B2016" s="385" t="s">
        <v>102</v>
      </c>
      <c r="C2016" s="27" t="s">
        <v>34</v>
      </c>
      <c r="D2016" s="27" t="s">
        <v>32</v>
      </c>
      <c r="E2016" s="402" t="s">
        <v>1880</v>
      </c>
      <c r="F2016" s="27" t="str">
        <f t="shared" si="144"/>
        <v>T끼리어르신
(LTE안심옵션)</v>
      </c>
      <c r="G2016" s="389" t="str">
        <f t="shared" si="143"/>
        <v/>
      </c>
    </row>
    <row r="2017" spans="1:7">
      <c r="A2017" s="384" t="s">
        <v>49</v>
      </c>
      <c r="B2017" s="385" t="s">
        <v>102</v>
      </c>
      <c r="C2017" s="27" t="s">
        <v>34</v>
      </c>
      <c r="D2017" s="27" t="s">
        <v>32</v>
      </c>
      <c r="E2017" s="402" t="s">
        <v>1879</v>
      </c>
      <c r="F2017" s="27" t="str">
        <f t="shared" si="144"/>
        <v>어르신 안심 2.8G</v>
      </c>
      <c r="G2017" s="389" t="str">
        <f t="shared" si="143"/>
        <v/>
      </c>
    </row>
    <row r="2018" spans="1:7">
      <c r="A2018" s="384" t="s">
        <v>49</v>
      </c>
      <c r="B2018" s="385" t="s">
        <v>102</v>
      </c>
      <c r="C2018" s="27" t="s">
        <v>34</v>
      </c>
      <c r="D2018" s="27" t="s">
        <v>32</v>
      </c>
      <c r="E2018" s="402" t="s">
        <v>1881</v>
      </c>
      <c r="F2018" s="27" t="str">
        <f t="shared" si="144"/>
        <v>어르신 안심 4.5G</v>
      </c>
      <c r="G2018" s="389" t="str">
        <f t="shared" si="143"/>
        <v/>
      </c>
    </row>
    <row r="2019" spans="1:7">
      <c r="A2019" s="384" t="s">
        <v>49</v>
      </c>
      <c r="B2019" s="385" t="s">
        <v>102</v>
      </c>
      <c r="C2019" s="27" t="s">
        <v>34</v>
      </c>
      <c r="D2019" s="27" t="s">
        <v>32</v>
      </c>
      <c r="E2019" s="402" t="s">
        <v>1882</v>
      </c>
      <c r="F2019" s="27" t="str">
        <f t="shared" si="144"/>
        <v>어르신 에센스(어르신 스페셜)</v>
      </c>
      <c r="G2019" s="389" t="str">
        <f t="shared" si="143"/>
        <v/>
      </c>
    </row>
    <row r="2020" spans="1:7">
      <c r="A2020" s="384" t="s">
        <v>49</v>
      </c>
      <c r="B2020" s="385" t="s">
        <v>102</v>
      </c>
      <c r="C2020" s="27" t="s">
        <v>34</v>
      </c>
      <c r="D2020" s="27" t="s">
        <v>33</v>
      </c>
      <c r="E2020" s="402" t="s">
        <v>1880</v>
      </c>
      <c r="F2020" s="27" t="str">
        <f t="shared" si="144"/>
        <v>T끼리어르신
(LTE안심옵션)</v>
      </c>
      <c r="G2020" s="389" t="str">
        <f t="shared" si="143"/>
        <v/>
      </c>
    </row>
    <row r="2021" spans="1:7">
      <c r="A2021" s="384" t="s">
        <v>49</v>
      </c>
      <c r="B2021" s="385" t="s">
        <v>102</v>
      </c>
      <c r="C2021" s="27" t="s">
        <v>34</v>
      </c>
      <c r="D2021" s="27" t="s">
        <v>33</v>
      </c>
      <c r="E2021" s="402" t="s">
        <v>1879</v>
      </c>
      <c r="F2021" s="27" t="str">
        <f t="shared" si="144"/>
        <v>어르신 안심 2.8G</v>
      </c>
      <c r="G2021" s="389" t="str">
        <f t="shared" si="143"/>
        <v/>
      </c>
    </row>
    <row r="2022" spans="1:7">
      <c r="A2022" s="384" t="s">
        <v>49</v>
      </c>
      <c r="B2022" s="385" t="s">
        <v>102</v>
      </c>
      <c r="C2022" s="27" t="s">
        <v>34</v>
      </c>
      <c r="D2022" s="27" t="s">
        <v>33</v>
      </c>
      <c r="E2022" s="402" t="s">
        <v>1881</v>
      </c>
      <c r="F2022" s="27" t="str">
        <f t="shared" si="144"/>
        <v>어르신 안심 4.5G</v>
      </c>
      <c r="G2022" s="389" t="str">
        <f t="shared" si="143"/>
        <v/>
      </c>
    </row>
    <row r="2023" spans="1:7">
      <c r="A2023" s="384" t="s">
        <v>49</v>
      </c>
      <c r="B2023" s="385" t="s">
        <v>102</v>
      </c>
      <c r="C2023" s="27" t="s">
        <v>34</v>
      </c>
      <c r="D2023" s="27" t="s">
        <v>33</v>
      </c>
      <c r="E2023" s="402" t="s">
        <v>1882</v>
      </c>
      <c r="F2023" s="27" t="str">
        <f t="shared" si="144"/>
        <v>어르신 에센스(어르신 스페셜)</v>
      </c>
      <c r="G2023" s="389" t="str">
        <f t="shared" ref="G2023:G2038" si="145">IF(F2023="스몰","LTE안심옵션","")</f>
        <v/>
      </c>
    </row>
    <row r="2024" spans="1:7">
      <c r="A2024" s="384" t="s">
        <v>49</v>
      </c>
      <c r="B2024" s="385" t="s">
        <v>102</v>
      </c>
      <c r="C2024" s="27" t="s">
        <v>86</v>
      </c>
      <c r="D2024" s="27" t="s">
        <v>28</v>
      </c>
      <c r="E2024" s="402" t="s">
        <v>1880</v>
      </c>
      <c r="F2024" s="27" t="str">
        <f t="shared" si="144"/>
        <v>T끼리어르신
(LTE안심옵션)</v>
      </c>
      <c r="G2024" s="389" t="str">
        <f t="shared" si="145"/>
        <v/>
      </c>
    </row>
    <row r="2025" spans="1:7">
      <c r="A2025" s="384" t="s">
        <v>49</v>
      </c>
      <c r="B2025" s="385" t="s">
        <v>102</v>
      </c>
      <c r="C2025" s="27" t="s">
        <v>86</v>
      </c>
      <c r="D2025" s="27" t="s">
        <v>28</v>
      </c>
      <c r="E2025" s="402" t="s">
        <v>1879</v>
      </c>
      <c r="F2025" s="27" t="str">
        <f t="shared" si="144"/>
        <v>어르신 안심 2.8G</v>
      </c>
      <c r="G2025" s="389" t="str">
        <f t="shared" si="145"/>
        <v/>
      </c>
    </row>
    <row r="2026" spans="1:7">
      <c r="A2026" s="384" t="s">
        <v>49</v>
      </c>
      <c r="B2026" s="385" t="s">
        <v>102</v>
      </c>
      <c r="C2026" s="27" t="s">
        <v>86</v>
      </c>
      <c r="D2026" s="27" t="s">
        <v>28</v>
      </c>
      <c r="E2026" s="402" t="s">
        <v>1881</v>
      </c>
      <c r="F2026" s="27" t="str">
        <f t="shared" si="144"/>
        <v>어르신 안심 4.5G</v>
      </c>
      <c r="G2026" s="389" t="str">
        <f t="shared" si="145"/>
        <v/>
      </c>
    </row>
    <row r="2027" spans="1:7">
      <c r="A2027" s="384" t="s">
        <v>49</v>
      </c>
      <c r="B2027" s="385" t="s">
        <v>102</v>
      </c>
      <c r="C2027" s="27" t="s">
        <v>86</v>
      </c>
      <c r="D2027" s="27" t="s">
        <v>28</v>
      </c>
      <c r="E2027" s="402" t="s">
        <v>1882</v>
      </c>
      <c r="F2027" s="27" t="str">
        <f t="shared" si="144"/>
        <v>어르신 에센스(어르신 스페셜)</v>
      </c>
      <c r="G2027" s="389" t="str">
        <f t="shared" si="145"/>
        <v/>
      </c>
    </row>
    <row r="2028" spans="1:7">
      <c r="A2028" s="384" t="s">
        <v>49</v>
      </c>
      <c r="B2028" s="385" t="s">
        <v>102</v>
      </c>
      <c r="C2028" s="27" t="s">
        <v>86</v>
      </c>
      <c r="D2028" s="27" t="s">
        <v>31</v>
      </c>
      <c r="E2028" s="402" t="s">
        <v>1880</v>
      </c>
      <c r="F2028" s="27" t="str">
        <f t="shared" si="144"/>
        <v>T끼리어르신
(LTE안심옵션)</v>
      </c>
      <c r="G2028" s="389" t="str">
        <f t="shared" si="145"/>
        <v/>
      </c>
    </row>
    <row r="2029" spans="1:7">
      <c r="A2029" s="384" t="s">
        <v>49</v>
      </c>
      <c r="B2029" s="385" t="s">
        <v>102</v>
      </c>
      <c r="C2029" s="27" t="s">
        <v>86</v>
      </c>
      <c r="D2029" s="27" t="s">
        <v>31</v>
      </c>
      <c r="E2029" s="402" t="s">
        <v>1879</v>
      </c>
      <c r="F2029" s="27" t="str">
        <f t="shared" si="144"/>
        <v>어르신 안심 2.8G</v>
      </c>
      <c r="G2029" s="389" t="str">
        <f t="shared" si="145"/>
        <v/>
      </c>
    </row>
    <row r="2030" spans="1:7">
      <c r="A2030" s="384" t="s">
        <v>49</v>
      </c>
      <c r="B2030" s="385" t="s">
        <v>102</v>
      </c>
      <c r="C2030" s="27" t="s">
        <v>86</v>
      </c>
      <c r="D2030" s="27" t="s">
        <v>31</v>
      </c>
      <c r="E2030" s="402" t="s">
        <v>1881</v>
      </c>
      <c r="F2030" s="27" t="str">
        <f t="shared" si="144"/>
        <v>어르신 안심 4.5G</v>
      </c>
      <c r="G2030" s="389" t="str">
        <f t="shared" si="145"/>
        <v/>
      </c>
    </row>
    <row r="2031" spans="1:7">
      <c r="A2031" s="384" t="s">
        <v>49</v>
      </c>
      <c r="B2031" s="385" t="s">
        <v>102</v>
      </c>
      <c r="C2031" s="27" t="s">
        <v>86</v>
      </c>
      <c r="D2031" s="27" t="s">
        <v>31</v>
      </c>
      <c r="E2031" s="402" t="s">
        <v>1882</v>
      </c>
      <c r="F2031" s="27" t="str">
        <f t="shared" si="144"/>
        <v>어르신 에센스(어르신 스페셜)</v>
      </c>
      <c r="G2031" s="389" t="str">
        <f t="shared" si="145"/>
        <v/>
      </c>
    </row>
    <row r="2032" spans="1:7">
      <c r="A2032" s="384" t="s">
        <v>49</v>
      </c>
      <c r="B2032" s="385" t="s">
        <v>102</v>
      </c>
      <c r="C2032" s="27" t="s">
        <v>86</v>
      </c>
      <c r="D2032" s="27" t="s">
        <v>32</v>
      </c>
      <c r="E2032" s="402" t="s">
        <v>1880</v>
      </c>
      <c r="F2032" s="27" t="str">
        <f t="shared" si="144"/>
        <v>T끼리어르신
(LTE안심옵션)</v>
      </c>
      <c r="G2032" s="389" t="str">
        <f t="shared" si="145"/>
        <v/>
      </c>
    </row>
    <row r="2033" spans="1:7">
      <c r="A2033" s="384" t="s">
        <v>49</v>
      </c>
      <c r="B2033" s="385" t="s">
        <v>102</v>
      </c>
      <c r="C2033" s="27" t="s">
        <v>86</v>
      </c>
      <c r="D2033" s="27" t="s">
        <v>32</v>
      </c>
      <c r="E2033" s="402" t="s">
        <v>1879</v>
      </c>
      <c r="F2033" s="27" t="str">
        <f t="shared" si="144"/>
        <v>어르신 안심 2.8G</v>
      </c>
      <c r="G2033" s="389" t="str">
        <f t="shared" si="145"/>
        <v/>
      </c>
    </row>
    <row r="2034" spans="1:7">
      <c r="A2034" s="384" t="s">
        <v>49</v>
      </c>
      <c r="B2034" s="385" t="s">
        <v>102</v>
      </c>
      <c r="C2034" s="27" t="s">
        <v>86</v>
      </c>
      <c r="D2034" s="27" t="s">
        <v>32</v>
      </c>
      <c r="E2034" s="402" t="s">
        <v>1881</v>
      </c>
      <c r="F2034" s="27" t="str">
        <f t="shared" si="144"/>
        <v>어르신 안심 4.5G</v>
      </c>
      <c r="G2034" s="389" t="str">
        <f t="shared" si="145"/>
        <v/>
      </c>
    </row>
    <row r="2035" spans="1:7">
      <c r="A2035" s="384" t="s">
        <v>49</v>
      </c>
      <c r="B2035" s="385" t="s">
        <v>102</v>
      </c>
      <c r="C2035" s="27" t="s">
        <v>86</v>
      </c>
      <c r="D2035" s="27" t="s">
        <v>32</v>
      </c>
      <c r="E2035" s="402" t="s">
        <v>1882</v>
      </c>
      <c r="F2035" s="27" t="str">
        <f t="shared" si="144"/>
        <v>어르신 에센스(어르신 스페셜)</v>
      </c>
      <c r="G2035" s="389" t="str">
        <f t="shared" si="145"/>
        <v/>
      </c>
    </row>
    <row r="2036" spans="1:7">
      <c r="A2036" s="384" t="s">
        <v>49</v>
      </c>
      <c r="B2036" s="385" t="s">
        <v>102</v>
      </c>
      <c r="C2036" s="27" t="s">
        <v>86</v>
      </c>
      <c r="D2036" s="27" t="s">
        <v>33</v>
      </c>
      <c r="E2036" s="402" t="s">
        <v>1880</v>
      </c>
      <c r="F2036" s="27" t="str">
        <f t="shared" si="144"/>
        <v>T끼리어르신
(LTE안심옵션)</v>
      </c>
      <c r="G2036" s="389" t="str">
        <f t="shared" si="145"/>
        <v/>
      </c>
    </row>
    <row r="2037" spans="1:7">
      <c r="A2037" s="384" t="s">
        <v>49</v>
      </c>
      <c r="B2037" s="385" t="s">
        <v>102</v>
      </c>
      <c r="C2037" s="27" t="s">
        <v>86</v>
      </c>
      <c r="D2037" s="27" t="s">
        <v>33</v>
      </c>
      <c r="E2037" s="402" t="s">
        <v>1879</v>
      </c>
      <c r="F2037" s="27" t="str">
        <f t="shared" si="144"/>
        <v>어르신 안심 2.8G</v>
      </c>
      <c r="G2037" s="389" t="str">
        <f t="shared" si="145"/>
        <v/>
      </c>
    </row>
    <row r="2038" spans="1:7">
      <c r="A2038" s="384" t="s">
        <v>49</v>
      </c>
      <c r="B2038" s="385" t="s">
        <v>102</v>
      </c>
      <c r="C2038" s="27" t="s">
        <v>86</v>
      </c>
      <c r="D2038" s="27" t="s">
        <v>33</v>
      </c>
      <c r="E2038" s="402" t="s">
        <v>1881</v>
      </c>
      <c r="F2038" s="27" t="str">
        <f t="shared" si="144"/>
        <v>어르신 안심 4.5G</v>
      </c>
      <c r="G2038" s="389" t="str">
        <f t="shared" si="145"/>
        <v/>
      </c>
    </row>
    <row r="2039" spans="1:7">
      <c r="A2039" s="384" t="s">
        <v>49</v>
      </c>
      <c r="B2039" s="385" t="s">
        <v>102</v>
      </c>
      <c r="C2039" s="27" t="s">
        <v>86</v>
      </c>
      <c r="D2039" s="27" t="s">
        <v>33</v>
      </c>
      <c r="E2039" s="402" t="s">
        <v>1882</v>
      </c>
      <c r="F2039" s="27" t="str">
        <f t="shared" si="144"/>
        <v>어르신 에센스(어르신 스페셜)</v>
      </c>
      <c r="G2039" s="389" t="str">
        <f>IF(F2039="스몰","LTE안심옵션","")</f>
        <v/>
      </c>
    </row>
    <row r="2040" spans="1:7">
      <c r="A2040" s="384" t="s">
        <v>50</v>
      </c>
      <c r="B2040" s="385" t="s">
        <v>90</v>
      </c>
      <c r="C2040" s="27" t="s">
        <v>5</v>
      </c>
      <c r="D2040" s="27" t="s">
        <v>28</v>
      </c>
      <c r="E2040" s="402" t="s">
        <v>1880</v>
      </c>
      <c r="F2040" s="27" t="str">
        <f t="shared" ref="F2040:F2103" si="146">IFERROR(VLOOKUP(E2040,$A$12:$B$17,2,0),0)</f>
        <v>안심2.5G</v>
      </c>
      <c r="G2040" s="389" t="str">
        <f t="shared" ref="G2040:G2103" si="147">IF(F2040="스몰","LTE안심옵션","")</f>
        <v/>
      </c>
    </row>
    <row r="2041" spans="1:7">
      <c r="A2041" s="384" t="s">
        <v>50</v>
      </c>
      <c r="B2041" s="385" t="s">
        <v>90</v>
      </c>
      <c r="C2041" s="27" t="s">
        <v>5</v>
      </c>
      <c r="D2041" s="27" t="s">
        <v>28</v>
      </c>
      <c r="E2041" s="402" t="s">
        <v>1879</v>
      </c>
      <c r="F2041" s="27" t="str">
        <f t="shared" si="146"/>
        <v>안심4G</v>
      </c>
      <c r="G2041" s="389" t="str">
        <f t="shared" si="147"/>
        <v/>
      </c>
    </row>
    <row r="2042" spans="1:7">
      <c r="A2042" s="384" t="s">
        <v>50</v>
      </c>
      <c r="B2042" s="385" t="s">
        <v>90</v>
      </c>
      <c r="C2042" s="27" t="s">
        <v>5</v>
      </c>
      <c r="D2042" s="27" t="s">
        <v>28</v>
      </c>
      <c r="E2042" s="402" t="s">
        <v>1881</v>
      </c>
      <c r="F2042" s="27" t="str">
        <f t="shared" si="146"/>
        <v>에센스(스페셜)</v>
      </c>
      <c r="G2042" s="389" t="str">
        <f t="shared" si="147"/>
        <v/>
      </c>
    </row>
    <row r="2043" spans="1:7">
      <c r="A2043" s="384" t="s">
        <v>50</v>
      </c>
      <c r="B2043" s="385" t="s">
        <v>90</v>
      </c>
      <c r="C2043" s="27" t="s">
        <v>5</v>
      </c>
      <c r="D2043" s="27" t="s">
        <v>28</v>
      </c>
      <c r="E2043" s="402" t="s">
        <v>1882</v>
      </c>
      <c r="F2043" s="27" t="str">
        <f t="shared" si="146"/>
        <v>에센스(스페셜)</v>
      </c>
      <c r="G2043" s="389" t="str">
        <f t="shared" si="147"/>
        <v/>
      </c>
    </row>
    <row r="2044" spans="1:7">
      <c r="A2044" s="384" t="s">
        <v>50</v>
      </c>
      <c r="B2044" s="385" t="s">
        <v>90</v>
      </c>
      <c r="C2044" s="27" t="s">
        <v>5</v>
      </c>
      <c r="D2044" s="27" t="s">
        <v>31</v>
      </c>
      <c r="E2044" s="402" t="s">
        <v>1880</v>
      </c>
      <c r="F2044" s="27" t="str">
        <f t="shared" si="146"/>
        <v>안심2.5G</v>
      </c>
      <c r="G2044" s="389" t="str">
        <f t="shared" si="147"/>
        <v/>
      </c>
    </row>
    <row r="2045" spans="1:7">
      <c r="A2045" s="384" t="s">
        <v>50</v>
      </c>
      <c r="B2045" s="385" t="s">
        <v>90</v>
      </c>
      <c r="C2045" s="27" t="s">
        <v>5</v>
      </c>
      <c r="D2045" s="27" t="s">
        <v>31</v>
      </c>
      <c r="E2045" s="402" t="s">
        <v>1879</v>
      </c>
      <c r="F2045" s="27" t="str">
        <f t="shared" si="146"/>
        <v>안심4G</v>
      </c>
      <c r="G2045" s="389" t="str">
        <f t="shared" si="147"/>
        <v/>
      </c>
    </row>
    <row r="2046" spans="1:7">
      <c r="A2046" s="384" t="s">
        <v>50</v>
      </c>
      <c r="B2046" s="385" t="s">
        <v>90</v>
      </c>
      <c r="C2046" s="27" t="s">
        <v>5</v>
      </c>
      <c r="D2046" s="27" t="s">
        <v>31</v>
      </c>
      <c r="E2046" s="402" t="s">
        <v>1881</v>
      </c>
      <c r="F2046" s="27" t="str">
        <f t="shared" si="146"/>
        <v>에센스(스페셜)</v>
      </c>
      <c r="G2046" s="389" t="str">
        <f t="shared" si="147"/>
        <v/>
      </c>
    </row>
    <row r="2047" spans="1:7">
      <c r="A2047" s="384" t="s">
        <v>50</v>
      </c>
      <c r="B2047" s="385" t="s">
        <v>90</v>
      </c>
      <c r="C2047" s="27" t="s">
        <v>5</v>
      </c>
      <c r="D2047" s="27" t="s">
        <v>31</v>
      </c>
      <c r="E2047" s="402" t="s">
        <v>1882</v>
      </c>
      <c r="F2047" s="27" t="str">
        <f t="shared" si="146"/>
        <v>에센스(스페셜)</v>
      </c>
      <c r="G2047" s="389" t="str">
        <f t="shared" si="147"/>
        <v/>
      </c>
    </row>
    <row r="2048" spans="1:7">
      <c r="A2048" s="384" t="s">
        <v>50</v>
      </c>
      <c r="B2048" s="385" t="s">
        <v>90</v>
      </c>
      <c r="C2048" s="27" t="s">
        <v>5</v>
      </c>
      <c r="D2048" s="27" t="s">
        <v>32</v>
      </c>
      <c r="E2048" s="402" t="s">
        <v>1880</v>
      </c>
      <c r="F2048" s="27" t="str">
        <f t="shared" si="146"/>
        <v>안심2.5G</v>
      </c>
      <c r="G2048" s="389" t="str">
        <f t="shared" si="147"/>
        <v/>
      </c>
    </row>
    <row r="2049" spans="1:7">
      <c r="A2049" s="384" t="s">
        <v>50</v>
      </c>
      <c r="B2049" s="385" t="s">
        <v>90</v>
      </c>
      <c r="C2049" s="27" t="s">
        <v>5</v>
      </c>
      <c r="D2049" s="27" t="s">
        <v>32</v>
      </c>
      <c r="E2049" s="402" t="s">
        <v>1879</v>
      </c>
      <c r="F2049" s="27" t="str">
        <f t="shared" si="146"/>
        <v>안심4G</v>
      </c>
      <c r="G2049" s="389" t="str">
        <f t="shared" si="147"/>
        <v/>
      </c>
    </row>
    <row r="2050" spans="1:7">
      <c r="A2050" s="384" t="s">
        <v>50</v>
      </c>
      <c r="B2050" s="385" t="s">
        <v>90</v>
      </c>
      <c r="C2050" s="27" t="s">
        <v>5</v>
      </c>
      <c r="D2050" s="27" t="s">
        <v>32</v>
      </c>
      <c r="E2050" s="402" t="s">
        <v>1881</v>
      </c>
      <c r="F2050" s="27" t="str">
        <f t="shared" si="146"/>
        <v>에센스(스페셜)</v>
      </c>
      <c r="G2050" s="389" t="str">
        <f t="shared" si="147"/>
        <v/>
      </c>
    </row>
    <row r="2051" spans="1:7">
      <c r="A2051" s="384" t="s">
        <v>50</v>
      </c>
      <c r="B2051" s="385" t="s">
        <v>90</v>
      </c>
      <c r="C2051" s="27" t="s">
        <v>5</v>
      </c>
      <c r="D2051" s="27" t="s">
        <v>32</v>
      </c>
      <c r="E2051" s="402" t="s">
        <v>1882</v>
      </c>
      <c r="F2051" s="27" t="str">
        <f t="shared" si="146"/>
        <v>에센스(스페셜)</v>
      </c>
      <c r="G2051" s="389" t="str">
        <f t="shared" si="147"/>
        <v/>
      </c>
    </row>
    <row r="2052" spans="1:7">
      <c r="A2052" s="384" t="s">
        <v>50</v>
      </c>
      <c r="B2052" s="385" t="s">
        <v>90</v>
      </c>
      <c r="C2052" s="27" t="s">
        <v>5</v>
      </c>
      <c r="D2052" s="27" t="s">
        <v>33</v>
      </c>
      <c r="E2052" s="402" t="s">
        <v>1880</v>
      </c>
      <c r="F2052" s="27" t="str">
        <f t="shared" si="146"/>
        <v>안심2.5G</v>
      </c>
      <c r="G2052" s="389" t="str">
        <f t="shared" si="147"/>
        <v/>
      </c>
    </row>
    <row r="2053" spans="1:7">
      <c r="A2053" s="384" t="s">
        <v>50</v>
      </c>
      <c r="B2053" s="385" t="s">
        <v>90</v>
      </c>
      <c r="C2053" s="27" t="s">
        <v>5</v>
      </c>
      <c r="D2053" s="27" t="s">
        <v>33</v>
      </c>
      <c r="E2053" s="402" t="s">
        <v>1879</v>
      </c>
      <c r="F2053" s="27" t="str">
        <f t="shared" si="146"/>
        <v>안심4G</v>
      </c>
      <c r="G2053" s="389" t="str">
        <f t="shared" si="147"/>
        <v/>
      </c>
    </row>
    <row r="2054" spans="1:7">
      <c r="A2054" s="384" t="s">
        <v>50</v>
      </c>
      <c r="B2054" s="385" t="s">
        <v>90</v>
      </c>
      <c r="C2054" s="27" t="s">
        <v>5</v>
      </c>
      <c r="D2054" s="27" t="s">
        <v>33</v>
      </c>
      <c r="E2054" s="402" t="s">
        <v>1881</v>
      </c>
      <c r="F2054" s="27" t="str">
        <f t="shared" si="146"/>
        <v>에센스(스페셜)</v>
      </c>
      <c r="G2054" s="389" t="str">
        <f t="shared" si="147"/>
        <v/>
      </c>
    </row>
    <row r="2055" spans="1:7">
      <c r="A2055" s="384" t="s">
        <v>50</v>
      </c>
      <c r="B2055" s="385" t="s">
        <v>90</v>
      </c>
      <c r="C2055" s="27" t="s">
        <v>5</v>
      </c>
      <c r="D2055" s="27" t="s">
        <v>33</v>
      </c>
      <c r="E2055" s="402" t="s">
        <v>1882</v>
      </c>
      <c r="F2055" s="27" t="str">
        <f t="shared" si="146"/>
        <v>에센스(스페셜)</v>
      </c>
      <c r="G2055" s="389" t="str">
        <f t="shared" si="147"/>
        <v/>
      </c>
    </row>
    <row r="2056" spans="1:7">
      <c r="A2056" s="384" t="s">
        <v>50</v>
      </c>
      <c r="B2056" s="385" t="s">
        <v>90</v>
      </c>
      <c r="C2056" s="27" t="s">
        <v>30</v>
      </c>
      <c r="D2056" s="27" t="s">
        <v>28</v>
      </c>
      <c r="E2056" s="402" t="s">
        <v>1880</v>
      </c>
      <c r="F2056" s="27" t="str">
        <f t="shared" si="146"/>
        <v>안심2.5G</v>
      </c>
      <c r="G2056" s="389" t="str">
        <f t="shared" si="147"/>
        <v/>
      </c>
    </row>
    <row r="2057" spans="1:7">
      <c r="A2057" s="384" t="s">
        <v>50</v>
      </c>
      <c r="B2057" s="385" t="s">
        <v>90</v>
      </c>
      <c r="C2057" s="27" t="s">
        <v>30</v>
      </c>
      <c r="D2057" s="27" t="s">
        <v>28</v>
      </c>
      <c r="E2057" s="402" t="s">
        <v>1879</v>
      </c>
      <c r="F2057" s="27" t="str">
        <f t="shared" si="146"/>
        <v>안심4G</v>
      </c>
      <c r="G2057" s="389" t="str">
        <f t="shared" si="147"/>
        <v/>
      </c>
    </row>
    <row r="2058" spans="1:7">
      <c r="A2058" s="384" t="s">
        <v>50</v>
      </c>
      <c r="B2058" s="385" t="s">
        <v>90</v>
      </c>
      <c r="C2058" s="27" t="s">
        <v>30</v>
      </c>
      <c r="D2058" s="27" t="s">
        <v>28</v>
      </c>
      <c r="E2058" s="402" t="s">
        <v>1881</v>
      </c>
      <c r="F2058" s="27" t="str">
        <f t="shared" si="146"/>
        <v>에센스(스페셜)</v>
      </c>
      <c r="G2058" s="389" t="str">
        <f t="shared" si="147"/>
        <v/>
      </c>
    </row>
    <row r="2059" spans="1:7">
      <c r="A2059" s="384" t="s">
        <v>50</v>
      </c>
      <c r="B2059" s="385" t="s">
        <v>90</v>
      </c>
      <c r="C2059" s="27" t="s">
        <v>30</v>
      </c>
      <c r="D2059" s="27" t="s">
        <v>28</v>
      </c>
      <c r="E2059" s="402" t="s">
        <v>1882</v>
      </c>
      <c r="F2059" s="27" t="str">
        <f t="shared" si="146"/>
        <v>에센스(스페셜)</v>
      </c>
      <c r="G2059" s="389" t="str">
        <f t="shared" si="147"/>
        <v/>
      </c>
    </row>
    <row r="2060" spans="1:7">
      <c r="A2060" s="384" t="s">
        <v>50</v>
      </c>
      <c r="B2060" s="385" t="s">
        <v>90</v>
      </c>
      <c r="C2060" s="27" t="s">
        <v>30</v>
      </c>
      <c r="D2060" s="27" t="s">
        <v>31</v>
      </c>
      <c r="E2060" s="402" t="s">
        <v>1880</v>
      </c>
      <c r="F2060" s="27" t="str">
        <f t="shared" si="146"/>
        <v>안심2.5G</v>
      </c>
      <c r="G2060" s="389" t="str">
        <f t="shared" si="147"/>
        <v/>
      </c>
    </row>
    <row r="2061" spans="1:7">
      <c r="A2061" s="384" t="s">
        <v>50</v>
      </c>
      <c r="B2061" s="385" t="s">
        <v>90</v>
      </c>
      <c r="C2061" s="27" t="s">
        <v>30</v>
      </c>
      <c r="D2061" s="27" t="s">
        <v>31</v>
      </c>
      <c r="E2061" s="402" t="s">
        <v>1879</v>
      </c>
      <c r="F2061" s="27" t="str">
        <f t="shared" si="146"/>
        <v>안심4G</v>
      </c>
      <c r="G2061" s="389" t="str">
        <f t="shared" si="147"/>
        <v/>
      </c>
    </row>
    <row r="2062" spans="1:7">
      <c r="A2062" s="384" t="s">
        <v>50</v>
      </c>
      <c r="B2062" s="385" t="s">
        <v>90</v>
      </c>
      <c r="C2062" s="27" t="s">
        <v>30</v>
      </c>
      <c r="D2062" s="27" t="s">
        <v>31</v>
      </c>
      <c r="E2062" s="402" t="s">
        <v>1881</v>
      </c>
      <c r="F2062" s="27" t="str">
        <f t="shared" si="146"/>
        <v>에센스(스페셜)</v>
      </c>
      <c r="G2062" s="389" t="str">
        <f t="shared" si="147"/>
        <v/>
      </c>
    </row>
    <row r="2063" spans="1:7">
      <c r="A2063" s="384" t="s">
        <v>50</v>
      </c>
      <c r="B2063" s="385" t="s">
        <v>90</v>
      </c>
      <c r="C2063" s="27" t="s">
        <v>30</v>
      </c>
      <c r="D2063" s="27" t="s">
        <v>31</v>
      </c>
      <c r="E2063" s="402" t="s">
        <v>1882</v>
      </c>
      <c r="F2063" s="27" t="str">
        <f t="shared" si="146"/>
        <v>에센스(스페셜)</v>
      </c>
      <c r="G2063" s="389" t="str">
        <f t="shared" si="147"/>
        <v/>
      </c>
    </row>
    <row r="2064" spans="1:7">
      <c r="A2064" s="384" t="s">
        <v>50</v>
      </c>
      <c r="B2064" s="385" t="s">
        <v>90</v>
      </c>
      <c r="C2064" s="27" t="s">
        <v>30</v>
      </c>
      <c r="D2064" s="27" t="s">
        <v>32</v>
      </c>
      <c r="E2064" s="402" t="s">
        <v>1880</v>
      </c>
      <c r="F2064" s="27" t="str">
        <f t="shared" si="146"/>
        <v>안심2.5G</v>
      </c>
      <c r="G2064" s="389" t="str">
        <f t="shared" si="147"/>
        <v/>
      </c>
    </row>
    <row r="2065" spans="1:7">
      <c r="A2065" s="384" t="s">
        <v>50</v>
      </c>
      <c r="B2065" s="385" t="s">
        <v>90</v>
      </c>
      <c r="C2065" s="27" t="s">
        <v>30</v>
      </c>
      <c r="D2065" s="27" t="s">
        <v>32</v>
      </c>
      <c r="E2065" s="402" t="s">
        <v>1879</v>
      </c>
      <c r="F2065" s="27" t="str">
        <f t="shared" si="146"/>
        <v>안심4G</v>
      </c>
      <c r="G2065" s="389" t="str">
        <f t="shared" si="147"/>
        <v/>
      </c>
    </row>
    <row r="2066" spans="1:7">
      <c r="A2066" s="384" t="s">
        <v>50</v>
      </c>
      <c r="B2066" s="385" t="s">
        <v>90</v>
      </c>
      <c r="C2066" s="27" t="s">
        <v>30</v>
      </c>
      <c r="D2066" s="27" t="s">
        <v>32</v>
      </c>
      <c r="E2066" s="402" t="s">
        <v>1881</v>
      </c>
      <c r="F2066" s="27" t="str">
        <f t="shared" si="146"/>
        <v>에센스(스페셜)</v>
      </c>
      <c r="G2066" s="389" t="str">
        <f t="shared" si="147"/>
        <v/>
      </c>
    </row>
    <row r="2067" spans="1:7">
      <c r="A2067" s="384" t="s">
        <v>50</v>
      </c>
      <c r="B2067" s="385" t="s">
        <v>90</v>
      </c>
      <c r="C2067" s="27" t="s">
        <v>30</v>
      </c>
      <c r="D2067" s="27" t="s">
        <v>32</v>
      </c>
      <c r="E2067" s="402" t="s">
        <v>1882</v>
      </c>
      <c r="F2067" s="27" t="str">
        <f t="shared" si="146"/>
        <v>에센스(스페셜)</v>
      </c>
      <c r="G2067" s="389" t="str">
        <f t="shared" si="147"/>
        <v/>
      </c>
    </row>
    <row r="2068" spans="1:7">
      <c r="A2068" s="384" t="s">
        <v>50</v>
      </c>
      <c r="B2068" s="385" t="s">
        <v>90</v>
      </c>
      <c r="C2068" s="27" t="s">
        <v>30</v>
      </c>
      <c r="D2068" s="27" t="s">
        <v>33</v>
      </c>
      <c r="E2068" s="402" t="s">
        <v>1880</v>
      </c>
      <c r="F2068" s="27" t="str">
        <f t="shared" si="146"/>
        <v>안심2.5G</v>
      </c>
      <c r="G2068" s="389" t="str">
        <f t="shared" si="147"/>
        <v/>
      </c>
    </row>
    <row r="2069" spans="1:7">
      <c r="A2069" s="384" t="s">
        <v>50</v>
      </c>
      <c r="B2069" s="385" t="s">
        <v>90</v>
      </c>
      <c r="C2069" s="27" t="s">
        <v>30</v>
      </c>
      <c r="D2069" s="27" t="s">
        <v>33</v>
      </c>
      <c r="E2069" s="402" t="s">
        <v>1879</v>
      </c>
      <c r="F2069" s="27" t="str">
        <f t="shared" si="146"/>
        <v>안심4G</v>
      </c>
      <c r="G2069" s="389" t="str">
        <f t="shared" si="147"/>
        <v/>
      </c>
    </row>
    <row r="2070" spans="1:7">
      <c r="A2070" s="384" t="s">
        <v>50</v>
      </c>
      <c r="B2070" s="385" t="s">
        <v>90</v>
      </c>
      <c r="C2070" s="27" t="s">
        <v>30</v>
      </c>
      <c r="D2070" s="27" t="s">
        <v>33</v>
      </c>
      <c r="E2070" s="402" t="s">
        <v>1881</v>
      </c>
      <c r="F2070" s="27" t="str">
        <f t="shared" si="146"/>
        <v>에센스(스페셜)</v>
      </c>
      <c r="G2070" s="389" t="str">
        <f t="shared" si="147"/>
        <v/>
      </c>
    </row>
    <row r="2071" spans="1:7">
      <c r="A2071" s="384" t="s">
        <v>50</v>
      </c>
      <c r="B2071" s="385" t="s">
        <v>90</v>
      </c>
      <c r="C2071" s="27" t="s">
        <v>30</v>
      </c>
      <c r="D2071" s="27" t="s">
        <v>33</v>
      </c>
      <c r="E2071" s="402" t="s">
        <v>1882</v>
      </c>
      <c r="F2071" s="27" t="str">
        <f t="shared" si="146"/>
        <v>에센스(스페셜)</v>
      </c>
      <c r="G2071" s="389" t="str">
        <f t="shared" si="147"/>
        <v/>
      </c>
    </row>
    <row r="2072" spans="1:7">
      <c r="A2072" s="384" t="s">
        <v>50</v>
      </c>
      <c r="B2072" s="385" t="s">
        <v>90</v>
      </c>
      <c r="C2072" s="27" t="s">
        <v>10</v>
      </c>
      <c r="D2072" s="27" t="s">
        <v>28</v>
      </c>
      <c r="E2072" s="402" t="s">
        <v>1880</v>
      </c>
      <c r="F2072" s="27" t="str">
        <f t="shared" si="146"/>
        <v>안심2.5G</v>
      </c>
      <c r="G2072" s="389" t="str">
        <f t="shared" si="147"/>
        <v/>
      </c>
    </row>
    <row r="2073" spans="1:7">
      <c r="A2073" s="384" t="s">
        <v>50</v>
      </c>
      <c r="B2073" s="385" t="s">
        <v>90</v>
      </c>
      <c r="C2073" s="27" t="s">
        <v>10</v>
      </c>
      <c r="D2073" s="27" t="s">
        <v>28</v>
      </c>
      <c r="E2073" s="402" t="s">
        <v>1879</v>
      </c>
      <c r="F2073" s="27" t="str">
        <f t="shared" si="146"/>
        <v>안심4G</v>
      </c>
      <c r="G2073" s="389" t="str">
        <f t="shared" si="147"/>
        <v/>
      </c>
    </row>
    <row r="2074" spans="1:7">
      <c r="A2074" s="384" t="s">
        <v>50</v>
      </c>
      <c r="B2074" s="385" t="s">
        <v>90</v>
      </c>
      <c r="C2074" s="27" t="s">
        <v>10</v>
      </c>
      <c r="D2074" s="27" t="s">
        <v>28</v>
      </c>
      <c r="E2074" s="402" t="s">
        <v>1881</v>
      </c>
      <c r="F2074" s="27" t="str">
        <f t="shared" si="146"/>
        <v>에센스(스페셜)</v>
      </c>
      <c r="G2074" s="389" t="str">
        <f t="shared" si="147"/>
        <v/>
      </c>
    </row>
    <row r="2075" spans="1:7">
      <c r="A2075" s="384" t="s">
        <v>50</v>
      </c>
      <c r="B2075" s="385" t="s">
        <v>90</v>
      </c>
      <c r="C2075" s="27" t="s">
        <v>10</v>
      </c>
      <c r="D2075" s="27" t="s">
        <v>28</v>
      </c>
      <c r="E2075" s="402" t="s">
        <v>1882</v>
      </c>
      <c r="F2075" s="27" t="str">
        <f t="shared" si="146"/>
        <v>에센스(스페셜)</v>
      </c>
      <c r="G2075" s="389" t="str">
        <f t="shared" si="147"/>
        <v/>
      </c>
    </row>
    <row r="2076" spans="1:7">
      <c r="A2076" s="384" t="s">
        <v>50</v>
      </c>
      <c r="B2076" s="385" t="s">
        <v>90</v>
      </c>
      <c r="C2076" s="27" t="s">
        <v>10</v>
      </c>
      <c r="D2076" s="27" t="s">
        <v>31</v>
      </c>
      <c r="E2076" s="402" t="s">
        <v>1880</v>
      </c>
      <c r="F2076" s="27" t="str">
        <f t="shared" si="146"/>
        <v>안심2.5G</v>
      </c>
      <c r="G2076" s="389" t="str">
        <f t="shared" si="147"/>
        <v/>
      </c>
    </row>
    <row r="2077" spans="1:7">
      <c r="A2077" s="384" t="s">
        <v>50</v>
      </c>
      <c r="B2077" s="385" t="s">
        <v>90</v>
      </c>
      <c r="C2077" s="27" t="s">
        <v>10</v>
      </c>
      <c r="D2077" s="27" t="s">
        <v>31</v>
      </c>
      <c r="E2077" s="402" t="s">
        <v>1879</v>
      </c>
      <c r="F2077" s="27" t="str">
        <f t="shared" si="146"/>
        <v>안심4G</v>
      </c>
      <c r="G2077" s="389" t="str">
        <f t="shared" si="147"/>
        <v/>
      </c>
    </row>
    <row r="2078" spans="1:7">
      <c r="A2078" s="384" t="s">
        <v>50</v>
      </c>
      <c r="B2078" s="385" t="s">
        <v>90</v>
      </c>
      <c r="C2078" s="27" t="s">
        <v>10</v>
      </c>
      <c r="D2078" s="27" t="s">
        <v>31</v>
      </c>
      <c r="E2078" s="402" t="s">
        <v>1881</v>
      </c>
      <c r="F2078" s="27" t="str">
        <f t="shared" si="146"/>
        <v>에센스(스페셜)</v>
      </c>
      <c r="G2078" s="389" t="str">
        <f t="shared" si="147"/>
        <v/>
      </c>
    </row>
    <row r="2079" spans="1:7">
      <c r="A2079" s="384" t="s">
        <v>50</v>
      </c>
      <c r="B2079" s="385" t="s">
        <v>90</v>
      </c>
      <c r="C2079" s="27" t="s">
        <v>10</v>
      </c>
      <c r="D2079" s="27" t="s">
        <v>31</v>
      </c>
      <c r="E2079" s="402" t="s">
        <v>1882</v>
      </c>
      <c r="F2079" s="27" t="str">
        <f t="shared" si="146"/>
        <v>에센스(스페셜)</v>
      </c>
      <c r="G2079" s="389" t="str">
        <f t="shared" si="147"/>
        <v/>
      </c>
    </row>
    <row r="2080" spans="1:7">
      <c r="A2080" s="384" t="s">
        <v>50</v>
      </c>
      <c r="B2080" s="385" t="s">
        <v>90</v>
      </c>
      <c r="C2080" s="27" t="s">
        <v>10</v>
      </c>
      <c r="D2080" s="27" t="s">
        <v>32</v>
      </c>
      <c r="E2080" s="402" t="s">
        <v>1880</v>
      </c>
      <c r="F2080" s="27" t="str">
        <f t="shared" si="146"/>
        <v>안심2.5G</v>
      </c>
      <c r="G2080" s="389" t="str">
        <f t="shared" si="147"/>
        <v/>
      </c>
    </row>
    <row r="2081" spans="1:7">
      <c r="A2081" s="384" t="s">
        <v>50</v>
      </c>
      <c r="B2081" s="385" t="s">
        <v>90</v>
      </c>
      <c r="C2081" s="27" t="s">
        <v>10</v>
      </c>
      <c r="D2081" s="27" t="s">
        <v>32</v>
      </c>
      <c r="E2081" s="402" t="s">
        <v>1879</v>
      </c>
      <c r="F2081" s="27" t="str">
        <f t="shared" si="146"/>
        <v>안심4G</v>
      </c>
      <c r="G2081" s="389" t="str">
        <f t="shared" si="147"/>
        <v/>
      </c>
    </row>
    <row r="2082" spans="1:7">
      <c r="A2082" s="384" t="s">
        <v>50</v>
      </c>
      <c r="B2082" s="385" t="s">
        <v>90</v>
      </c>
      <c r="C2082" s="27" t="s">
        <v>10</v>
      </c>
      <c r="D2082" s="27" t="s">
        <v>32</v>
      </c>
      <c r="E2082" s="402" t="s">
        <v>1881</v>
      </c>
      <c r="F2082" s="27" t="str">
        <f t="shared" si="146"/>
        <v>에센스(스페셜)</v>
      </c>
      <c r="G2082" s="389" t="str">
        <f t="shared" si="147"/>
        <v/>
      </c>
    </row>
    <row r="2083" spans="1:7">
      <c r="A2083" s="384" t="s">
        <v>50</v>
      </c>
      <c r="B2083" s="385" t="s">
        <v>90</v>
      </c>
      <c r="C2083" s="27" t="s">
        <v>10</v>
      </c>
      <c r="D2083" s="27" t="s">
        <v>32</v>
      </c>
      <c r="E2083" s="402" t="s">
        <v>1882</v>
      </c>
      <c r="F2083" s="27" t="str">
        <f t="shared" si="146"/>
        <v>에센스(스페셜)</v>
      </c>
      <c r="G2083" s="389" t="str">
        <f t="shared" si="147"/>
        <v/>
      </c>
    </row>
    <row r="2084" spans="1:7">
      <c r="A2084" s="384" t="s">
        <v>50</v>
      </c>
      <c r="B2084" s="385" t="s">
        <v>90</v>
      </c>
      <c r="C2084" s="27" t="s">
        <v>10</v>
      </c>
      <c r="D2084" s="27" t="s">
        <v>33</v>
      </c>
      <c r="E2084" s="402" t="s">
        <v>1880</v>
      </c>
      <c r="F2084" s="27" t="str">
        <f t="shared" si="146"/>
        <v>안심2.5G</v>
      </c>
      <c r="G2084" s="389" t="str">
        <f t="shared" si="147"/>
        <v/>
      </c>
    </row>
    <row r="2085" spans="1:7">
      <c r="A2085" s="384" t="s">
        <v>50</v>
      </c>
      <c r="B2085" s="385" t="s">
        <v>90</v>
      </c>
      <c r="C2085" s="27" t="s">
        <v>10</v>
      </c>
      <c r="D2085" s="27" t="s">
        <v>33</v>
      </c>
      <c r="E2085" s="402" t="s">
        <v>1879</v>
      </c>
      <c r="F2085" s="27" t="str">
        <f t="shared" si="146"/>
        <v>안심4G</v>
      </c>
      <c r="G2085" s="389" t="str">
        <f t="shared" si="147"/>
        <v/>
      </c>
    </row>
    <row r="2086" spans="1:7">
      <c r="A2086" s="384" t="s">
        <v>50</v>
      </c>
      <c r="B2086" s="385" t="s">
        <v>90</v>
      </c>
      <c r="C2086" s="27" t="s">
        <v>10</v>
      </c>
      <c r="D2086" s="27" t="s">
        <v>33</v>
      </c>
      <c r="E2086" s="402" t="s">
        <v>1881</v>
      </c>
      <c r="F2086" s="27" t="str">
        <f t="shared" si="146"/>
        <v>에센스(스페셜)</v>
      </c>
      <c r="G2086" s="389" t="str">
        <f t="shared" si="147"/>
        <v/>
      </c>
    </row>
    <row r="2087" spans="1:7">
      <c r="A2087" s="384" t="s">
        <v>50</v>
      </c>
      <c r="B2087" s="385" t="s">
        <v>90</v>
      </c>
      <c r="C2087" s="27" t="s">
        <v>10</v>
      </c>
      <c r="D2087" s="27" t="s">
        <v>33</v>
      </c>
      <c r="E2087" s="402" t="s">
        <v>1882</v>
      </c>
      <c r="F2087" s="27" t="str">
        <f t="shared" si="146"/>
        <v>에센스(스페셜)</v>
      </c>
      <c r="G2087" s="389" t="str">
        <f t="shared" si="147"/>
        <v/>
      </c>
    </row>
    <row r="2088" spans="1:7">
      <c r="A2088" s="384" t="s">
        <v>50</v>
      </c>
      <c r="B2088" s="385" t="s">
        <v>90</v>
      </c>
      <c r="C2088" s="27" t="s">
        <v>13</v>
      </c>
      <c r="D2088" s="27" t="s">
        <v>28</v>
      </c>
      <c r="E2088" s="402" t="s">
        <v>1880</v>
      </c>
      <c r="F2088" s="27" t="str">
        <f t="shared" si="146"/>
        <v>안심2.5G</v>
      </c>
      <c r="G2088" s="389" t="str">
        <f t="shared" si="147"/>
        <v/>
      </c>
    </row>
    <row r="2089" spans="1:7">
      <c r="A2089" s="384" t="s">
        <v>50</v>
      </c>
      <c r="B2089" s="385" t="s">
        <v>90</v>
      </c>
      <c r="C2089" s="27" t="s">
        <v>13</v>
      </c>
      <c r="D2089" s="27" t="s">
        <v>28</v>
      </c>
      <c r="E2089" s="402" t="s">
        <v>1879</v>
      </c>
      <c r="F2089" s="27" t="str">
        <f t="shared" si="146"/>
        <v>안심4G</v>
      </c>
      <c r="G2089" s="389" t="str">
        <f t="shared" si="147"/>
        <v/>
      </c>
    </row>
    <row r="2090" spans="1:7">
      <c r="A2090" s="384" t="s">
        <v>50</v>
      </c>
      <c r="B2090" s="385" t="s">
        <v>90</v>
      </c>
      <c r="C2090" s="27" t="s">
        <v>13</v>
      </c>
      <c r="D2090" s="27" t="s">
        <v>28</v>
      </c>
      <c r="E2090" s="402" t="s">
        <v>1881</v>
      </c>
      <c r="F2090" s="27" t="str">
        <f t="shared" si="146"/>
        <v>에센스(스페셜)</v>
      </c>
      <c r="G2090" s="389" t="str">
        <f t="shared" si="147"/>
        <v/>
      </c>
    </row>
    <row r="2091" spans="1:7">
      <c r="A2091" s="384" t="s">
        <v>50</v>
      </c>
      <c r="B2091" s="385" t="s">
        <v>90</v>
      </c>
      <c r="C2091" s="27" t="s">
        <v>13</v>
      </c>
      <c r="D2091" s="27" t="s">
        <v>28</v>
      </c>
      <c r="E2091" s="402" t="s">
        <v>1882</v>
      </c>
      <c r="F2091" s="27" t="str">
        <f t="shared" si="146"/>
        <v>에센스(스페셜)</v>
      </c>
      <c r="G2091" s="389" t="str">
        <f t="shared" si="147"/>
        <v/>
      </c>
    </row>
    <row r="2092" spans="1:7">
      <c r="A2092" s="384" t="s">
        <v>50</v>
      </c>
      <c r="B2092" s="385" t="s">
        <v>90</v>
      </c>
      <c r="C2092" s="27" t="s">
        <v>13</v>
      </c>
      <c r="D2092" s="27" t="s">
        <v>31</v>
      </c>
      <c r="E2092" s="402" t="s">
        <v>1880</v>
      </c>
      <c r="F2092" s="27" t="str">
        <f t="shared" si="146"/>
        <v>안심2.5G</v>
      </c>
      <c r="G2092" s="389" t="str">
        <f t="shared" si="147"/>
        <v/>
      </c>
    </row>
    <row r="2093" spans="1:7">
      <c r="A2093" s="384" t="s">
        <v>50</v>
      </c>
      <c r="B2093" s="385" t="s">
        <v>90</v>
      </c>
      <c r="C2093" s="27" t="s">
        <v>13</v>
      </c>
      <c r="D2093" s="27" t="s">
        <v>31</v>
      </c>
      <c r="E2093" s="402" t="s">
        <v>1879</v>
      </c>
      <c r="F2093" s="27" t="str">
        <f t="shared" si="146"/>
        <v>안심4G</v>
      </c>
      <c r="G2093" s="389" t="str">
        <f t="shared" si="147"/>
        <v/>
      </c>
    </row>
    <row r="2094" spans="1:7">
      <c r="A2094" s="384" t="s">
        <v>50</v>
      </c>
      <c r="B2094" s="385" t="s">
        <v>90</v>
      </c>
      <c r="C2094" s="27" t="s">
        <v>13</v>
      </c>
      <c r="D2094" s="27" t="s">
        <v>31</v>
      </c>
      <c r="E2094" s="402" t="s">
        <v>1881</v>
      </c>
      <c r="F2094" s="27" t="str">
        <f t="shared" si="146"/>
        <v>에센스(스페셜)</v>
      </c>
      <c r="G2094" s="389" t="str">
        <f t="shared" si="147"/>
        <v/>
      </c>
    </row>
    <row r="2095" spans="1:7">
      <c r="A2095" s="384" t="s">
        <v>50</v>
      </c>
      <c r="B2095" s="385" t="s">
        <v>90</v>
      </c>
      <c r="C2095" s="27" t="s">
        <v>13</v>
      </c>
      <c r="D2095" s="27" t="s">
        <v>31</v>
      </c>
      <c r="E2095" s="402" t="s">
        <v>1882</v>
      </c>
      <c r="F2095" s="27" t="str">
        <f t="shared" si="146"/>
        <v>에센스(스페셜)</v>
      </c>
      <c r="G2095" s="389" t="str">
        <f t="shared" si="147"/>
        <v/>
      </c>
    </row>
    <row r="2096" spans="1:7">
      <c r="A2096" s="384" t="s">
        <v>50</v>
      </c>
      <c r="B2096" s="385" t="s">
        <v>90</v>
      </c>
      <c r="C2096" s="27" t="s">
        <v>13</v>
      </c>
      <c r="D2096" s="27" t="s">
        <v>32</v>
      </c>
      <c r="E2096" s="402" t="s">
        <v>1880</v>
      </c>
      <c r="F2096" s="27" t="str">
        <f t="shared" si="146"/>
        <v>안심2.5G</v>
      </c>
      <c r="G2096" s="389" t="str">
        <f t="shared" si="147"/>
        <v/>
      </c>
    </row>
    <row r="2097" spans="1:7">
      <c r="A2097" s="384" t="s">
        <v>50</v>
      </c>
      <c r="B2097" s="385" t="s">
        <v>90</v>
      </c>
      <c r="C2097" s="27" t="s">
        <v>13</v>
      </c>
      <c r="D2097" s="27" t="s">
        <v>32</v>
      </c>
      <c r="E2097" s="402" t="s">
        <v>1879</v>
      </c>
      <c r="F2097" s="27" t="str">
        <f t="shared" si="146"/>
        <v>안심4G</v>
      </c>
      <c r="G2097" s="389" t="str">
        <f t="shared" si="147"/>
        <v/>
      </c>
    </row>
    <row r="2098" spans="1:7">
      <c r="A2098" s="384" t="s">
        <v>50</v>
      </c>
      <c r="B2098" s="385" t="s">
        <v>90</v>
      </c>
      <c r="C2098" s="27" t="s">
        <v>13</v>
      </c>
      <c r="D2098" s="27" t="s">
        <v>32</v>
      </c>
      <c r="E2098" s="402" t="s">
        <v>1881</v>
      </c>
      <c r="F2098" s="27" t="str">
        <f t="shared" si="146"/>
        <v>에센스(스페셜)</v>
      </c>
      <c r="G2098" s="389" t="str">
        <f t="shared" si="147"/>
        <v/>
      </c>
    </row>
    <row r="2099" spans="1:7">
      <c r="A2099" s="384" t="s">
        <v>50</v>
      </c>
      <c r="B2099" s="385" t="s">
        <v>90</v>
      </c>
      <c r="C2099" s="27" t="s">
        <v>13</v>
      </c>
      <c r="D2099" s="27" t="s">
        <v>32</v>
      </c>
      <c r="E2099" s="402" t="s">
        <v>1882</v>
      </c>
      <c r="F2099" s="27" t="str">
        <f t="shared" si="146"/>
        <v>에센스(스페셜)</v>
      </c>
      <c r="G2099" s="389" t="str">
        <f t="shared" si="147"/>
        <v/>
      </c>
    </row>
    <row r="2100" spans="1:7">
      <c r="A2100" s="384" t="s">
        <v>50</v>
      </c>
      <c r="B2100" s="385" t="s">
        <v>90</v>
      </c>
      <c r="C2100" s="27" t="s">
        <v>13</v>
      </c>
      <c r="D2100" s="27" t="s">
        <v>33</v>
      </c>
      <c r="E2100" s="402" t="s">
        <v>1880</v>
      </c>
      <c r="F2100" s="27" t="str">
        <f t="shared" si="146"/>
        <v>안심2.5G</v>
      </c>
      <c r="G2100" s="389" t="str">
        <f t="shared" si="147"/>
        <v/>
      </c>
    </row>
    <row r="2101" spans="1:7">
      <c r="A2101" s="384" t="s">
        <v>50</v>
      </c>
      <c r="B2101" s="385" t="s">
        <v>90</v>
      </c>
      <c r="C2101" s="27" t="s">
        <v>13</v>
      </c>
      <c r="D2101" s="27" t="s">
        <v>33</v>
      </c>
      <c r="E2101" s="402" t="s">
        <v>1879</v>
      </c>
      <c r="F2101" s="27" t="str">
        <f t="shared" si="146"/>
        <v>안심4G</v>
      </c>
      <c r="G2101" s="389" t="str">
        <f t="shared" si="147"/>
        <v/>
      </c>
    </row>
    <row r="2102" spans="1:7">
      <c r="A2102" s="384" t="s">
        <v>50</v>
      </c>
      <c r="B2102" s="385" t="s">
        <v>90</v>
      </c>
      <c r="C2102" s="27" t="s">
        <v>13</v>
      </c>
      <c r="D2102" s="27" t="s">
        <v>33</v>
      </c>
      <c r="E2102" s="402" t="s">
        <v>1881</v>
      </c>
      <c r="F2102" s="27" t="str">
        <f t="shared" si="146"/>
        <v>에센스(스페셜)</v>
      </c>
      <c r="G2102" s="389" t="str">
        <f t="shared" si="147"/>
        <v/>
      </c>
    </row>
    <row r="2103" spans="1:7">
      <c r="A2103" s="384" t="s">
        <v>50</v>
      </c>
      <c r="B2103" s="385" t="s">
        <v>90</v>
      </c>
      <c r="C2103" s="27" t="s">
        <v>13</v>
      </c>
      <c r="D2103" s="27" t="s">
        <v>33</v>
      </c>
      <c r="E2103" s="402" t="s">
        <v>1882</v>
      </c>
      <c r="F2103" s="27" t="str">
        <f t="shared" si="146"/>
        <v>에센스(스페셜)</v>
      </c>
      <c r="G2103" s="389" t="str">
        <f t="shared" si="147"/>
        <v/>
      </c>
    </row>
    <row r="2104" spans="1:7">
      <c r="A2104" s="384" t="s">
        <v>50</v>
      </c>
      <c r="B2104" s="385" t="s">
        <v>90</v>
      </c>
      <c r="C2104" s="27" t="s">
        <v>34</v>
      </c>
      <c r="D2104" s="27" t="s">
        <v>28</v>
      </c>
      <c r="E2104" s="402" t="s">
        <v>1880</v>
      </c>
      <c r="F2104" s="27" t="str">
        <f t="shared" ref="F2104:F2135" si="148">IFERROR(VLOOKUP(E2104,$A$12:$B$17,2,0),0)</f>
        <v>안심2.5G</v>
      </c>
      <c r="G2104" s="389" t="str">
        <f t="shared" ref="G2104:G2167" si="149">IF(F2104="스몰","LTE안심옵션","")</f>
        <v/>
      </c>
    </row>
    <row r="2105" spans="1:7">
      <c r="A2105" s="384" t="s">
        <v>50</v>
      </c>
      <c r="B2105" s="385" t="s">
        <v>90</v>
      </c>
      <c r="C2105" s="27" t="s">
        <v>34</v>
      </c>
      <c r="D2105" s="27" t="s">
        <v>28</v>
      </c>
      <c r="E2105" s="402" t="s">
        <v>1879</v>
      </c>
      <c r="F2105" s="27" t="str">
        <f t="shared" si="148"/>
        <v>안심4G</v>
      </c>
      <c r="G2105" s="389" t="str">
        <f t="shared" si="149"/>
        <v/>
      </c>
    </row>
    <row r="2106" spans="1:7">
      <c r="A2106" s="384" t="s">
        <v>50</v>
      </c>
      <c r="B2106" s="385" t="s">
        <v>90</v>
      </c>
      <c r="C2106" s="27" t="s">
        <v>34</v>
      </c>
      <c r="D2106" s="27" t="s">
        <v>28</v>
      </c>
      <c r="E2106" s="402" t="s">
        <v>1881</v>
      </c>
      <c r="F2106" s="27" t="str">
        <f t="shared" si="148"/>
        <v>에센스(스페셜)</v>
      </c>
      <c r="G2106" s="389" t="str">
        <f t="shared" si="149"/>
        <v/>
      </c>
    </row>
    <row r="2107" spans="1:7">
      <c r="A2107" s="384" t="s">
        <v>50</v>
      </c>
      <c r="B2107" s="385" t="s">
        <v>90</v>
      </c>
      <c r="C2107" s="27" t="s">
        <v>34</v>
      </c>
      <c r="D2107" s="27" t="s">
        <v>28</v>
      </c>
      <c r="E2107" s="402" t="s">
        <v>1882</v>
      </c>
      <c r="F2107" s="27" t="str">
        <f t="shared" si="148"/>
        <v>에센스(스페셜)</v>
      </c>
      <c r="G2107" s="389" t="str">
        <f t="shared" si="149"/>
        <v/>
      </c>
    </row>
    <row r="2108" spans="1:7">
      <c r="A2108" s="384" t="s">
        <v>50</v>
      </c>
      <c r="B2108" s="385" t="s">
        <v>90</v>
      </c>
      <c r="C2108" s="27" t="s">
        <v>34</v>
      </c>
      <c r="D2108" s="27" t="s">
        <v>31</v>
      </c>
      <c r="E2108" s="402" t="s">
        <v>1880</v>
      </c>
      <c r="F2108" s="27" t="str">
        <f t="shared" si="148"/>
        <v>안심2.5G</v>
      </c>
      <c r="G2108" s="389" t="str">
        <f t="shared" si="149"/>
        <v/>
      </c>
    </row>
    <row r="2109" spans="1:7">
      <c r="A2109" s="384" t="s">
        <v>50</v>
      </c>
      <c r="B2109" s="385" t="s">
        <v>90</v>
      </c>
      <c r="C2109" s="27" t="s">
        <v>34</v>
      </c>
      <c r="D2109" s="27" t="s">
        <v>31</v>
      </c>
      <c r="E2109" s="402" t="s">
        <v>1879</v>
      </c>
      <c r="F2109" s="27" t="str">
        <f t="shared" si="148"/>
        <v>안심4G</v>
      </c>
      <c r="G2109" s="389" t="str">
        <f t="shared" si="149"/>
        <v/>
      </c>
    </row>
    <row r="2110" spans="1:7">
      <c r="A2110" s="384" t="s">
        <v>50</v>
      </c>
      <c r="B2110" s="385" t="s">
        <v>90</v>
      </c>
      <c r="C2110" s="27" t="s">
        <v>34</v>
      </c>
      <c r="D2110" s="27" t="s">
        <v>31</v>
      </c>
      <c r="E2110" s="402" t="s">
        <v>1881</v>
      </c>
      <c r="F2110" s="27" t="str">
        <f t="shared" si="148"/>
        <v>에센스(스페셜)</v>
      </c>
      <c r="G2110" s="389" t="str">
        <f t="shared" si="149"/>
        <v/>
      </c>
    </row>
    <row r="2111" spans="1:7">
      <c r="A2111" s="384" t="s">
        <v>50</v>
      </c>
      <c r="B2111" s="385" t="s">
        <v>90</v>
      </c>
      <c r="C2111" s="27" t="s">
        <v>34</v>
      </c>
      <c r="D2111" s="27" t="s">
        <v>31</v>
      </c>
      <c r="E2111" s="402" t="s">
        <v>1882</v>
      </c>
      <c r="F2111" s="27" t="str">
        <f t="shared" si="148"/>
        <v>에센스(스페셜)</v>
      </c>
      <c r="G2111" s="389" t="str">
        <f t="shared" si="149"/>
        <v/>
      </c>
    </row>
    <row r="2112" spans="1:7">
      <c r="A2112" s="384" t="s">
        <v>50</v>
      </c>
      <c r="B2112" s="385" t="s">
        <v>90</v>
      </c>
      <c r="C2112" s="27" t="s">
        <v>34</v>
      </c>
      <c r="D2112" s="27" t="s">
        <v>32</v>
      </c>
      <c r="E2112" s="402" t="s">
        <v>1880</v>
      </c>
      <c r="F2112" s="27" t="str">
        <f t="shared" si="148"/>
        <v>안심2.5G</v>
      </c>
      <c r="G2112" s="389" t="str">
        <f t="shared" si="149"/>
        <v/>
      </c>
    </row>
    <row r="2113" spans="1:7">
      <c r="A2113" s="384" t="s">
        <v>50</v>
      </c>
      <c r="B2113" s="385" t="s">
        <v>90</v>
      </c>
      <c r="C2113" s="27" t="s">
        <v>34</v>
      </c>
      <c r="D2113" s="27" t="s">
        <v>32</v>
      </c>
      <c r="E2113" s="402" t="s">
        <v>1879</v>
      </c>
      <c r="F2113" s="27" t="str">
        <f t="shared" si="148"/>
        <v>안심4G</v>
      </c>
      <c r="G2113" s="389" t="str">
        <f t="shared" si="149"/>
        <v/>
      </c>
    </row>
    <row r="2114" spans="1:7">
      <c r="A2114" s="384" t="s">
        <v>50</v>
      </c>
      <c r="B2114" s="385" t="s">
        <v>90</v>
      </c>
      <c r="C2114" s="27" t="s">
        <v>34</v>
      </c>
      <c r="D2114" s="27" t="s">
        <v>32</v>
      </c>
      <c r="E2114" s="402" t="s">
        <v>1881</v>
      </c>
      <c r="F2114" s="27" t="str">
        <f t="shared" si="148"/>
        <v>에센스(스페셜)</v>
      </c>
      <c r="G2114" s="389" t="str">
        <f t="shared" si="149"/>
        <v/>
      </c>
    </row>
    <row r="2115" spans="1:7">
      <c r="A2115" s="384" t="s">
        <v>50</v>
      </c>
      <c r="B2115" s="385" t="s">
        <v>90</v>
      </c>
      <c r="C2115" s="27" t="s">
        <v>34</v>
      </c>
      <c r="D2115" s="27" t="s">
        <v>32</v>
      </c>
      <c r="E2115" s="402" t="s">
        <v>1882</v>
      </c>
      <c r="F2115" s="27" t="str">
        <f t="shared" si="148"/>
        <v>에센스(스페셜)</v>
      </c>
      <c r="G2115" s="389" t="str">
        <f t="shared" si="149"/>
        <v/>
      </c>
    </row>
    <row r="2116" spans="1:7">
      <c r="A2116" s="384" t="s">
        <v>50</v>
      </c>
      <c r="B2116" s="385" t="s">
        <v>90</v>
      </c>
      <c r="C2116" s="27" t="s">
        <v>34</v>
      </c>
      <c r="D2116" s="27" t="s">
        <v>33</v>
      </c>
      <c r="E2116" s="402" t="s">
        <v>1880</v>
      </c>
      <c r="F2116" s="27" t="str">
        <f t="shared" si="148"/>
        <v>안심2.5G</v>
      </c>
      <c r="G2116" s="389" t="str">
        <f t="shared" si="149"/>
        <v/>
      </c>
    </row>
    <row r="2117" spans="1:7">
      <c r="A2117" s="384" t="s">
        <v>50</v>
      </c>
      <c r="B2117" s="385" t="s">
        <v>90</v>
      </c>
      <c r="C2117" s="27" t="s">
        <v>34</v>
      </c>
      <c r="D2117" s="27" t="s">
        <v>33</v>
      </c>
      <c r="E2117" s="402" t="s">
        <v>1879</v>
      </c>
      <c r="F2117" s="27" t="str">
        <f t="shared" si="148"/>
        <v>안심4G</v>
      </c>
      <c r="G2117" s="389" t="str">
        <f t="shared" si="149"/>
        <v/>
      </c>
    </row>
    <row r="2118" spans="1:7">
      <c r="A2118" s="384" t="s">
        <v>50</v>
      </c>
      <c r="B2118" s="385" t="s">
        <v>90</v>
      </c>
      <c r="C2118" s="27" t="s">
        <v>34</v>
      </c>
      <c r="D2118" s="27" t="s">
        <v>33</v>
      </c>
      <c r="E2118" s="402" t="s">
        <v>1881</v>
      </c>
      <c r="F2118" s="27" t="str">
        <f t="shared" si="148"/>
        <v>에센스(스페셜)</v>
      </c>
      <c r="G2118" s="389" t="str">
        <f t="shared" si="149"/>
        <v/>
      </c>
    </row>
    <row r="2119" spans="1:7">
      <c r="A2119" s="384" t="s">
        <v>50</v>
      </c>
      <c r="B2119" s="385" t="s">
        <v>90</v>
      </c>
      <c r="C2119" s="27" t="s">
        <v>34</v>
      </c>
      <c r="D2119" s="27" t="s">
        <v>33</v>
      </c>
      <c r="E2119" s="402" t="s">
        <v>1882</v>
      </c>
      <c r="F2119" s="27" t="str">
        <f t="shared" si="148"/>
        <v>에센스(스페셜)</v>
      </c>
      <c r="G2119" s="389" t="str">
        <f t="shared" si="149"/>
        <v/>
      </c>
    </row>
    <row r="2120" spans="1:7">
      <c r="A2120" s="384" t="s">
        <v>50</v>
      </c>
      <c r="B2120" s="385" t="s">
        <v>90</v>
      </c>
      <c r="C2120" s="27" t="s">
        <v>86</v>
      </c>
      <c r="D2120" s="27" t="s">
        <v>28</v>
      </c>
      <c r="E2120" s="402" t="s">
        <v>1880</v>
      </c>
      <c r="F2120" s="27" t="str">
        <f t="shared" si="148"/>
        <v>안심2.5G</v>
      </c>
      <c r="G2120" s="389" t="str">
        <f t="shared" si="149"/>
        <v/>
      </c>
    </row>
    <row r="2121" spans="1:7">
      <c r="A2121" s="384" t="s">
        <v>50</v>
      </c>
      <c r="B2121" s="385" t="s">
        <v>90</v>
      </c>
      <c r="C2121" s="27" t="s">
        <v>86</v>
      </c>
      <c r="D2121" s="27" t="s">
        <v>28</v>
      </c>
      <c r="E2121" s="402" t="s">
        <v>1879</v>
      </c>
      <c r="F2121" s="27" t="str">
        <f t="shared" si="148"/>
        <v>안심4G</v>
      </c>
      <c r="G2121" s="389" t="str">
        <f t="shared" si="149"/>
        <v/>
      </c>
    </row>
    <row r="2122" spans="1:7">
      <c r="A2122" s="384" t="s">
        <v>50</v>
      </c>
      <c r="B2122" s="385" t="s">
        <v>90</v>
      </c>
      <c r="C2122" s="27" t="s">
        <v>86</v>
      </c>
      <c r="D2122" s="27" t="s">
        <v>28</v>
      </c>
      <c r="E2122" s="402" t="s">
        <v>1881</v>
      </c>
      <c r="F2122" s="27" t="str">
        <f t="shared" si="148"/>
        <v>에센스(스페셜)</v>
      </c>
      <c r="G2122" s="389" t="str">
        <f t="shared" si="149"/>
        <v/>
      </c>
    </row>
    <row r="2123" spans="1:7">
      <c r="A2123" s="384" t="s">
        <v>50</v>
      </c>
      <c r="B2123" s="385" t="s">
        <v>90</v>
      </c>
      <c r="C2123" s="27" t="s">
        <v>86</v>
      </c>
      <c r="D2123" s="27" t="s">
        <v>28</v>
      </c>
      <c r="E2123" s="402" t="s">
        <v>1882</v>
      </c>
      <c r="F2123" s="27" t="str">
        <f t="shared" si="148"/>
        <v>에센스(스페셜)</v>
      </c>
      <c r="G2123" s="389" t="str">
        <f t="shared" si="149"/>
        <v/>
      </c>
    </row>
    <row r="2124" spans="1:7">
      <c r="A2124" s="384" t="s">
        <v>50</v>
      </c>
      <c r="B2124" s="385" t="s">
        <v>90</v>
      </c>
      <c r="C2124" s="27" t="s">
        <v>86</v>
      </c>
      <c r="D2124" s="27" t="s">
        <v>31</v>
      </c>
      <c r="E2124" s="402" t="s">
        <v>1880</v>
      </c>
      <c r="F2124" s="27" t="str">
        <f t="shared" si="148"/>
        <v>안심2.5G</v>
      </c>
      <c r="G2124" s="389" t="str">
        <f t="shared" si="149"/>
        <v/>
      </c>
    </row>
    <row r="2125" spans="1:7">
      <c r="A2125" s="384" t="s">
        <v>50</v>
      </c>
      <c r="B2125" s="385" t="s">
        <v>90</v>
      </c>
      <c r="C2125" s="27" t="s">
        <v>86</v>
      </c>
      <c r="D2125" s="27" t="s">
        <v>31</v>
      </c>
      <c r="E2125" s="402" t="s">
        <v>1879</v>
      </c>
      <c r="F2125" s="27" t="str">
        <f t="shared" si="148"/>
        <v>안심4G</v>
      </c>
      <c r="G2125" s="389" t="str">
        <f t="shared" si="149"/>
        <v/>
      </c>
    </row>
    <row r="2126" spans="1:7">
      <c r="A2126" s="384" t="s">
        <v>50</v>
      </c>
      <c r="B2126" s="385" t="s">
        <v>90</v>
      </c>
      <c r="C2126" s="27" t="s">
        <v>86</v>
      </c>
      <c r="D2126" s="27" t="s">
        <v>31</v>
      </c>
      <c r="E2126" s="402" t="s">
        <v>1881</v>
      </c>
      <c r="F2126" s="27" t="str">
        <f t="shared" si="148"/>
        <v>에센스(스페셜)</v>
      </c>
      <c r="G2126" s="389" t="str">
        <f t="shared" si="149"/>
        <v/>
      </c>
    </row>
    <row r="2127" spans="1:7">
      <c r="A2127" s="384" t="s">
        <v>50</v>
      </c>
      <c r="B2127" s="385" t="s">
        <v>90</v>
      </c>
      <c r="C2127" s="27" t="s">
        <v>86</v>
      </c>
      <c r="D2127" s="27" t="s">
        <v>31</v>
      </c>
      <c r="E2127" s="402" t="s">
        <v>1882</v>
      </c>
      <c r="F2127" s="27" t="str">
        <f t="shared" si="148"/>
        <v>에센스(스페셜)</v>
      </c>
      <c r="G2127" s="389" t="str">
        <f t="shared" si="149"/>
        <v/>
      </c>
    </row>
    <row r="2128" spans="1:7">
      <c r="A2128" s="384" t="s">
        <v>50</v>
      </c>
      <c r="B2128" s="385" t="s">
        <v>90</v>
      </c>
      <c r="C2128" s="27" t="s">
        <v>86</v>
      </c>
      <c r="D2128" s="27" t="s">
        <v>32</v>
      </c>
      <c r="E2128" s="402" t="s">
        <v>1880</v>
      </c>
      <c r="F2128" s="27" t="str">
        <f t="shared" si="148"/>
        <v>안심2.5G</v>
      </c>
      <c r="G2128" s="389" t="str">
        <f t="shared" si="149"/>
        <v/>
      </c>
    </row>
    <row r="2129" spans="1:7">
      <c r="A2129" s="384" t="s">
        <v>50</v>
      </c>
      <c r="B2129" s="385" t="s">
        <v>90</v>
      </c>
      <c r="C2129" s="27" t="s">
        <v>86</v>
      </c>
      <c r="D2129" s="27" t="s">
        <v>32</v>
      </c>
      <c r="E2129" s="402" t="s">
        <v>1879</v>
      </c>
      <c r="F2129" s="27" t="str">
        <f t="shared" si="148"/>
        <v>안심4G</v>
      </c>
      <c r="G2129" s="389" t="str">
        <f t="shared" si="149"/>
        <v/>
      </c>
    </row>
    <row r="2130" spans="1:7">
      <c r="A2130" s="384" t="s">
        <v>50</v>
      </c>
      <c r="B2130" s="385" t="s">
        <v>90</v>
      </c>
      <c r="C2130" s="27" t="s">
        <v>86</v>
      </c>
      <c r="D2130" s="27" t="s">
        <v>32</v>
      </c>
      <c r="E2130" s="402" t="s">
        <v>1881</v>
      </c>
      <c r="F2130" s="27" t="str">
        <f t="shared" si="148"/>
        <v>에센스(스페셜)</v>
      </c>
      <c r="G2130" s="389" t="str">
        <f t="shared" si="149"/>
        <v/>
      </c>
    </row>
    <row r="2131" spans="1:7">
      <c r="A2131" s="384" t="s">
        <v>50</v>
      </c>
      <c r="B2131" s="385" t="s">
        <v>90</v>
      </c>
      <c r="C2131" s="27" t="s">
        <v>86</v>
      </c>
      <c r="D2131" s="27" t="s">
        <v>32</v>
      </c>
      <c r="E2131" s="402" t="s">
        <v>1882</v>
      </c>
      <c r="F2131" s="27" t="str">
        <f t="shared" si="148"/>
        <v>에센스(스페셜)</v>
      </c>
      <c r="G2131" s="389" t="str">
        <f t="shared" si="149"/>
        <v/>
      </c>
    </row>
    <row r="2132" spans="1:7">
      <c r="A2132" s="384" t="s">
        <v>50</v>
      </c>
      <c r="B2132" s="385" t="s">
        <v>90</v>
      </c>
      <c r="C2132" s="27" t="s">
        <v>86</v>
      </c>
      <c r="D2132" s="27" t="s">
        <v>33</v>
      </c>
      <c r="E2132" s="402" t="s">
        <v>1880</v>
      </c>
      <c r="F2132" s="27" t="str">
        <f t="shared" si="148"/>
        <v>안심2.5G</v>
      </c>
      <c r="G2132" s="389" t="str">
        <f t="shared" si="149"/>
        <v/>
      </c>
    </row>
    <row r="2133" spans="1:7">
      <c r="A2133" s="384" t="s">
        <v>50</v>
      </c>
      <c r="B2133" s="385" t="s">
        <v>90</v>
      </c>
      <c r="C2133" s="27" t="s">
        <v>86</v>
      </c>
      <c r="D2133" s="27" t="s">
        <v>33</v>
      </c>
      <c r="E2133" s="402" t="s">
        <v>1879</v>
      </c>
      <c r="F2133" s="27" t="str">
        <f t="shared" si="148"/>
        <v>안심4G</v>
      </c>
      <c r="G2133" s="389" t="str">
        <f t="shared" si="149"/>
        <v/>
      </c>
    </row>
    <row r="2134" spans="1:7">
      <c r="A2134" s="384" t="s">
        <v>50</v>
      </c>
      <c r="B2134" s="385" t="s">
        <v>90</v>
      </c>
      <c r="C2134" s="27" t="s">
        <v>86</v>
      </c>
      <c r="D2134" s="27" t="s">
        <v>33</v>
      </c>
      <c r="E2134" s="402" t="s">
        <v>1881</v>
      </c>
      <c r="F2134" s="27" t="str">
        <f t="shared" si="148"/>
        <v>에센스(스페셜)</v>
      </c>
      <c r="G2134" s="389" t="str">
        <f t="shared" si="149"/>
        <v/>
      </c>
    </row>
    <row r="2135" spans="1:7">
      <c r="A2135" s="384" t="s">
        <v>50</v>
      </c>
      <c r="B2135" s="385" t="s">
        <v>90</v>
      </c>
      <c r="C2135" s="27" t="s">
        <v>86</v>
      </c>
      <c r="D2135" s="27" t="s">
        <v>33</v>
      </c>
      <c r="E2135" s="402" t="s">
        <v>1882</v>
      </c>
      <c r="F2135" s="27" t="str">
        <f t="shared" si="148"/>
        <v>에센스(스페셜)</v>
      </c>
      <c r="G2135" s="389" t="str">
        <f t="shared" si="149"/>
        <v/>
      </c>
    </row>
    <row r="2136" spans="1:7">
      <c r="A2136" s="384" t="s">
        <v>50</v>
      </c>
      <c r="B2136" s="385" t="s">
        <v>92</v>
      </c>
      <c r="C2136" s="27" t="s">
        <v>5</v>
      </c>
      <c r="D2136" s="27" t="s">
        <v>28</v>
      </c>
      <c r="E2136" s="402" t="s">
        <v>1880</v>
      </c>
      <c r="F2136" s="27" t="str">
        <f t="shared" ref="F2136:F2199" si="150">IFERROR(VLOOKUP(E2136,$A$11:$C$17,3,0),0)</f>
        <v>안심2.5G</v>
      </c>
      <c r="G2136" s="389" t="str">
        <f t="shared" si="149"/>
        <v/>
      </c>
    </row>
    <row r="2137" spans="1:7">
      <c r="A2137" s="384" t="s">
        <v>50</v>
      </c>
      <c r="B2137" s="385" t="s">
        <v>92</v>
      </c>
      <c r="C2137" s="27" t="s">
        <v>5</v>
      </c>
      <c r="D2137" s="27" t="s">
        <v>28</v>
      </c>
      <c r="E2137" s="402" t="s">
        <v>1879</v>
      </c>
      <c r="F2137" s="27" t="str">
        <f t="shared" si="150"/>
        <v>안심4G</v>
      </c>
      <c r="G2137" s="389" t="str">
        <f t="shared" si="149"/>
        <v/>
      </c>
    </row>
    <row r="2138" spans="1:7">
      <c r="A2138" s="384" t="s">
        <v>50</v>
      </c>
      <c r="B2138" s="385" t="s">
        <v>92</v>
      </c>
      <c r="C2138" s="27" t="s">
        <v>5</v>
      </c>
      <c r="D2138" s="27" t="s">
        <v>28</v>
      </c>
      <c r="E2138" s="402" t="s">
        <v>1881</v>
      </c>
      <c r="F2138" s="27" t="str">
        <f t="shared" si="150"/>
        <v>에센스(스페셜)</v>
      </c>
      <c r="G2138" s="389" t="str">
        <f t="shared" si="149"/>
        <v/>
      </c>
    </row>
    <row r="2139" spans="1:7">
      <c r="A2139" s="384" t="s">
        <v>50</v>
      </c>
      <c r="B2139" s="385" t="s">
        <v>92</v>
      </c>
      <c r="C2139" s="27" t="s">
        <v>5</v>
      </c>
      <c r="D2139" s="27" t="s">
        <v>28</v>
      </c>
      <c r="E2139" s="402" t="s">
        <v>1882</v>
      </c>
      <c r="F2139" s="27" t="str">
        <f t="shared" si="150"/>
        <v>에센스(스페셜)</v>
      </c>
      <c r="G2139" s="389" t="str">
        <f t="shared" si="149"/>
        <v/>
      </c>
    </row>
    <row r="2140" spans="1:7">
      <c r="A2140" s="384" t="s">
        <v>50</v>
      </c>
      <c r="B2140" s="385" t="s">
        <v>92</v>
      </c>
      <c r="C2140" s="27" t="s">
        <v>5</v>
      </c>
      <c r="D2140" s="27" t="s">
        <v>31</v>
      </c>
      <c r="E2140" s="402" t="s">
        <v>1880</v>
      </c>
      <c r="F2140" s="27" t="str">
        <f t="shared" si="150"/>
        <v>안심2.5G</v>
      </c>
      <c r="G2140" s="389" t="str">
        <f t="shared" si="149"/>
        <v/>
      </c>
    </row>
    <row r="2141" spans="1:7">
      <c r="A2141" s="384" t="s">
        <v>50</v>
      </c>
      <c r="B2141" s="385" t="s">
        <v>92</v>
      </c>
      <c r="C2141" s="27" t="s">
        <v>5</v>
      </c>
      <c r="D2141" s="27" t="s">
        <v>31</v>
      </c>
      <c r="E2141" s="402" t="s">
        <v>1879</v>
      </c>
      <c r="F2141" s="27" t="str">
        <f t="shared" si="150"/>
        <v>안심4G</v>
      </c>
      <c r="G2141" s="389" t="str">
        <f t="shared" si="149"/>
        <v/>
      </c>
    </row>
    <row r="2142" spans="1:7">
      <c r="A2142" s="384" t="s">
        <v>50</v>
      </c>
      <c r="B2142" s="385" t="s">
        <v>92</v>
      </c>
      <c r="C2142" s="27" t="s">
        <v>5</v>
      </c>
      <c r="D2142" s="27" t="s">
        <v>31</v>
      </c>
      <c r="E2142" s="402" t="s">
        <v>1881</v>
      </c>
      <c r="F2142" s="27" t="str">
        <f t="shared" si="150"/>
        <v>에센스(스페셜)</v>
      </c>
      <c r="G2142" s="389" t="str">
        <f t="shared" si="149"/>
        <v/>
      </c>
    </row>
    <row r="2143" spans="1:7">
      <c r="A2143" s="384" t="s">
        <v>50</v>
      </c>
      <c r="B2143" s="385" t="s">
        <v>92</v>
      </c>
      <c r="C2143" s="27" t="s">
        <v>5</v>
      </c>
      <c r="D2143" s="27" t="s">
        <v>31</v>
      </c>
      <c r="E2143" s="402" t="s">
        <v>1882</v>
      </c>
      <c r="F2143" s="27" t="str">
        <f t="shared" si="150"/>
        <v>에센스(스페셜)</v>
      </c>
      <c r="G2143" s="389" t="str">
        <f t="shared" si="149"/>
        <v/>
      </c>
    </row>
    <row r="2144" spans="1:7">
      <c r="A2144" s="384" t="s">
        <v>50</v>
      </c>
      <c r="B2144" s="385" t="s">
        <v>92</v>
      </c>
      <c r="C2144" s="27" t="s">
        <v>5</v>
      </c>
      <c r="D2144" s="27" t="s">
        <v>32</v>
      </c>
      <c r="E2144" s="402" t="s">
        <v>1880</v>
      </c>
      <c r="F2144" s="27" t="str">
        <f t="shared" si="150"/>
        <v>안심2.5G</v>
      </c>
      <c r="G2144" s="389" t="str">
        <f t="shared" si="149"/>
        <v/>
      </c>
    </row>
    <row r="2145" spans="1:7">
      <c r="A2145" s="384" t="s">
        <v>50</v>
      </c>
      <c r="B2145" s="385" t="s">
        <v>92</v>
      </c>
      <c r="C2145" s="27" t="s">
        <v>5</v>
      </c>
      <c r="D2145" s="27" t="s">
        <v>32</v>
      </c>
      <c r="E2145" s="402" t="s">
        <v>1879</v>
      </c>
      <c r="F2145" s="27" t="str">
        <f t="shared" si="150"/>
        <v>안심4G</v>
      </c>
      <c r="G2145" s="389" t="str">
        <f t="shared" si="149"/>
        <v/>
      </c>
    </row>
    <row r="2146" spans="1:7">
      <c r="A2146" s="384" t="s">
        <v>50</v>
      </c>
      <c r="B2146" s="385" t="s">
        <v>92</v>
      </c>
      <c r="C2146" s="27" t="s">
        <v>5</v>
      </c>
      <c r="D2146" s="27" t="s">
        <v>32</v>
      </c>
      <c r="E2146" s="402" t="s">
        <v>1881</v>
      </c>
      <c r="F2146" s="27" t="str">
        <f t="shared" si="150"/>
        <v>에센스(스페셜)</v>
      </c>
      <c r="G2146" s="389" t="str">
        <f t="shared" si="149"/>
        <v/>
      </c>
    </row>
    <row r="2147" spans="1:7">
      <c r="A2147" s="384" t="s">
        <v>50</v>
      </c>
      <c r="B2147" s="385" t="s">
        <v>92</v>
      </c>
      <c r="C2147" s="27" t="s">
        <v>5</v>
      </c>
      <c r="D2147" s="27" t="s">
        <v>32</v>
      </c>
      <c r="E2147" s="402" t="s">
        <v>1882</v>
      </c>
      <c r="F2147" s="27" t="str">
        <f t="shared" si="150"/>
        <v>에센스(스페셜)</v>
      </c>
      <c r="G2147" s="389" t="str">
        <f t="shared" si="149"/>
        <v/>
      </c>
    </row>
    <row r="2148" spans="1:7">
      <c r="A2148" s="384" t="s">
        <v>50</v>
      </c>
      <c r="B2148" s="385" t="s">
        <v>92</v>
      </c>
      <c r="C2148" s="27" t="s">
        <v>5</v>
      </c>
      <c r="D2148" s="27" t="s">
        <v>33</v>
      </c>
      <c r="E2148" s="402" t="s">
        <v>1880</v>
      </c>
      <c r="F2148" s="27" t="str">
        <f t="shared" si="150"/>
        <v>안심2.5G</v>
      </c>
      <c r="G2148" s="389" t="str">
        <f t="shared" si="149"/>
        <v/>
      </c>
    </row>
    <row r="2149" spans="1:7">
      <c r="A2149" s="384" t="s">
        <v>50</v>
      </c>
      <c r="B2149" s="385" t="s">
        <v>92</v>
      </c>
      <c r="C2149" s="27" t="s">
        <v>5</v>
      </c>
      <c r="D2149" s="27" t="s">
        <v>33</v>
      </c>
      <c r="E2149" s="402" t="s">
        <v>1879</v>
      </c>
      <c r="F2149" s="27" t="str">
        <f t="shared" si="150"/>
        <v>안심4G</v>
      </c>
      <c r="G2149" s="389" t="str">
        <f t="shared" si="149"/>
        <v/>
      </c>
    </row>
    <row r="2150" spans="1:7">
      <c r="A2150" s="384" t="s">
        <v>50</v>
      </c>
      <c r="B2150" s="385" t="s">
        <v>92</v>
      </c>
      <c r="C2150" s="27" t="s">
        <v>5</v>
      </c>
      <c r="D2150" s="27" t="s">
        <v>33</v>
      </c>
      <c r="E2150" s="402" t="s">
        <v>1881</v>
      </c>
      <c r="F2150" s="27" t="str">
        <f t="shared" si="150"/>
        <v>에센스(스페셜)</v>
      </c>
      <c r="G2150" s="389" t="str">
        <f t="shared" si="149"/>
        <v/>
      </c>
    </row>
    <row r="2151" spans="1:7">
      <c r="A2151" s="384" t="s">
        <v>50</v>
      </c>
      <c r="B2151" s="385" t="s">
        <v>92</v>
      </c>
      <c r="C2151" s="27" t="s">
        <v>5</v>
      </c>
      <c r="D2151" s="27" t="s">
        <v>33</v>
      </c>
      <c r="E2151" s="402" t="s">
        <v>1882</v>
      </c>
      <c r="F2151" s="27" t="str">
        <f t="shared" si="150"/>
        <v>에센스(스페셜)</v>
      </c>
      <c r="G2151" s="389" t="str">
        <f t="shared" si="149"/>
        <v/>
      </c>
    </row>
    <row r="2152" spans="1:7">
      <c r="A2152" s="384" t="s">
        <v>50</v>
      </c>
      <c r="B2152" s="385" t="s">
        <v>92</v>
      </c>
      <c r="C2152" s="27" t="s">
        <v>30</v>
      </c>
      <c r="D2152" s="27" t="s">
        <v>28</v>
      </c>
      <c r="E2152" s="402" t="s">
        <v>1880</v>
      </c>
      <c r="F2152" s="27" t="str">
        <f t="shared" si="150"/>
        <v>안심2.5G</v>
      </c>
      <c r="G2152" s="389" t="str">
        <f t="shared" si="149"/>
        <v/>
      </c>
    </row>
    <row r="2153" spans="1:7">
      <c r="A2153" s="384" t="s">
        <v>50</v>
      </c>
      <c r="B2153" s="385" t="s">
        <v>92</v>
      </c>
      <c r="C2153" s="27" t="s">
        <v>30</v>
      </c>
      <c r="D2153" s="27" t="s">
        <v>28</v>
      </c>
      <c r="E2153" s="402" t="s">
        <v>1879</v>
      </c>
      <c r="F2153" s="27" t="str">
        <f t="shared" si="150"/>
        <v>안심4G</v>
      </c>
      <c r="G2153" s="389" t="str">
        <f t="shared" si="149"/>
        <v/>
      </c>
    </row>
    <row r="2154" spans="1:7">
      <c r="A2154" s="384" t="s">
        <v>50</v>
      </c>
      <c r="B2154" s="385" t="s">
        <v>92</v>
      </c>
      <c r="C2154" s="27" t="s">
        <v>30</v>
      </c>
      <c r="D2154" s="27" t="s">
        <v>28</v>
      </c>
      <c r="E2154" s="402" t="s">
        <v>1881</v>
      </c>
      <c r="F2154" s="27" t="str">
        <f t="shared" si="150"/>
        <v>에센스(스페셜)</v>
      </c>
      <c r="G2154" s="389" t="str">
        <f t="shared" si="149"/>
        <v/>
      </c>
    </row>
    <row r="2155" spans="1:7">
      <c r="A2155" s="384" t="s">
        <v>50</v>
      </c>
      <c r="B2155" s="385" t="s">
        <v>92</v>
      </c>
      <c r="C2155" s="27" t="s">
        <v>30</v>
      </c>
      <c r="D2155" s="27" t="s">
        <v>28</v>
      </c>
      <c r="E2155" s="402" t="s">
        <v>1882</v>
      </c>
      <c r="F2155" s="27" t="str">
        <f t="shared" si="150"/>
        <v>에센스(스페셜)</v>
      </c>
      <c r="G2155" s="389" t="str">
        <f t="shared" si="149"/>
        <v/>
      </c>
    </row>
    <row r="2156" spans="1:7">
      <c r="A2156" s="384" t="s">
        <v>50</v>
      </c>
      <c r="B2156" s="385" t="s">
        <v>92</v>
      </c>
      <c r="C2156" s="27" t="s">
        <v>30</v>
      </c>
      <c r="D2156" s="27" t="s">
        <v>31</v>
      </c>
      <c r="E2156" s="402" t="s">
        <v>1880</v>
      </c>
      <c r="F2156" s="27" t="str">
        <f t="shared" si="150"/>
        <v>안심2.5G</v>
      </c>
      <c r="G2156" s="389" t="str">
        <f t="shared" si="149"/>
        <v/>
      </c>
    </row>
    <row r="2157" spans="1:7">
      <c r="A2157" s="384" t="s">
        <v>50</v>
      </c>
      <c r="B2157" s="385" t="s">
        <v>92</v>
      </c>
      <c r="C2157" s="27" t="s">
        <v>30</v>
      </c>
      <c r="D2157" s="27" t="s">
        <v>31</v>
      </c>
      <c r="E2157" s="402" t="s">
        <v>1879</v>
      </c>
      <c r="F2157" s="27" t="str">
        <f t="shared" si="150"/>
        <v>안심4G</v>
      </c>
      <c r="G2157" s="389" t="str">
        <f t="shared" si="149"/>
        <v/>
      </c>
    </row>
    <row r="2158" spans="1:7">
      <c r="A2158" s="384" t="s">
        <v>50</v>
      </c>
      <c r="B2158" s="385" t="s">
        <v>92</v>
      </c>
      <c r="C2158" s="27" t="s">
        <v>30</v>
      </c>
      <c r="D2158" s="27" t="s">
        <v>31</v>
      </c>
      <c r="E2158" s="402" t="s">
        <v>1881</v>
      </c>
      <c r="F2158" s="27" t="str">
        <f t="shared" si="150"/>
        <v>에센스(스페셜)</v>
      </c>
      <c r="G2158" s="389" t="str">
        <f t="shared" si="149"/>
        <v/>
      </c>
    </row>
    <row r="2159" spans="1:7">
      <c r="A2159" s="384" t="s">
        <v>50</v>
      </c>
      <c r="B2159" s="385" t="s">
        <v>92</v>
      </c>
      <c r="C2159" s="27" t="s">
        <v>30</v>
      </c>
      <c r="D2159" s="27" t="s">
        <v>31</v>
      </c>
      <c r="E2159" s="402" t="s">
        <v>1882</v>
      </c>
      <c r="F2159" s="27" t="str">
        <f t="shared" si="150"/>
        <v>에센스(스페셜)</v>
      </c>
      <c r="G2159" s="389" t="str">
        <f t="shared" si="149"/>
        <v/>
      </c>
    </row>
    <row r="2160" spans="1:7">
      <c r="A2160" s="384" t="s">
        <v>50</v>
      </c>
      <c r="B2160" s="385" t="s">
        <v>92</v>
      </c>
      <c r="C2160" s="27" t="s">
        <v>30</v>
      </c>
      <c r="D2160" s="27" t="s">
        <v>32</v>
      </c>
      <c r="E2160" s="402" t="s">
        <v>1880</v>
      </c>
      <c r="F2160" s="27" t="str">
        <f t="shared" si="150"/>
        <v>안심2.5G</v>
      </c>
      <c r="G2160" s="389" t="str">
        <f t="shared" si="149"/>
        <v/>
      </c>
    </row>
    <row r="2161" spans="1:7">
      <c r="A2161" s="384" t="s">
        <v>50</v>
      </c>
      <c r="B2161" s="385" t="s">
        <v>92</v>
      </c>
      <c r="C2161" s="27" t="s">
        <v>30</v>
      </c>
      <c r="D2161" s="27" t="s">
        <v>32</v>
      </c>
      <c r="E2161" s="402" t="s">
        <v>1879</v>
      </c>
      <c r="F2161" s="27" t="str">
        <f t="shared" si="150"/>
        <v>안심4G</v>
      </c>
      <c r="G2161" s="389" t="str">
        <f t="shared" si="149"/>
        <v/>
      </c>
    </row>
    <row r="2162" spans="1:7">
      <c r="A2162" s="384" t="s">
        <v>50</v>
      </c>
      <c r="B2162" s="385" t="s">
        <v>92</v>
      </c>
      <c r="C2162" s="27" t="s">
        <v>30</v>
      </c>
      <c r="D2162" s="27" t="s">
        <v>32</v>
      </c>
      <c r="E2162" s="402" t="s">
        <v>1881</v>
      </c>
      <c r="F2162" s="27" t="str">
        <f t="shared" si="150"/>
        <v>에센스(스페셜)</v>
      </c>
      <c r="G2162" s="389" t="str">
        <f t="shared" si="149"/>
        <v/>
      </c>
    </row>
    <row r="2163" spans="1:7">
      <c r="A2163" s="384" t="s">
        <v>50</v>
      </c>
      <c r="B2163" s="385" t="s">
        <v>92</v>
      </c>
      <c r="C2163" s="27" t="s">
        <v>30</v>
      </c>
      <c r="D2163" s="27" t="s">
        <v>32</v>
      </c>
      <c r="E2163" s="402" t="s">
        <v>1882</v>
      </c>
      <c r="F2163" s="27" t="str">
        <f t="shared" si="150"/>
        <v>에센스(스페셜)</v>
      </c>
      <c r="G2163" s="389" t="str">
        <f t="shared" si="149"/>
        <v/>
      </c>
    </row>
    <row r="2164" spans="1:7">
      <c r="A2164" s="384" t="s">
        <v>50</v>
      </c>
      <c r="B2164" s="385" t="s">
        <v>92</v>
      </c>
      <c r="C2164" s="27" t="s">
        <v>30</v>
      </c>
      <c r="D2164" s="27" t="s">
        <v>33</v>
      </c>
      <c r="E2164" s="402" t="s">
        <v>1880</v>
      </c>
      <c r="F2164" s="27" t="str">
        <f t="shared" si="150"/>
        <v>안심2.5G</v>
      </c>
      <c r="G2164" s="389" t="str">
        <f t="shared" si="149"/>
        <v/>
      </c>
    </row>
    <row r="2165" spans="1:7">
      <c r="A2165" s="384" t="s">
        <v>50</v>
      </c>
      <c r="B2165" s="385" t="s">
        <v>92</v>
      </c>
      <c r="C2165" s="27" t="s">
        <v>30</v>
      </c>
      <c r="D2165" s="27" t="s">
        <v>33</v>
      </c>
      <c r="E2165" s="402" t="s">
        <v>1879</v>
      </c>
      <c r="F2165" s="27" t="str">
        <f t="shared" si="150"/>
        <v>안심4G</v>
      </c>
      <c r="G2165" s="389" t="str">
        <f t="shared" si="149"/>
        <v/>
      </c>
    </row>
    <row r="2166" spans="1:7">
      <c r="A2166" s="384" t="s">
        <v>50</v>
      </c>
      <c r="B2166" s="385" t="s">
        <v>92</v>
      </c>
      <c r="C2166" s="27" t="s">
        <v>30</v>
      </c>
      <c r="D2166" s="27" t="s">
        <v>33</v>
      </c>
      <c r="E2166" s="402" t="s">
        <v>1881</v>
      </c>
      <c r="F2166" s="27" t="str">
        <f t="shared" si="150"/>
        <v>에센스(스페셜)</v>
      </c>
      <c r="G2166" s="389" t="str">
        <f t="shared" si="149"/>
        <v/>
      </c>
    </row>
    <row r="2167" spans="1:7">
      <c r="A2167" s="384" t="s">
        <v>50</v>
      </c>
      <c r="B2167" s="385" t="s">
        <v>92</v>
      </c>
      <c r="C2167" s="27" t="s">
        <v>30</v>
      </c>
      <c r="D2167" s="27" t="s">
        <v>33</v>
      </c>
      <c r="E2167" s="402" t="s">
        <v>1882</v>
      </c>
      <c r="F2167" s="27" t="str">
        <f t="shared" si="150"/>
        <v>에센스(스페셜)</v>
      </c>
      <c r="G2167" s="389" t="str">
        <f t="shared" si="149"/>
        <v/>
      </c>
    </row>
    <row r="2168" spans="1:7">
      <c r="A2168" s="384" t="s">
        <v>50</v>
      </c>
      <c r="B2168" s="385" t="s">
        <v>92</v>
      </c>
      <c r="C2168" s="27" t="s">
        <v>10</v>
      </c>
      <c r="D2168" s="27" t="s">
        <v>28</v>
      </c>
      <c r="E2168" s="402" t="s">
        <v>1880</v>
      </c>
      <c r="F2168" s="27" t="str">
        <f t="shared" si="150"/>
        <v>안심2.5G</v>
      </c>
      <c r="G2168" s="389" t="str">
        <f t="shared" ref="G2168:G2231" si="151">IF(F2168="스몰","LTE안심옵션","")</f>
        <v/>
      </c>
    </row>
    <row r="2169" spans="1:7">
      <c r="A2169" s="384" t="s">
        <v>50</v>
      </c>
      <c r="B2169" s="385" t="s">
        <v>92</v>
      </c>
      <c r="C2169" s="27" t="s">
        <v>10</v>
      </c>
      <c r="D2169" s="27" t="s">
        <v>28</v>
      </c>
      <c r="E2169" s="402" t="s">
        <v>1879</v>
      </c>
      <c r="F2169" s="27" t="str">
        <f t="shared" si="150"/>
        <v>안심4G</v>
      </c>
      <c r="G2169" s="389" t="str">
        <f t="shared" si="151"/>
        <v/>
      </c>
    </row>
    <row r="2170" spans="1:7">
      <c r="A2170" s="384" t="s">
        <v>50</v>
      </c>
      <c r="B2170" s="385" t="s">
        <v>92</v>
      </c>
      <c r="C2170" s="27" t="s">
        <v>10</v>
      </c>
      <c r="D2170" s="27" t="s">
        <v>28</v>
      </c>
      <c r="E2170" s="402" t="s">
        <v>1881</v>
      </c>
      <c r="F2170" s="27" t="str">
        <f t="shared" si="150"/>
        <v>에센스(스페셜)</v>
      </c>
      <c r="G2170" s="389" t="str">
        <f t="shared" si="151"/>
        <v/>
      </c>
    </row>
    <row r="2171" spans="1:7">
      <c r="A2171" s="384" t="s">
        <v>50</v>
      </c>
      <c r="B2171" s="385" t="s">
        <v>92</v>
      </c>
      <c r="C2171" s="27" t="s">
        <v>10</v>
      </c>
      <c r="D2171" s="27" t="s">
        <v>28</v>
      </c>
      <c r="E2171" s="402" t="s">
        <v>1882</v>
      </c>
      <c r="F2171" s="27" t="str">
        <f t="shared" si="150"/>
        <v>에센스(스페셜)</v>
      </c>
      <c r="G2171" s="389" t="str">
        <f t="shared" si="151"/>
        <v/>
      </c>
    </row>
    <row r="2172" spans="1:7">
      <c r="A2172" s="384" t="s">
        <v>50</v>
      </c>
      <c r="B2172" s="385" t="s">
        <v>92</v>
      </c>
      <c r="C2172" s="27" t="s">
        <v>10</v>
      </c>
      <c r="D2172" s="27" t="s">
        <v>31</v>
      </c>
      <c r="E2172" s="402" t="s">
        <v>1880</v>
      </c>
      <c r="F2172" s="27" t="str">
        <f t="shared" si="150"/>
        <v>안심2.5G</v>
      </c>
      <c r="G2172" s="389" t="str">
        <f t="shared" si="151"/>
        <v/>
      </c>
    </row>
    <row r="2173" spans="1:7">
      <c r="A2173" s="384" t="s">
        <v>50</v>
      </c>
      <c r="B2173" s="385" t="s">
        <v>92</v>
      </c>
      <c r="C2173" s="27" t="s">
        <v>10</v>
      </c>
      <c r="D2173" s="27" t="s">
        <v>31</v>
      </c>
      <c r="E2173" s="402" t="s">
        <v>1879</v>
      </c>
      <c r="F2173" s="27" t="str">
        <f t="shared" si="150"/>
        <v>안심4G</v>
      </c>
      <c r="G2173" s="389" t="str">
        <f t="shared" si="151"/>
        <v/>
      </c>
    </row>
    <row r="2174" spans="1:7">
      <c r="A2174" s="384" t="s">
        <v>50</v>
      </c>
      <c r="B2174" s="385" t="s">
        <v>92</v>
      </c>
      <c r="C2174" s="27" t="s">
        <v>10</v>
      </c>
      <c r="D2174" s="27" t="s">
        <v>31</v>
      </c>
      <c r="E2174" s="402" t="s">
        <v>1881</v>
      </c>
      <c r="F2174" s="27" t="str">
        <f t="shared" si="150"/>
        <v>에센스(스페셜)</v>
      </c>
      <c r="G2174" s="389" t="str">
        <f t="shared" si="151"/>
        <v/>
      </c>
    </row>
    <row r="2175" spans="1:7">
      <c r="A2175" s="384" t="s">
        <v>50</v>
      </c>
      <c r="B2175" s="385" t="s">
        <v>92</v>
      </c>
      <c r="C2175" s="27" t="s">
        <v>10</v>
      </c>
      <c r="D2175" s="27" t="s">
        <v>31</v>
      </c>
      <c r="E2175" s="402" t="s">
        <v>1882</v>
      </c>
      <c r="F2175" s="27" t="str">
        <f t="shared" si="150"/>
        <v>에센스(스페셜)</v>
      </c>
      <c r="G2175" s="389" t="str">
        <f t="shared" si="151"/>
        <v/>
      </c>
    </row>
    <row r="2176" spans="1:7">
      <c r="A2176" s="384" t="s">
        <v>50</v>
      </c>
      <c r="B2176" s="385" t="s">
        <v>92</v>
      </c>
      <c r="C2176" s="27" t="s">
        <v>10</v>
      </c>
      <c r="D2176" s="27" t="s">
        <v>32</v>
      </c>
      <c r="E2176" s="402" t="s">
        <v>1880</v>
      </c>
      <c r="F2176" s="27" t="str">
        <f t="shared" si="150"/>
        <v>안심2.5G</v>
      </c>
      <c r="G2176" s="389" t="str">
        <f t="shared" si="151"/>
        <v/>
      </c>
    </row>
    <row r="2177" spans="1:7">
      <c r="A2177" s="384" t="s">
        <v>50</v>
      </c>
      <c r="B2177" s="385" t="s">
        <v>92</v>
      </c>
      <c r="C2177" s="27" t="s">
        <v>10</v>
      </c>
      <c r="D2177" s="27" t="s">
        <v>32</v>
      </c>
      <c r="E2177" s="402" t="s">
        <v>1879</v>
      </c>
      <c r="F2177" s="27" t="str">
        <f t="shared" si="150"/>
        <v>안심4G</v>
      </c>
      <c r="G2177" s="389" t="str">
        <f t="shared" si="151"/>
        <v/>
      </c>
    </row>
    <row r="2178" spans="1:7">
      <c r="A2178" s="384" t="s">
        <v>50</v>
      </c>
      <c r="B2178" s="385" t="s">
        <v>92</v>
      </c>
      <c r="C2178" s="27" t="s">
        <v>10</v>
      </c>
      <c r="D2178" s="27" t="s">
        <v>32</v>
      </c>
      <c r="E2178" s="402" t="s">
        <v>1881</v>
      </c>
      <c r="F2178" s="27" t="str">
        <f t="shared" si="150"/>
        <v>에센스(스페셜)</v>
      </c>
      <c r="G2178" s="389" t="str">
        <f t="shared" si="151"/>
        <v/>
      </c>
    </row>
    <row r="2179" spans="1:7">
      <c r="A2179" s="384" t="s">
        <v>50</v>
      </c>
      <c r="B2179" s="385" t="s">
        <v>92</v>
      </c>
      <c r="C2179" s="27" t="s">
        <v>10</v>
      </c>
      <c r="D2179" s="27" t="s">
        <v>32</v>
      </c>
      <c r="E2179" s="402" t="s">
        <v>1882</v>
      </c>
      <c r="F2179" s="27" t="str">
        <f t="shared" si="150"/>
        <v>에센스(스페셜)</v>
      </c>
      <c r="G2179" s="389" t="str">
        <f t="shared" si="151"/>
        <v/>
      </c>
    </row>
    <row r="2180" spans="1:7">
      <c r="A2180" s="384" t="s">
        <v>50</v>
      </c>
      <c r="B2180" s="385" t="s">
        <v>92</v>
      </c>
      <c r="C2180" s="27" t="s">
        <v>10</v>
      </c>
      <c r="D2180" s="27" t="s">
        <v>33</v>
      </c>
      <c r="E2180" s="402" t="s">
        <v>1880</v>
      </c>
      <c r="F2180" s="27" t="str">
        <f t="shared" si="150"/>
        <v>안심2.5G</v>
      </c>
      <c r="G2180" s="389" t="str">
        <f t="shared" si="151"/>
        <v/>
      </c>
    </row>
    <row r="2181" spans="1:7">
      <c r="A2181" s="384" t="s">
        <v>50</v>
      </c>
      <c r="B2181" s="385" t="s">
        <v>92</v>
      </c>
      <c r="C2181" s="27" t="s">
        <v>10</v>
      </c>
      <c r="D2181" s="27" t="s">
        <v>33</v>
      </c>
      <c r="E2181" s="402" t="s">
        <v>1879</v>
      </c>
      <c r="F2181" s="27" t="str">
        <f t="shared" si="150"/>
        <v>안심4G</v>
      </c>
      <c r="G2181" s="389" t="str">
        <f t="shared" si="151"/>
        <v/>
      </c>
    </row>
    <row r="2182" spans="1:7">
      <c r="A2182" s="384" t="s">
        <v>50</v>
      </c>
      <c r="B2182" s="385" t="s">
        <v>92</v>
      </c>
      <c r="C2182" s="27" t="s">
        <v>10</v>
      </c>
      <c r="D2182" s="27" t="s">
        <v>33</v>
      </c>
      <c r="E2182" s="402" t="s">
        <v>1881</v>
      </c>
      <c r="F2182" s="27" t="str">
        <f t="shared" si="150"/>
        <v>에센스(스페셜)</v>
      </c>
      <c r="G2182" s="389" t="str">
        <f t="shared" si="151"/>
        <v/>
      </c>
    </row>
    <row r="2183" spans="1:7">
      <c r="A2183" s="384" t="s">
        <v>50</v>
      </c>
      <c r="B2183" s="385" t="s">
        <v>92</v>
      </c>
      <c r="C2183" s="27" t="s">
        <v>10</v>
      </c>
      <c r="D2183" s="27" t="s">
        <v>33</v>
      </c>
      <c r="E2183" s="402" t="s">
        <v>1882</v>
      </c>
      <c r="F2183" s="27" t="str">
        <f t="shared" si="150"/>
        <v>에센스(스페셜)</v>
      </c>
      <c r="G2183" s="389" t="str">
        <f t="shared" si="151"/>
        <v/>
      </c>
    </row>
    <row r="2184" spans="1:7">
      <c r="A2184" s="384" t="s">
        <v>50</v>
      </c>
      <c r="B2184" s="385" t="s">
        <v>92</v>
      </c>
      <c r="C2184" s="27" t="s">
        <v>13</v>
      </c>
      <c r="D2184" s="27" t="s">
        <v>28</v>
      </c>
      <c r="E2184" s="402" t="s">
        <v>1880</v>
      </c>
      <c r="F2184" s="27" t="str">
        <f t="shared" si="150"/>
        <v>안심2.5G</v>
      </c>
      <c r="G2184" s="389" t="str">
        <f t="shared" si="151"/>
        <v/>
      </c>
    </row>
    <row r="2185" spans="1:7">
      <c r="A2185" s="384" t="s">
        <v>50</v>
      </c>
      <c r="B2185" s="385" t="s">
        <v>92</v>
      </c>
      <c r="C2185" s="27" t="s">
        <v>13</v>
      </c>
      <c r="D2185" s="27" t="s">
        <v>28</v>
      </c>
      <c r="E2185" s="402" t="s">
        <v>1879</v>
      </c>
      <c r="F2185" s="27" t="str">
        <f t="shared" si="150"/>
        <v>안심4G</v>
      </c>
      <c r="G2185" s="389" t="str">
        <f t="shared" si="151"/>
        <v/>
      </c>
    </row>
    <row r="2186" spans="1:7">
      <c r="A2186" s="384" t="s">
        <v>50</v>
      </c>
      <c r="B2186" s="385" t="s">
        <v>92</v>
      </c>
      <c r="C2186" s="27" t="s">
        <v>13</v>
      </c>
      <c r="D2186" s="27" t="s">
        <v>28</v>
      </c>
      <c r="E2186" s="402" t="s">
        <v>1881</v>
      </c>
      <c r="F2186" s="27" t="str">
        <f t="shared" si="150"/>
        <v>에센스(스페셜)</v>
      </c>
      <c r="G2186" s="389" t="str">
        <f t="shared" si="151"/>
        <v/>
      </c>
    </row>
    <row r="2187" spans="1:7">
      <c r="A2187" s="384" t="s">
        <v>50</v>
      </c>
      <c r="B2187" s="385" t="s">
        <v>92</v>
      </c>
      <c r="C2187" s="27" t="s">
        <v>13</v>
      </c>
      <c r="D2187" s="27" t="s">
        <v>28</v>
      </c>
      <c r="E2187" s="402" t="s">
        <v>1882</v>
      </c>
      <c r="F2187" s="27" t="str">
        <f t="shared" si="150"/>
        <v>에센스(스페셜)</v>
      </c>
      <c r="G2187" s="389" t="str">
        <f t="shared" si="151"/>
        <v/>
      </c>
    </row>
    <row r="2188" spans="1:7">
      <c r="A2188" s="384" t="s">
        <v>50</v>
      </c>
      <c r="B2188" s="385" t="s">
        <v>92</v>
      </c>
      <c r="C2188" s="27" t="s">
        <v>13</v>
      </c>
      <c r="D2188" s="27" t="s">
        <v>31</v>
      </c>
      <c r="E2188" s="402" t="s">
        <v>1880</v>
      </c>
      <c r="F2188" s="27" t="str">
        <f t="shared" si="150"/>
        <v>안심2.5G</v>
      </c>
      <c r="G2188" s="389" t="str">
        <f t="shared" si="151"/>
        <v/>
      </c>
    </row>
    <row r="2189" spans="1:7">
      <c r="A2189" s="384" t="s">
        <v>50</v>
      </c>
      <c r="B2189" s="385" t="s">
        <v>92</v>
      </c>
      <c r="C2189" s="27" t="s">
        <v>13</v>
      </c>
      <c r="D2189" s="27" t="s">
        <v>31</v>
      </c>
      <c r="E2189" s="402" t="s">
        <v>1879</v>
      </c>
      <c r="F2189" s="27" t="str">
        <f t="shared" si="150"/>
        <v>안심4G</v>
      </c>
      <c r="G2189" s="389" t="str">
        <f t="shared" si="151"/>
        <v/>
      </c>
    </row>
    <row r="2190" spans="1:7">
      <c r="A2190" s="384" t="s">
        <v>50</v>
      </c>
      <c r="B2190" s="385" t="s">
        <v>92</v>
      </c>
      <c r="C2190" s="27" t="s">
        <v>13</v>
      </c>
      <c r="D2190" s="27" t="s">
        <v>31</v>
      </c>
      <c r="E2190" s="402" t="s">
        <v>1881</v>
      </c>
      <c r="F2190" s="27" t="str">
        <f t="shared" si="150"/>
        <v>에센스(스페셜)</v>
      </c>
      <c r="G2190" s="389" t="str">
        <f t="shared" si="151"/>
        <v/>
      </c>
    </row>
    <row r="2191" spans="1:7">
      <c r="A2191" s="384" t="s">
        <v>50</v>
      </c>
      <c r="B2191" s="385" t="s">
        <v>92</v>
      </c>
      <c r="C2191" s="27" t="s">
        <v>13</v>
      </c>
      <c r="D2191" s="27" t="s">
        <v>31</v>
      </c>
      <c r="E2191" s="402" t="s">
        <v>1882</v>
      </c>
      <c r="F2191" s="27" t="str">
        <f t="shared" si="150"/>
        <v>에센스(스페셜)</v>
      </c>
      <c r="G2191" s="389" t="str">
        <f t="shared" si="151"/>
        <v/>
      </c>
    </row>
    <row r="2192" spans="1:7">
      <c r="A2192" s="384" t="s">
        <v>50</v>
      </c>
      <c r="B2192" s="385" t="s">
        <v>92</v>
      </c>
      <c r="C2192" s="27" t="s">
        <v>13</v>
      </c>
      <c r="D2192" s="27" t="s">
        <v>32</v>
      </c>
      <c r="E2192" s="402" t="s">
        <v>1880</v>
      </c>
      <c r="F2192" s="27" t="str">
        <f t="shared" si="150"/>
        <v>안심2.5G</v>
      </c>
      <c r="G2192" s="389" t="str">
        <f t="shared" si="151"/>
        <v/>
      </c>
    </row>
    <row r="2193" spans="1:7">
      <c r="A2193" s="384" t="s">
        <v>50</v>
      </c>
      <c r="B2193" s="385" t="s">
        <v>92</v>
      </c>
      <c r="C2193" s="27" t="s">
        <v>13</v>
      </c>
      <c r="D2193" s="27" t="s">
        <v>32</v>
      </c>
      <c r="E2193" s="402" t="s">
        <v>1879</v>
      </c>
      <c r="F2193" s="27" t="str">
        <f t="shared" si="150"/>
        <v>안심4G</v>
      </c>
      <c r="G2193" s="389" t="str">
        <f t="shared" si="151"/>
        <v/>
      </c>
    </row>
    <row r="2194" spans="1:7">
      <c r="A2194" s="384" t="s">
        <v>50</v>
      </c>
      <c r="B2194" s="385" t="s">
        <v>92</v>
      </c>
      <c r="C2194" s="27" t="s">
        <v>13</v>
      </c>
      <c r="D2194" s="27" t="s">
        <v>32</v>
      </c>
      <c r="E2194" s="402" t="s">
        <v>1881</v>
      </c>
      <c r="F2194" s="27" t="str">
        <f t="shared" si="150"/>
        <v>에센스(스페셜)</v>
      </c>
      <c r="G2194" s="389" t="str">
        <f t="shared" si="151"/>
        <v/>
      </c>
    </row>
    <row r="2195" spans="1:7">
      <c r="A2195" s="384" t="s">
        <v>50</v>
      </c>
      <c r="B2195" s="385" t="s">
        <v>92</v>
      </c>
      <c r="C2195" s="27" t="s">
        <v>13</v>
      </c>
      <c r="D2195" s="27" t="s">
        <v>32</v>
      </c>
      <c r="E2195" s="402" t="s">
        <v>1882</v>
      </c>
      <c r="F2195" s="27" t="str">
        <f t="shared" si="150"/>
        <v>에센스(스페셜)</v>
      </c>
      <c r="G2195" s="389" t="str">
        <f t="shared" si="151"/>
        <v/>
      </c>
    </row>
    <row r="2196" spans="1:7">
      <c r="A2196" s="384" t="s">
        <v>50</v>
      </c>
      <c r="B2196" s="385" t="s">
        <v>92</v>
      </c>
      <c r="C2196" s="27" t="s">
        <v>13</v>
      </c>
      <c r="D2196" s="27" t="s">
        <v>33</v>
      </c>
      <c r="E2196" s="402" t="s">
        <v>1880</v>
      </c>
      <c r="F2196" s="27" t="str">
        <f t="shared" si="150"/>
        <v>안심2.5G</v>
      </c>
      <c r="G2196" s="389" t="str">
        <f t="shared" si="151"/>
        <v/>
      </c>
    </row>
    <row r="2197" spans="1:7">
      <c r="A2197" s="384" t="s">
        <v>50</v>
      </c>
      <c r="B2197" s="385" t="s">
        <v>92</v>
      </c>
      <c r="C2197" s="27" t="s">
        <v>13</v>
      </c>
      <c r="D2197" s="27" t="s">
        <v>33</v>
      </c>
      <c r="E2197" s="402" t="s">
        <v>1879</v>
      </c>
      <c r="F2197" s="27" t="str">
        <f t="shared" si="150"/>
        <v>안심4G</v>
      </c>
      <c r="G2197" s="389" t="str">
        <f t="shared" si="151"/>
        <v/>
      </c>
    </row>
    <row r="2198" spans="1:7">
      <c r="A2198" s="384" t="s">
        <v>50</v>
      </c>
      <c r="B2198" s="385" t="s">
        <v>92</v>
      </c>
      <c r="C2198" s="27" t="s">
        <v>13</v>
      </c>
      <c r="D2198" s="27" t="s">
        <v>33</v>
      </c>
      <c r="E2198" s="402" t="s">
        <v>1881</v>
      </c>
      <c r="F2198" s="27" t="str">
        <f t="shared" si="150"/>
        <v>에센스(스페셜)</v>
      </c>
      <c r="G2198" s="389" t="str">
        <f t="shared" si="151"/>
        <v/>
      </c>
    </row>
    <row r="2199" spans="1:7">
      <c r="A2199" s="384" t="s">
        <v>50</v>
      </c>
      <c r="B2199" s="385" t="s">
        <v>92</v>
      </c>
      <c r="C2199" s="27" t="s">
        <v>13</v>
      </c>
      <c r="D2199" s="27" t="s">
        <v>33</v>
      </c>
      <c r="E2199" s="402" t="s">
        <v>1882</v>
      </c>
      <c r="F2199" s="27" t="str">
        <f t="shared" si="150"/>
        <v>에센스(스페셜)</v>
      </c>
      <c r="G2199" s="389" t="str">
        <f t="shared" si="151"/>
        <v/>
      </c>
    </row>
    <row r="2200" spans="1:7">
      <c r="A2200" s="384" t="s">
        <v>50</v>
      </c>
      <c r="B2200" s="385" t="s">
        <v>92</v>
      </c>
      <c r="C2200" s="27" t="s">
        <v>34</v>
      </c>
      <c r="D2200" s="27" t="s">
        <v>28</v>
      </c>
      <c r="E2200" s="402" t="s">
        <v>1880</v>
      </c>
      <c r="F2200" s="27" t="str">
        <f t="shared" ref="F2200:F2231" si="152">IFERROR(VLOOKUP(E2200,$A$11:$C$17,3,0),0)</f>
        <v>안심2.5G</v>
      </c>
      <c r="G2200" s="389" t="str">
        <f t="shared" si="151"/>
        <v/>
      </c>
    </row>
    <row r="2201" spans="1:7">
      <c r="A2201" s="384" t="s">
        <v>50</v>
      </c>
      <c r="B2201" s="385" t="s">
        <v>92</v>
      </c>
      <c r="C2201" s="27" t="s">
        <v>34</v>
      </c>
      <c r="D2201" s="27" t="s">
        <v>28</v>
      </c>
      <c r="E2201" s="402" t="s">
        <v>1879</v>
      </c>
      <c r="F2201" s="27" t="str">
        <f t="shared" si="152"/>
        <v>안심4G</v>
      </c>
      <c r="G2201" s="389" t="str">
        <f t="shared" si="151"/>
        <v/>
      </c>
    </row>
    <row r="2202" spans="1:7">
      <c r="A2202" s="384" t="s">
        <v>50</v>
      </c>
      <c r="B2202" s="385" t="s">
        <v>92</v>
      </c>
      <c r="C2202" s="27" t="s">
        <v>34</v>
      </c>
      <c r="D2202" s="27" t="s">
        <v>28</v>
      </c>
      <c r="E2202" s="402" t="s">
        <v>1881</v>
      </c>
      <c r="F2202" s="27" t="str">
        <f t="shared" si="152"/>
        <v>에센스(스페셜)</v>
      </c>
      <c r="G2202" s="389" t="str">
        <f t="shared" si="151"/>
        <v/>
      </c>
    </row>
    <row r="2203" spans="1:7">
      <c r="A2203" s="384" t="s">
        <v>50</v>
      </c>
      <c r="B2203" s="385" t="s">
        <v>92</v>
      </c>
      <c r="C2203" s="27" t="s">
        <v>34</v>
      </c>
      <c r="D2203" s="27" t="s">
        <v>28</v>
      </c>
      <c r="E2203" s="402" t="s">
        <v>1882</v>
      </c>
      <c r="F2203" s="27" t="str">
        <f t="shared" si="152"/>
        <v>에센스(스페셜)</v>
      </c>
      <c r="G2203" s="389" t="str">
        <f t="shared" si="151"/>
        <v/>
      </c>
    </row>
    <row r="2204" spans="1:7">
      <c r="A2204" s="384" t="s">
        <v>50</v>
      </c>
      <c r="B2204" s="385" t="s">
        <v>92</v>
      </c>
      <c r="C2204" s="27" t="s">
        <v>34</v>
      </c>
      <c r="D2204" s="27" t="s">
        <v>31</v>
      </c>
      <c r="E2204" s="402" t="s">
        <v>1880</v>
      </c>
      <c r="F2204" s="27" t="str">
        <f t="shared" si="152"/>
        <v>안심2.5G</v>
      </c>
      <c r="G2204" s="389" t="str">
        <f t="shared" si="151"/>
        <v/>
      </c>
    </row>
    <row r="2205" spans="1:7">
      <c r="A2205" s="384" t="s">
        <v>50</v>
      </c>
      <c r="B2205" s="385" t="s">
        <v>92</v>
      </c>
      <c r="C2205" s="27" t="s">
        <v>34</v>
      </c>
      <c r="D2205" s="27" t="s">
        <v>31</v>
      </c>
      <c r="E2205" s="402" t="s">
        <v>1879</v>
      </c>
      <c r="F2205" s="27" t="str">
        <f t="shared" si="152"/>
        <v>안심4G</v>
      </c>
      <c r="G2205" s="389" t="str">
        <f t="shared" si="151"/>
        <v/>
      </c>
    </row>
    <row r="2206" spans="1:7">
      <c r="A2206" s="384" t="s">
        <v>50</v>
      </c>
      <c r="B2206" s="385" t="s">
        <v>92</v>
      </c>
      <c r="C2206" s="27" t="s">
        <v>34</v>
      </c>
      <c r="D2206" s="27" t="s">
        <v>31</v>
      </c>
      <c r="E2206" s="402" t="s">
        <v>1881</v>
      </c>
      <c r="F2206" s="27" t="str">
        <f t="shared" si="152"/>
        <v>에센스(스페셜)</v>
      </c>
      <c r="G2206" s="389" t="str">
        <f t="shared" si="151"/>
        <v/>
      </c>
    </row>
    <row r="2207" spans="1:7">
      <c r="A2207" s="384" t="s">
        <v>50</v>
      </c>
      <c r="B2207" s="385" t="s">
        <v>92</v>
      </c>
      <c r="C2207" s="27" t="s">
        <v>34</v>
      </c>
      <c r="D2207" s="27" t="s">
        <v>31</v>
      </c>
      <c r="E2207" s="402" t="s">
        <v>1882</v>
      </c>
      <c r="F2207" s="27" t="str">
        <f t="shared" si="152"/>
        <v>에센스(스페셜)</v>
      </c>
      <c r="G2207" s="389" t="str">
        <f t="shared" si="151"/>
        <v/>
      </c>
    </row>
    <row r="2208" spans="1:7">
      <c r="A2208" s="384" t="s">
        <v>50</v>
      </c>
      <c r="B2208" s="385" t="s">
        <v>92</v>
      </c>
      <c r="C2208" s="27" t="s">
        <v>34</v>
      </c>
      <c r="D2208" s="27" t="s">
        <v>32</v>
      </c>
      <c r="E2208" s="402" t="s">
        <v>1880</v>
      </c>
      <c r="F2208" s="27" t="str">
        <f t="shared" si="152"/>
        <v>안심2.5G</v>
      </c>
      <c r="G2208" s="389" t="str">
        <f t="shared" si="151"/>
        <v/>
      </c>
    </row>
    <row r="2209" spans="1:7">
      <c r="A2209" s="384" t="s">
        <v>50</v>
      </c>
      <c r="B2209" s="385" t="s">
        <v>92</v>
      </c>
      <c r="C2209" s="27" t="s">
        <v>34</v>
      </c>
      <c r="D2209" s="27" t="s">
        <v>32</v>
      </c>
      <c r="E2209" s="402" t="s">
        <v>1879</v>
      </c>
      <c r="F2209" s="27" t="str">
        <f t="shared" si="152"/>
        <v>안심4G</v>
      </c>
      <c r="G2209" s="389" t="str">
        <f t="shared" si="151"/>
        <v/>
      </c>
    </row>
    <row r="2210" spans="1:7">
      <c r="A2210" s="384" t="s">
        <v>50</v>
      </c>
      <c r="B2210" s="385" t="s">
        <v>92</v>
      </c>
      <c r="C2210" s="27" t="s">
        <v>34</v>
      </c>
      <c r="D2210" s="27" t="s">
        <v>32</v>
      </c>
      <c r="E2210" s="402" t="s">
        <v>1881</v>
      </c>
      <c r="F2210" s="27" t="str">
        <f t="shared" si="152"/>
        <v>에센스(스페셜)</v>
      </c>
      <c r="G2210" s="389" t="str">
        <f t="shared" si="151"/>
        <v/>
      </c>
    </row>
    <row r="2211" spans="1:7">
      <c r="A2211" s="384" t="s">
        <v>50</v>
      </c>
      <c r="B2211" s="385" t="s">
        <v>92</v>
      </c>
      <c r="C2211" s="27" t="s">
        <v>34</v>
      </c>
      <c r="D2211" s="27" t="s">
        <v>32</v>
      </c>
      <c r="E2211" s="402" t="s">
        <v>1882</v>
      </c>
      <c r="F2211" s="27" t="str">
        <f t="shared" si="152"/>
        <v>에센스(스페셜)</v>
      </c>
      <c r="G2211" s="389" t="str">
        <f t="shared" si="151"/>
        <v/>
      </c>
    </row>
    <row r="2212" spans="1:7">
      <c r="A2212" s="384" t="s">
        <v>50</v>
      </c>
      <c r="B2212" s="385" t="s">
        <v>92</v>
      </c>
      <c r="C2212" s="27" t="s">
        <v>34</v>
      </c>
      <c r="D2212" s="27" t="s">
        <v>33</v>
      </c>
      <c r="E2212" s="402" t="s">
        <v>1880</v>
      </c>
      <c r="F2212" s="27" t="str">
        <f t="shared" si="152"/>
        <v>안심2.5G</v>
      </c>
      <c r="G2212" s="389" t="str">
        <f t="shared" si="151"/>
        <v/>
      </c>
    </row>
    <row r="2213" spans="1:7">
      <c r="A2213" s="384" t="s">
        <v>50</v>
      </c>
      <c r="B2213" s="385" t="s">
        <v>92</v>
      </c>
      <c r="C2213" s="27" t="s">
        <v>34</v>
      </c>
      <c r="D2213" s="27" t="s">
        <v>33</v>
      </c>
      <c r="E2213" s="402" t="s">
        <v>1879</v>
      </c>
      <c r="F2213" s="27" t="str">
        <f t="shared" si="152"/>
        <v>안심4G</v>
      </c>
      <c r="G2213" s="389" t="str">
        <f t="shared" si="151"/>
        <v/>
      </c>
    </row>
    <row r="2214" spans="1:7">
      <c r="A2214" s="384" t="s">
        <v>50</v>
      </c>
      <c r="B2214" s="385" t="s">
        <v>92</v>
      </c>
      <c r="C2214" s="27" t="s">
        <v>34</v>
      </c>
      <c r="D2214" s="27" t="s">
        <v>33</v>
      </c>
      <c r="E2214" s="402" t="s">
        <v>1881</v>
      </c>
      <c r="F2214" s="27" t="str">
        <f t="shared" si="152"/>
        <v>에센스(스페셜)</v>
      </c>
      <c r="G2214" s="389" t="str">
        <f t="shared" si="151"/>
        <v/>
      </c>
    </row>
    <row r="2215" spans="1:7">
      <c r="A2215" s="384" t="s">
        <v>50</v>
      </c>
      <c r="B2215" s="385" t="s">
        <v>92</v>
      </c>
      <c r="C2215" s="27" t="s">
        <v>34</v>
      </c>
      <c r="D2215" s="27" t="s">
        <v>33</v>
      </c>
      <c r="E2215" s="402" t="s">
        <v>1882</v>
      </c>
      <c r="F2215" s="27" t="str">
        <f t="shared" si="152"/>
        <v>에센스(스페셜)</v>
      </c>
      <c r="G2215" s="389" t="str">
        <f t="shared" si="151"/>
        <v/>
      </c>
    </row>
    <row r="2216" spans="1:7">
      <c r="A2216" s="384" t="s">
        <v>50</v>
      </c>
      <c r="B2216" s="385" t="s">
        <v>92</v>
      </c>
      <c r="C2216" s="27" t="s">
        <v>86</v>
      </c>
      <c r="D2216" s="27" t="s">
        <v>28</v>
      </c>
      <c r="E2216" s="402" t="s">
        <v>1880</v>
      </c>
      <c r="F2216" s="27" t="str">
        <f t="shared" si="152"/>
        <v>안심2.5G</v>
      </c>
      <c r="G2216" s="389" t="str">
        <f t="shared" si="151"/>
        <v/>
      </c>
    </row>
    <row r="2217" spans="1:7">
      <c r="A2217" s="384" t="s">
        <v>50</v>
      </c>
      <c r="B2217" s="385" t="s">
        <v>92</v>
      </c>
      <c r="C2217" s="27" t="s">
        <v>86</v>
      </c>
      <c r="D2217" s="27" t="s">
        <v>28</v>
      </c>
      <c r="E2217" s="402" t="s">
        <v>1879</v>
      </c>
      <c r="F2217" s="27" t="str">
        <f t="shared" si="152"/>
        <v>안심4G</v>
      </c>
      <c r="G2217" s="389" t="str">
        <f t="shared" si="151"/>
        <v/>
      </c>
    </row>
    <row r="2218" spans="1:7">
      <c r="A2218" s="384" t="s">
        <v>50</v>
      </c>
      <c r="B2218" s="385" t="s">
        <v>92</v>
      </c>
      <c r="C2218" s="27" t="s">
        <v>86</v>
      </c>
      <c r="D2218" s="27" t="s">
        <v>28</v>
      </c>
      <c r="E2218" s="402" t="s">
        <v>1881</v>
      </c>
      <c r="F2218" s="27" t="str">
        <f t="shared" si="152"/>
        <v>에센스(스페셜)</v>
      </c>
      <c r="G2218" s="389" t="str">
        <f t="shared" si="151"/>
        <v/>
      </c>
    </row>
    <row r="2219" spans="1:7">
      <c r="A2219" s="384" t="s">
        <v>50</v>
      </c>
      <c r="B2219" s="385" t="s">
        <v>92</v>
      </c>
      <c r="C2219" s="27" t="s">
        <v>86</v>
      </c>
      <c r="D2219" s="27" t="s">
        <v>28</v>
      </c>
      <c r="E2219" s="402" t="s">
        <v>1882</v>
      </c>
      <c r="F2219" s="27" t="str">
        <f t="shared" si="152"/>
        <v>에센스(스페셜)</v>
      </c>
      <c r="G2219" s="389" t="str">
        <f t="shared" si="151"/>
        <v/>
      </c>
    </row>
    <row r="2220" spans="1:7">
      <c r="A2220" s="384" t="s">
        <v>50</v>
      </c>
      <c r="B2220" s="385" t="s">
        <v>92</v>
      </c>
      <c r="C2220" s="27" t="s">
        <v>86</v>
      </c>
      <c r="D2220" s="27" t="s">
        <v>31</v>
      </c>
      <c r="E2220" s="402" t="s">
        <v>1880</v>
      </c>
      <c r="F2220" s="27" t="str">
        <f t="shared" si="152"/>
        <v>안심2.5G</v>
      </c>
      <c r="G2220" s="389" t="str">
        <f t="shared" si="151"/>
        <v/>
      </c>
    </row>
    <row r="2221" spans="1:7">
      <c r="A2221" s="384" t="s">
        <v>50</v>
      </c>
      <c r="B2221" s="385" t="s">
        <v>92</v>
      </c>
      <c r="C2221" s="27" t="s">
        <v>86</v>
      </c>
      <c r="D2221" s="27" t="s">
        <v>31</v>
      </c>
      <c r="E2221" s="402" t="s">
        <v>1879</v>
      </c>
      <c r="F2221" s="27" t="str">
        <f t="shared" si="152"/>
        <v>안심4G</v>
      </c>
      <c r="G2221" s="389" t="str">
        <f t="shared" si="151"/>
        <v/>
      </c>
    </row>
    <row r="2222" spans="1:7">
      <c r="A2222" s="384" t="s">
        <v>50</v>
      </c>
      <c r="B2222" s="385" t="s">
        <v>92</v>
      </c>
      <c r="C2222" s="27" t="s">
        <v>86</v>
      </c>
      <c r="D2222" s="27" t="s">
        <v>31</v>
      </c>
      <c r="E2222" s="402" t="s">
        <v>1881</v>
      </c>
      <c r="F2222" s="27" t="str">
        <f t="shared" si="152"/>
        <v>에센스(스페셜)</v>
      </c>
      <c r="G2222" s="389" t="str">
        <f t="shared" si="151"/>
        <v/>
      </c>
    </row>
    <row r="2223" spans="1:7">
      <c r="A2223" s="384" t="s">
        <v>50</v>
      </c>
      <c r="B2223" s="385" t="s">
        <v>92</v>
      </c>
      <c r="C2223" s="27" t="s">
        <v>86</v>
      </c>
      <c r="D2223" s="27" t="s">
        <v>31</v>
      </c>
      <c r="E2223" s="402" t="s">
        <v>1882</v>
      </c>
      <c r="F2223" s="27" t="str">
        <f t="shared" si="152"/>
        <v>에센스(스페셜)</v>
      </c>
      <c r="G2223" s="389" t="str">
        <f t="shared" si="151"/>
        <v/>
      </c>
    </row>
    <row r="2224" spans="1:7">
      <c r="A2224" s="384" t="s">
        <v>50</v>
      </c>
      <c r="B2224" s="385" t="s">
        <v>92</v>
      </c>
      <c r="C2224" s="27" t="s">
        <v>86</v>
      </c>
      <c r="D2224" s="27" t="s">
        <v>32</v>
      </c>
      <c r="E2224" s="402" t="s">
        <v>1880</v>
      </c>
      <c r="F2224" s="27" t="str">
        <f t="shared" si="152"/>
        <v>안심2.5G</v>
      </c>
      <c r="G2224" s="389" t="str">
        <f t="shared" si="151"/>
        <v/>
      </c>
    </row>
    <row r="2225" spans="1:7">
      <c r="A2225" s="384" t="s">
        <v>50</v>
      </c>
      <c r="B2225" s="385" t="s">
        <v>92</v>
      </c>
      <c r="C2225" s="27" t="s">
        <v>86</v>
      </c>
      <c r="D2225" s="27" t="s">
        <v>32</v>
      </c>
      <c r="E2225" s="402" t="s">
        <v>1879</v>
      </c>
      <c r="F2225" s="27" t="str">
        <f t="shared" si="152"/>
        <v>안심4G</v>
      </c>
      <c r="G2225" s="389" t="str">
        <f t="shared" si="151"/>
        <v/>
      </c>
    </row>
    <row r="2226" spans="1:7">
      <c r="A2226" s="384" t="s">
        <v>50</v>
      </c>
      <c r="B2226" s="385" t="s">
        <v>92</v>
      </c>
      <c r="C2226" s="27" t="s">
        <v>86</v>
      </c>
      <c r="D2226" s="27" t="s">
        <v>32</v>
      </c>
      <c r="E2226" s="402" t="s">
        <v>1881</v>
      </c>
      <c r="F2226" s="27" t="str">
        <f t="shared" si="152"/>
        <v>에센스(스페셜)</v>
      </c>
      <c r="G2226" s="389" t="str">
        <f t="shared" si="151"/>
        <v/>
      </c>
    </row>
    <row r="2227" spans="1:7">
      <c r="A2227" s="384" t="s">
        <v>50</v>
      </c>
      <c r="B2227" s="385" t="s">
        <v>92</v>
      </c>
      <c r="C2227" s="27" t="s">
        <v>86</v>
      </c>
      <c r="D2227" s="27" t="s">
        <v>32</v>
      </c>
      <c r="E2227" s="402" t="s">
        <v>1882</v>
      </c>
      <c r="F2227" s="27" t="str">
        <f t="shared" si="152"/>
        <v>에센스(스페셜)</v>
      </c>
      <c r="G2227" s="389" t="str">
        <f t="shared" si="151"/>
        <v/>
      </c>
    </row>
    <row r="2228" spans="1:7">
      <c r="A2228" s="384" t="s">
        <v>50</v>
      </c>
      <c r="B2228" s="385" t="s">
        <v>92</v>
      </c>
      <c r="C2228" s="27" t="s">
        <v>86</v>
      </c>
      <c r="D2228" s="27" t="s">
        <v>33</v>
      </c>
      <c r="E2228" s="402" t="s">
        <v>1880</v>
      </c>
      <c r="F2228" s="27" t="str">
        <f t="shared" si="152"/>
        <v>안심2.5G</v>
      </c>
      <c r="G2228" s="389" t="str">
        <f t="shared" si="151"/>
        <v/>
      </c>
    </row>
    <row r="2229" spans="1:7">
      <c r="A2229" s="384" t="s">
        <v>50</v>
      </c>
      <c r="B2229" s="385" t="s">
        <v>92</v>
      </c>
      <c r="C2229" s="27" t="s">
        <v>86</v>
      </c>
      <c r="D2229" s="27" t="s">
        <v>33</v>
      </c>
      <c r="E2229" s="402" t="s">
        <v>1879</v>
      </c>
      <c r="F2229" s="27" t="str">
        <f t="shared" si="152"/>
        <v>안심4G</v>
      </c>
      <c r="G2229" s="389" t="str">
        <f t="shared" si="151"/>
        <v/>
      </c>
    </row>
    <row r="2230" spans="1:7">
      <c r="A2230" s="384" t="s">
        <v>50</v>
      </c>
      <c r="B2230" s="385" t="s">
        <v>92</v>
      </c>
      <c r="C2230" s="27" t="s">
        <v>86</v>
      </c>
      <c r="D2230" s="27" t="s">
        <v>33</v>
      </c>
      <c r="E2230" s="402" t="s">
        <v>1881</v>
      </c>
      <c r="F2230" s="27" t="str">
        <f t="shared" si="152"/>
        <v>에센스(스페셜)</v>
      </c>
      <c r="G2230" s="389" t="str">
        <f t="shared" si="151"/>
        <v/>
      </c>
    </row>
    <row r="2231" spans="1:7">
      <c r="A2231" s="384" t="s">
        <v>50</v>
      </c>
      <c r="B2231" s="385" t="s">
        <v>92</v>
      </c>
      <c r="C2231" s="27" t="s">
        <v>86</v>
      </c>
      <c r="D2231" s="27" t="s">
        <v>33</v>
      </c>
      <c r="E2231" s="402" t="s">
        <v>1882</v>
      </c>
      <c r="F2231" s="27" t="str">
        <f t="shared" si="152"/>
        <v>에센스(스페셜)</v>
      </c>
      <c r="G2231" s="389" t="str">
        <f t="shared" si="151"/>
        <v/>
      </c>
    </row>
    <row r="2232" spans="1:7">
      <c r="A2232" s="384" t="s">
        <v>50</v>
      </c>
      <c r="B2232" s="385" t="s">
        <v>94</v>
      </c>
      <c r="C2232" s="27" t="s">
        <v>5</v>
      </c>
      <c r="D2232" s="27" t="s">
        <v>28</v>
      </c>
      <c r="E2232" s="402" t="s">
        <v>1880</v>
      </c>
      <c r="F2232" s="27" t="str">
        <f t="shared" ref="F2232:F2295" si="153">IFERROR(VLOOKUP(E2232,$A$11:$D$17,4,0),0)</f>
        <v>안심2.5G</v>
      </c>
      <c r="G2232" s="389" t="str">
        <f t="shared" ref="G2232:G2295" si="154">IF(F2232="스몰","LTE안심옵션","")</f>
        <v/>
      </c>
    </row>
    <row r="2233" spans="1:7">
      <c r="A2233" s="384" t="s">
        <v>50</v>
      </c>
      <c r="B2233" s="385" t="s">
        <v>94</v>
      </c>
      <c r="C2233" s="27" t="s">
        <v>5</v>
      </c>
      <c r="D2233" s="27" t="s">
        <v>28</v>
      </c>
      <c r="E2233" s="402" t="s">
        <v>1879</v>
      </c>
      <c r="F2233" s="27" t="str">
        <f t="shared" si="153"/>
        <v>안심4G</v>
      </c>
      <c r="G2233" s="389" t="str">
        <f t="shared" si="154"/>
        <v/>
      </c>
    </row>
    <row r="2234" spans="1:7">
      <c r="A2234" s="384" t="s">
        <v>50</v>
      </c>
      <c r="B2234" s="385" t="s">
        <v>94</v>
      </c>
      <c r="C2234" s="27" t="s">
        <v>5</v>
      </c>
      <c r="D2234" s="27" t="s">
        <v>28</v>
      </c>
      <c r="E2234" s="402" t="s">
        <v>1881</v>
      </c>
      <c r="F2234" s="27" t="str">
        <f t="shared" si="153"/>
        <v>에센스(스페셜)</v>
      </c>
      <c r="G2234" s="389" t="str">
        <f t="shared" si="154"/>
        <v/>
      </c>
    </row>
    <row r="2235" spans="1:7">
      <c r="A2235" s="384" t="s">
        <v>50</v>
      </c>
      <c r="B2235" s="385" t="s">
        <v>94</v>
      </c>
      <c r="C2235" s="27" t="s">
        <v>5</v>
      </c>
      <c r="D2235" s="27" t="s">
        <v>28</v>
      </c>
      <c r="E2235" s="402" t="s">
        <v>1882</v>
      </c>
      <c r="F2235" s="27" t="str">
        <f t="shared" si="153"/>
        <v>에센스(스페셜)</v>
      </c>
      <c r="G2235" s="389" t="str">
        <f t="shared" si="154"/>
        <v/>
      </c>
    </row>
    <row r="2236" spans="1:7">
      <c r="A2236" s="384" t="s">
        <v>50</v>
      </c>
      <c r="B2236" s="385" t="s">
        <v>94</v>
      </c>
      <c r="C2236" s="27" t="s">
        <v>5</v>
      </c>
      <c r="D2236" s="27" t="s">
        <v>31</v>
      </c>
      <c r="E2236" s="402" t="s">
        <v>1880</v>
      </c>
      <c r="F2236" s="27" t="str">
        <f t="shared" si="153"/>
        <v>안심2.5G</v>
      </c>
      <c r="G2236" s="389" t="str">
        <f t="shared" si="154"/>
        <v/>
      </c>
    </row>
    <row r="2237" spans="1:7">
      <c r="A2237" s="384" t="s">
        <v>50</v>
      </c>
      <c r="B2237" s="385" t="s">
        <v>94</v>
      </c>
      <c r="C2237" s="27" t="s">
        <v>5</v>
      </c>
      <c r="D2237" s="27" t="s">
        <v>31</v>
      </c>
      <c r="E2237" s="402" t="s">
        <v>1879</v>
      </c>
      <c r="F2237" s="27" t="str">
        <f t="shared" si="153"/>
        <v>안심4G</v>
      </c>
      <c r="G2237" s="389" t="str">
        <f t="shared" si="154"/>
        <v/>
      </c>
    </row>
    <row r="2238" spans="1:7">
      <c r="A2238" s="384" t="s">
        <v>50</v>
      </c>
      <c r="B2238" s="385" t="s">
        <v>94</v>
      </c>
      <c r="C2238" s="27" t="s">
        <v>5</v>
      </c>
      <c r="D2238" s="27" t="s">
        <v>31</v>
      </c>
      <c r="E2238" s="402" t="s">
        <v>1881</v>
      </c>
      <c r="F2238" s="27" t="str">
        <f t="shared" si="153"/>
        <v>에센스(스페셜)</v>
      </c>
      <c r="G2238" s="389" t="str">
        <f t="shared" si="154"/>
        <v/>
      </c>
    </row>
    <row r="2239" spans="1:7">
      <c r="A2239" s="384" t="s">
        <v>50</v>
      </c>
      <c r="B2239" s="385" t="s">
        <v>94</v>
      </c>
      <c r="C2239" s="27" t="s">
        <v>5</v>
      </c>
      <c r="D2239" s="27" t="s">
        <v>31</v>
      </c>
      <c r="E2239" s="402" t="s">
        <v>1882</v>
      </c>
      <c r="F2239" s="27" t="str">
        <f t="shared" si="153"/>
        <v>에센스(스페셜)</v>
      </c>
      <c r="G2239" s="389" t="str">
        <f t="shared" si="154"/>
        <v/>
      </c>
    </row>
    <row r="2240" spans="1:7">
      <c r="A2240" s="384" t="s">
        <v>50</v>
      </c>
      <c r="B2240" s="385" t="s">
        <v>94</v>
      </c>
      <c r="C2240" s="27" t="s">
        <v>5</v>
      </c>
      <c r="D2240" s="27" t="s">
        <v>32</v>
      </c>
      <c r="E2240" s="402" t="s">
        <v>1880</v>
      </c>
      <c r="F2240" s="27" t="str">
        <f t="shared" si="153"/>
        <v>안심2.5G</v>
      </c>
      <c r="G2240" s="389" t="str">
        <f t="shared" si="154"/>
        <v/>
      </c>
    </row>
    <row r="2241" spans="1:7">
      <c r="A2241" s="384" t="s">
        <v>50</v>
      </c>
      <c r="B2241" s="385" t="s">
        <v>94</v>
      </c>
      <c r="C2241" s="27" t="s">
        <v>5</v>
      </c>
      <c r="D2241" s="27" t="s">
        <v>32</v>
      </c>
      <c r="E2241" s="402" t="s">
        <v>1879</v>
      </c>
      <c r="F2241" s="27" t="str">
        <f t="shared" si="153"/>
        <v>안심4G</v>
      </c>
      <c r="G2241" s="389" t="str">
        <f t="shared" si="154"/>
        <v/>
      </c>
    </row>
    <row r="2242" spans="1:7">
      <c r="A2242" s="384" t="s">
        <v>50</v>
      </c>
      <c r="B2242" s="385" t="s">
        <v>94</v>
      </c>
      <c r="C2242" s="27" t="s">
        <v>5</v>
      </c>
      <c r="D2242" s="27" t="s">
        <v>32</v>
      </c>
      <c r="E2242" s="402" t="s">
        <v>1881</v>
      </c>
      <c r="F2242" s="27" t="str">
        <f t="shared" si="153"/>
        <v>에센스(스페셜)</v>
      </c>
      <c r="G2242" s="389" t="str">
        <f t="shared" si="154"/>
        <v/>
      </c>
    </row>
    <row r="2243" spans="1:7">
      <c r="A2243" s="384" t="s">
        <v>50</v>
      </c>
      <c r="B2243" s="385" t="s">
        <v>94</v>
      </c>
      <c r="C2243" s="27" t="s">
        <v>5</v>
      </c>
      <c r="D2243" s="27" t="s">
        <v>32</v>
      </c>
      <c r="E2243" s="402" t="s">
        <v>1882</v>
      </c>
      <c r="F2243" s="27" t="str">
        <f t="shared" si="153"/>
        <v>에센스(스페셜)</v>
      </c>
      <c r="G2243" s="389" t="str">
        <f t="shared" si="154"/>
        <v/>
      </c>
    </row>
    <row r="2244" spans="1:7">
      <c r="A2244" s="384" t="s">
        <v>50</v>
      </c>
      <c r="B2244" s="385" t="s">
        <v>94</v>
      </c>
      <c r="C2244" s="27" t="s">
        <v>5</v>
      </c>
      <c r="D2244" s="27" t="s">
        <v>33</v>
      </c>
      <c r="E2244" s="402" t="s">
        <v>1880</v>
      </c>
      <c r="F2244" s="27" t="str">
        <f t="shared" si="153"/>
        <v>안심2.5G</v>
      </c>
      <c r="G2244" s="389" t="str">
        <f t="shared" si="154"/>
        <v/>
      </c>
    </row>
    <row r="2245" spans="1:7">
      <c r="A2245" s="384" t="s">
        <v>50</v>
      </c>
      <c r="B2245" s="385" t="s">
        <v>94</v>
      </c>
      <c r="C2245" s="27" t="s">
        <v>5</v>
      </c>
      <c r="D2245" s="27" t="s">
        <v>33</v>
      </c>
      <c r="E2245" s="402" t="s">
        <v>1879</v>
      </c>
      <c r="F2245" s="27" t="str">
        <f t="shared" si="153"/>
        <v>안심4G</v>
      </c>
      <c r="G2245" s="389" t="str">
        <f t="shared" si="154"/>
        <v/>
      </c>
    </row>
    <row r="2246" spans="1:7">
      <c r="A2246" s="384" t="s">
        <v>50</v>
      </c>
      <c r="B2246" s="385" t="s">
        <v>94</v>
      </c>
      <c r="C2246" s="27" t="s">
        <v>5</v>
      </c>
      <c r="D2246" s="27" t="s">
        <v>33</v>
      </c>
      <c r="E2246" s="402" t="s">
        <v>1881</v>
      </c>
      <c r="F2246" s="27" t="str">
        <f t="shared" si="153"/>
        <v>에센스(스페셜)</v>
      </c>
      <c r="G2246" s="389" t="str">
        <f t="shared" si="154"/>
        <v/>
      </c>
    </row>
    <row r="2247" spans="1:7">
      <c r="A2247" s="384" t="s">
        <v>50</v>
      </c>
      <c r="B2247" s="385" t="s">
        <v>94</v>
      </c>
      <c r="C2247" s="27" t="s">
        <v>5</v>
      </c>
      <c r="D2247" s="27" t="s">
        <v>33</v>
      </c>
      <c r="E2247" s="402" t="s">
        <v>1882</v>
      </c>
      <c r="F2247" s="27" t="str">
        <f t="shared" si="153"/>
        <v>에센스(스페셜)</v>
      </c>
      <c r="G2247" s="389" t="str">
        <f t="shared" si="154"/>
        <v/>
      </c>
    </row>
    <row r="2248" spans="1:7">
      <c r="A2248" s="384" t="s">
        <v>50</v>
      </c>
      <c r="B2248" s="385" t="s">
        <v>94</v>
      </c>
      <c r="C2248" s="27" t="s">
        <v>30</v>
      </c>
      <c r="D2248" s="27" t="s">
        <v>28</v>
      </c>
      <c r="E2248" s="402" t="s">
        <v>1880</v>
      </c>
      <c r="F2248" s="27" t="str">
        <f t="shared" si="153"/>
        <v>안심2.5G</v>
      </c>
      <c r="G2248" s="389" t="str">
        <f t="shared" si="154"/>
        <v/>
      </c>
    </row>
    <row r="2249" spans="1:7">
      <c r="A2249" s="384" t="s">
        <v>50</v>
      </c>
      <c r="B2249" s="385" t="s">
        <v>94</v>
      </c>
      <c r="C2249" s="27" t="s">
        <v>30</v>
      </c>
      <c r="D2249" s="27" t="s">
        <v>28</v>
      </c>
      <c r="E2249" s="402" t="s">
        <v>1879</v>
      </c>
      <c r="F2249" s="27" t="str">
        <f t="shared" si="153"/>
        <v>안심4G</v>
      </c>
      <c r="G2249" s="389" t="str">
        <f t="shared" si="154"/>
        <v/>
      </c>
    </row>
    <row r="2250" spans="1:7">
      <c r="A2250" s="384" t="s">
        <v>50</v>
      </c>
      <c r="B2250" s="385" t="s">
        <v>94</v>
      </c>
      <c r="C2250" s="27" t="s">
        <v>30</v>
      </c>
      <c r="D2250" s="27" t="s">
        <v>28</v>
      </c>
      <c r="E2250" s="402" t="s">
        <v>1881</v>
      </c>
      <c r="F2250" s="27" t="str">
        <f t="shared" si="153"/>
        <v>에센스(스페셜)</v>
      </c>
      <c r="G2250" s="389" t="str">
        <f t="shared" si="154"/>
        <v/>
      </c>
    </row>
    <row r="2251" spans="1:7">
      <c r="A2251" s="384" t="s">
        <v>50</v>
      </c>
      <c r="B2251" s="385" t="s">
        <v>94</v>
      </c>
      <c r="C2251" s="27" t="s">
        <v>30</v>
      </c>
      <c r="D2251" s="27" t="s">
        <v>28</v>
      </c>
      <c r="E2251" s="402" t="s">
        <v>1882</v>
      </c>
      <c r="F2251" s="27" t="str">
        <f t="shared" si="153"/>
        <v>에센스(스페셜)</v>
      </c>
      <c r="G2251" s="389" t="str">
        <f t="shared" si="154"/>
        <v/>
      </c>
    </row>
    <row r="2252" spans="1:7">
      <c r="A2252" s="384" t="s">
        <v>50</v>
      </c>
      <c r="B2252" s="385" t="s">
        <v>94</v>
      </c>
      <c r="C2252" s="27" t="s">
        <v>30</v>
      </c>
      <c r="D2252" s="27" t="s">
        <v>31</v>
      </c>
      <c r="E2252" s="402" t="s">
        <v>1880</v>
      </c>
      <c r="F2252" s="27" t="str">
        <f t="shared" si="153"/>
        <v>안심2.5G</v>
      </c>
      <c r="G2252" s="389" t="str">
        <f t="shared" si="154"/>
        <v/>
      </c>
    </row>
    <row r="2253" spans="1:7">
      <c r="A2253" s="384" t="s">
        <v>50</v>
      </c>
      <c r="B2253" s="385" t="s">
        <v>94</v>
      </c>
      <c r="C2253" s="27" t="s">
        <v>30</v>
      </c>
      <c r="D2253" s="27" t="s">
        <v>31</v>
      </c>
      <c r="E2253" s="402" t="s">
        <v>1879</v>
      </c>
      <c r="F2253" s="27" t="str">
        <f t="shared" si="153"/>
        <v>안심4G</v>
      </c>
      <c r="G2253" s="389" t="str">
        <f t="shared" si="154"/>
        <v/>
      </c>
    </row>
    <row r="2254" spans="1:7">
      <c r="A2254" s="384" t="s">
        <v>50</v>
      </c>
      <c r="B2254" s="385" t="s">
        <v>94</v>
      </c>
      <c r="C2254" s="27" t="s">
        <v>30</v>
      </c>
      <c r="D2254" s="27" t="s">
        <v>31</v>
      </c>
      <c r="E2254" s="402" t="s">
        <v>1881</v>
      </c>
      <c r="F2254" s="27" t="str">
        <f t="shared" si="153"/>
        <v>에센스(스페셜)</v>
      </c>
      <c r="G2254" s="389" t="str">
        <f t="shared" si="154"/>
        <v/>
      </c>
    </row>
    <row r="2255" spans="1:7">
      <c r="A2255" s="384" t="s">
        <v>50</v>
      </c>
      <c r="B2255" s="385" t="s">
        <v>94</v>
      </c>
      <c r="C2255" s="27" t="s">
        <v>30</v>
      </c>
      <c r="D2255" s="27" t="s">
        <v>31</v>
      </c>
      <c r="E2255" s="402" t="s">
        <v>1882</v>
      </c>
      <c r="F2255" s="27" t="str">
        <f t="shared" si="153"/>
        <v>에센스(스페셜)</v>
      </c>
      <c r="G2255" s="389" t="str">
        <f t="shared" si="154"/>
        <v/>
      </c>
    </row>
    <row r="2256" spans="1:7">
      <c r="A2256" s="384" t="s">
        <v>50</v>
      </c>
      <c r="B2256" s="385" t="s">
        <v>94</v>
      </c>
      <c r="C2256" s="27" t="s">
        <v>30</v>
      </c>
      <c r="D2256" s="27" t="s">
        <v>32</v>
      </c>
      <c r="E2256" s="402" t="s">
        <v>1880</v>
      </c>
      <c r="F2256" s="27" t="str">
        <f t="shared" si="153"/>
        <v>안심2.5G</v>
      </c>
      <c r="G2256" s="389" t="str">
        <f t="shared" si="154"/>
        <v/>
      </c>
    </row>
    <row r="2257" spans="1:7">
      <c r="A2257" s="384" t="s">
        <v>50</v>
      </c>
      <c r="B2257" s="385" t="s">
        <v>94</v>
      </c>
      <c r="C2257" s="27" t="s">
        <v>30</v>
      </c>
      <c r="D2257" s="27" t="s">
        <v>32</v>
      </c>
      <c r="E2257" s="402" t="s">
        <v>1879</v>
      </c>
      <c r="F2257" s="27" t="str">
        <f t="shared" si="153"/>
        <v>안심4G</v>
      </c>
      <c r="G2257" s="389" t="str">
        <f t="shared" si="154"/>
        <v/>
      </c>
    </row>
    <row r="2258" spans="1:7">
      <c r="A2258" s="384" t="s">
        <v>50</v>
      </c>
      <c r="B2258" s="385" t="s">
        <v>94</v>
      </c>
      <c r="C2258" s="27" t="s">
        <v>30</v>
      </c>
      <c r="D2258" s="27" t="s">
        <v>32</v>
      </c>
      <c r="E2258" s="402" t="s">
        <v>1881</v>
      </c>
      <c r="F2258" s="27" t="str">
        <f t="shared" si="153"/>
        <v>에센스(스페셜)</v>
      </c>
      <c r="G2258" s="389" t="str">
        <f t="shared" si="154"/>
        <v/>
      </c>
    </row>
    <row r="2259" spans="1:7">
      <c r="A2259" s="384" t="s">
        <v>50</v>
      </c>
      <c r="B2259" s="385" t="s">
        <v>94</v>
      </c>
      <c r="C2259" s="27" t="s">
        <v>30</v>
      </c>
      <c r="D2259" s="27" t="s">
        <v>32</v>
      </c>
      <c r="E2259" s="402" t="s">
        <v>1882</v>
      </c>
      <c r="F2259" s="27" t="str">
        <f t="shared" si="153"/>
        <v>에센스(스페셜)</v>
      </c>
      <c r="G2259" s="389" t="str">
        <f t="shared" si="154"/>
        <v/>
      </c>
    </row>
    <row r="2260" spans="1:7">
      <c r="A2260" s="384" t="s">
        <v>50</v>
      </c>
      <c r="B2260" s="385" t="s">
        <v>94</v>
      </c>
      <c r="C2260" s="27" t="s">
        <v>30</v>
      </c>
      <c r="D2260" s="27" t="s">
        <v>33</v>
      </c>
      <c r="E2260" s="402" t="s">
        <v>1880</v>
      </c>
      <c r="F2260" s="27" t="str">
        <f t="shared" si="153"/>
        <v>안심2.5G</v>
      </c>
      <c r="G2260" s="389" t="str">
        <f t="shared" si="154"/>
        <v/>
      </c>
    </row>
    <row r="2261" spans="1:7">
      <c r="A2261" s="384" t="s">
        <v>50</v>
      </c>
      <c r="B2261" s="385" t="s">
        <v>94</v>
      </c>
      <c r="C2261" s="27" t="s">
        <v>30</v>
      </c>
      <c r="D2261" s="27" t="s">
        <v>33</v>
      </c>
      <c r="E2261" s="402" t="s">
        <v>1879</v>
      </c>
      <c r="F2261" s="27" t="str">
        <f t="shared" si="153"/>
        <v>안심4G</v>
      </c>
      <c r="G2261" s="389" t="str">
        <f t="shared" si="154"/>
        <v/>
      </c>
    </row>
    <row r="2262" spans="1:7">
      <c r="A2262" s="384" t="s">
        <v>50</v>
      </c>
      <c r="B2262" s="385" t="s">
        <v>94</v>
      </c>
      <c r="C2262" s="27" t="s">
        <v>30</v>
      </c>
      <c r="D2262" s="27" t="s">
        <v>33</v>
      </c>
      <c r="E2262" s="402" t="s">
        <v>1881</v>
      </c>
      <c r="F2262" s="27" t="str">
        <f t="shared" si="153"/>
        <v>에센스(스페셜)</v>
      </c>
      <c r="G2262" s="389" t="str">
        <f t="shared" si="154"/>
        <v/>
      </c>
    </row>
    <row r="2263" spans="1:7">
      <c r="A2263" s="384" t="s">
        <v>50</v>
      </c>
      <c r="B2263" s="385" t="s">
        <v>94</v>
      </c>
      <c r="C2263" s="27" t="s">
        <v>30</v>
      </c>
      <c r="D2263" s="27" t="s">
        <v>33</v>
      </c>
      <c r="E2263" s="402" t="s">
        <v>1882</v>
      </c>
      <c r="F2263" s="27" t="str">
        <f t="shared" si="153"/>
        <v>에센스(스페셜)</v>
      </c>
      <c r="G2263" s="389" t="str">
        <f t="shared" si="154"/>
        <v/>
      </c>
    </row>
    <row r="2264" spans="1:7">
      <c r="A2264" s="384" t="s">
        <v>50</v>
      </c>
      <c r="B2264" s="385" t="s">
        <v>94</v>
      </c>
      <c r="C2264" s="27" t="s">
        <v>10</v>
      </c>
      <c r="D2264" s="27" t="s">
        <v>28</v>
      </c>
      <c r="E2264" s="402" t="s">
        <v>1880</v>
      </c>
      <c r="F2264" s="27" t="str">
        <f t="shared" si="153"/>
        <v>안심2.5G</v>
      </c>
      <c r="G2264" s="389" t="str">
        <f t="shared" si="154"/>
        <v/>
      </c>
    </row>
    <row r="2265" spans="1:7">
      <c r="A2265" s="384" t="s">
        <v>50</v>
      </c>
      <c r="B2265" s="385" t="s">
        <v>94</v>
      </c>
      <c r="C2265" s="27" t="s">
        <v>10</v>
      </c>
      <c r="D2265" s="27" t="s">
        <v>28</v>
      </c>
      <c r="E2265" s="402" t="s">
        <v>1879</v>
      </c>
      <c r="F2265" s="27" t="str">
        <f t="shared" si="153"/>
        <v>안심4G</v>
      </c>
      <c r="G2265" s="389" t="str">
        <f t="shared" si="154"/>
        <v/>
      </c>
    </row>
    <row r="2266" spans="1:7">
      <c r="A2266" s="384" t="s">
        <v>50</v>
      </c>
      <c r="B2266" s="385" t="s">
        <v>94</v>
      </c>
      <c r="C2266" s="27" t="s">
        <v>10</v>
      </c>
      <c r="D2266" s="27" t="s">
        <v>28</v>
      </c>
      <c r="E2266" s="402" t="s">
        <v>1881</v>
      </c>
      <c r="F2266" s="27" t="str">
        <f t="shared" si="153"/>
        <v>에센스(스페셜)</v>
      </c>
      <c r="G2266" s="389" t="str">
        <f t="shared" si="154"/>
        <v/>
      </c>
    </row>
    <row r="2267" spans="1:7">
      <c r="A2267" s="384" t="s">
        <v>50</v>
      </c>
      <c r="B2267" s="385" t="s">
        <v>94</v>
      </c>
      <c r="C2267" s="27" t="s">
        <v>10</v>
      </c>
      <c r="D2267" s="27" t="s">
        <v>28</v>
      </c>
      <c r="E2267" s="402" t="s">
        <v>1882</v>
      </c>
      <c r="F2267" s="27" t="str">
        <f t="shared" si="153"/>
        <v>에센스(스페셜)</v>
      </c>
      <c r="G2267" s="389" t="str">
        <f t="shared" si="154"/>
        <v/>
      </c>
    </row>
    <row r="2268" spans="1:7">
      <c r="A2268" s="384" t="s">
        <v>50</v>
      </c>
      <c r="B2268" s="385" t="s">
        <v>94</v>
      </c>
      <c r="C2268" s="27" t="s">
        <v>10</v>
      </c>
      <c r="D2268" s="27" t="s">
        <v>31</v>
      </c>
      <c r="E2268" s="402" t="s">
        <v>1880</v>
      </c>
      <c r="F2268" s="27" t="str">
        <f t="shared" si="153"/>
        <v>안심2.5G</v>
      </c>
      <c r="G2268" s="389" t="str">
        <f t="shared" si="154"/>
        <v/>
      </c>
    </row>
    <row r="2269" spans="1:7">
      <c r="A2269" s="384" t="s">
        <v>50</v>
      </c>
      <c r="B2269" s="385" t="s">
        <v>94</v>
      </c>
      <c r="C2269" s="27" t="s">
        <v>10</v>
      </c>
      <c r="D2269" s="27" t="s">
        <v>31</v>
      </c>
      <c r="E2269" s="402" t="s">
        <v>1879</v>
      </c>
      <c r="F2269" s="27" t="str">
        <f t="shared" si="153"/>
        <v>안심4G</v>
      </c>
      <c r="G2269" s="389" t="str">
        <f t="shared" si="154"/>
        <v/>
      </c>
    </row>
    <row r="2270" spans="1:7">
      <c r="A2270" s="384" t="s">
        <v>50</v>
      </c>
      <c r="B2270" s="385" t="s">
        <v>94</v>
      </c>
      <c r="C2270" s="27" t="s">
        <v>10</v>
      </c>
      <c r="D2270" s="27" t="s">
        <v>31</v>
      </c>
      <c r="E2270" s="402" t="s">
        <v>1881</v>
      </c>
      <c r="F2270" s="27" t="str">
        <f t="shared" si="153"/>
        <v>에센스(스페셜)</v>
      </c>
      <c r="G2270" s="389" t="str">
        <f t="shared" si="154"/>
        <v/>
      </c>
    </row>
    <row r="2271" spans="1:7">
      <c r="A2271" s="384" t="s">
        <v>50</v>
      </c>
      <c r="B2271" s="385" t="s">
        <v>94</v>
      </c>
      <c r="C2271" s="27" t="s">
        <v>10</v>
      </c>
      <c r="D2271" s="27" t="s">
        <v>31</v>
      </c>
      <c r="E2271" s="402" t="s">
        <v>1882</v>
      </c>
      <c r="F2271" s="27" t="str">
        <f t="shared" si="153"/>
        <v>에센스(스페셜)</v>
      </c>
      <c r="G2271" s="389" t="str">
        <f t="shared" si="154"/>
        <v/>
      </c>
    </row>
    <row r="2272" spans="1:7">
      <c r="A2272" s="384" t="s">
        <v>50</v>
      </c>
      <c r="B2272" s="385" t="s">
        <v>94</v>
      </c>
      <c r="C2272" s="27" t="s">
        <v>10</v>
      </c>
      <c r="D2272" s="27" t="s">
        <v>32</v>
      </c>
      <c r="E2272" s="402" t="s">
        <v>1880</v>
      </c>
      <c r="F2272" s="27" t="str">
        <f t="shared" si="153"/>
        <v>안심2.5G</v>
      </c>
      <c r="G2272" s="389" t="str">
        <f t="shared" si="154"/>
        <v/>
      </c>
    </row>
    <row r="2273" spans="1:7">
      <c r="A2273" s="384" t="s">
        <v>50</v>
      </c>
      <c r="B2273" s="385" t="s">
        <v>94</v>
      </c>
      <c r="C2273" s="27" t="s">
        <v>10</v>
      </c>
      <c r="D2273" s="27" t="s">
        <v>32</v>
      </c>
      <c r="E2273" s="402" t="s">
        <v>1879</v>
      </c>
      <c r="F2273" s="27" t="str">
        <f t="shared" si="153"/>
        <v>안심4G</v>
      </c>
      <c r="G2273" s="389" t="str">
        <f t="shared" si="154"/>
        <v/>
      </c>
    </row>
    <row r="2274" spans="1:7">
      <c r="A2274" s="384" t="s">
        <v>50</v>
      </c>
      <c r="B2274" s="385" t="s">
        <v>94</v>
      </c>
      <c r="C2274" s="27" t="s">
        <v>10</v>
      </c>
      <c r="D2274" s="27" t="s">
        <v>32</v>
      </c>
      <c r="E2274" s="402" t="s">
        <v>1881</v>
      </c>
      <c r="F2274" s="27" t="str">
        <f t="shared" si="153"/>
        <v>에센스(스페셜)</v>
      </c>
      <c r="G2274" s="389" t="str">
        <f t="shared" si="154"/>
        <v/>
      </c>
    </row>
    <row r="2275" spans="1:7">
      <c r="A2275" s="384" t="s">
        <v>50</v>
      </c>
      <c r="B2275" s="385" t="s">
        <v>94</v>
      </c>
      <c r="C2275" s="27" t="s">
        <v>10</v>
      </c>
      <c r="D2275" s="27" t="s">
        <v>32</v>
      </c>
      <c r="E2275" s="402" t="s">
        <v>1882</v>
      </c>
      <c r="F2275" s="27" t="str">
        <f t="shared" si="153"/>
        <v>에센스(스페셜)</v>
      </c>
      <c r="G2275" s="389" t="str">
        <f t="shared" si="154"/>
        <v/>
      </c>
    </row>
    <row r="2276" spans="1:7">
      <c r="A2276" s="384" t="s">
        <v>50</v>
      </c>
      <c r="B2276" s="385" t="s">
        <v>94</v>
      </c>
      <c r="C2276" s="27" t="s">
        <v>10</v>
      </c>
      <c r="D2276" s="27" t="s">
        <v>33</v>
      </c>
      <c r="E2276" s="402" t="s">
        <v>1880</v>
      </c>
      <c r="F2276" s="27" t="str">
        <f t="shared" si="153"/>
        <v>안심2.5G</v>
      </c>
      <c r="G2276" s="389" t="str">
        <f t="shared" si="154"/>
        <v/>
      </c>
    </row>
    <row r="2277" spans="1:7">
      <c r="A2277" s="384" t="s">
        <v>50</v>
      </c>
      <c r="B2277" s="385" t="s">
        <v>94</v>
      </c>
      <c r="C2277" s="27" t="s">
        <v>10</v>
      </c>
      <c r="D2277" s="27" t="s">
        <v>33</v>
      </c>
      <c r="E2277" s="402" t="s">
        <v>1879</v>
      </c>
      <c r="F2277" s="27" t="str">
        <f t="shared" si="153"/>
        <v>안심4G</v>
      </c>
      <c r="G2277" s="389" t="str">
        <f t="shared" si="154"/>
        <v/>
      </c>
    </row>
    <row r="2278" spans="1:7">
      <c r="A2278" s="384" t="s">
        <v>50</v>
      </c>
      <c r="B2278" s="385" t="s">
        <v>94</v>
      </c>
      <c r="C2278" s="27" t="s">
        <v>10</v>
      </c>
      <c r="D2278" s="27" t="s">
        <v>33</v>
      </c>
      <c r="E2278" s="402" t="s">
        <v>1881</v>
      </c>
      <c r="F2278" s="27" t="str">
        <f t="shared" si="153"/>
        <v>에센스(스페셜)</v>
      </c>
      <c r="G2278" s="389" t="str">
        <f t="shared" si="154"/>
        <v/>
      </c>
    </row>
    <row r="2279" spans="1:7">
      <c r="A2279" s="384" t="s">
        <v>50</v>
      </c>
      <c r="B2279" s="385" t="s">
        <v>94</v>
      </c>
      <c r="C2279" s="27" t="s">
        <v>10</v>
      </c>
      <c r="D2279" s="27" t="s">
        <v>33</v>
      </c>
      <c r="E2279" s="402" t="s">
        <v>1882</v>
      </c>
      <c r="F2279" s="27" t="str">
        <f t="shared" si="153"/>
        <v>에센스(스페셜)</v>
      </c>
      <c r="G2279" s="389" t="str">
        <f t="shared" si="154"/>
        <v/>
      </c>
    </row>
    <row r="2280" spans="1:7">
      <c r="A2280" s="384" t="s">
        <v>50</v>
      </c>
      <c r="B2280" s="385" t="s">
        <v>94</v>
      </c>
      <c r="C2280" s="27" t="s">
        <v>13</v>
      </c>
      <c r="D2280" s="27" t="s">
        <v>28</v>
      </c>
      <c r="E2280" s="402" t="s">
        <v>1880</v>
      </c>
      <c r="F2280" s="27" t="str">
        <f t="shared" si="153"/>
        <v>안심2.5G</v>
      </c>
      <c r="G2280" s="389" t="str">
        <f t="shared" si="154"/>
        <v/>
      </c>
    </row>
    <row r="2281" spans="1:7">
      <c r="A2281" s="384" t="s">
        <v>50</v>
      </c>
      <c r="B2281" s="385" t="s">
        <v>94</v>
      </c>
      <c r="C2281" s="27" t="s">
        <v>13</v>
      </c>
      <c r="D2281" s="27" t="s">
        <v>28</v>
      </c>
      <c r="E2281" s="402" t="s">
        <v>1879</v>
      </c>
      <c r="F2281" s="27" t="str">
        <f t="shared" si="153"/>
        <v>안심4G</v>
      </c>
      <c r="G2281" s="389" t="str">
        <f t="shared" si="154"/>
        <v/>
      </c>
    </row>
    <row r="2282" spans="1:7">
      <c r="A2282" s="384" t="s">
        <v>50</v>
      </c>
      <c r="B2282" s="385" t="s">
        <v>94</v>
      </c>
      <c r="C2282" s="27" t="s">
        <v>13</v>
      </c>
      <c r="D2282" s="27" t="s">
        <v>28</v>
      </c>
      <c r="E2282" s="402" t="s">
        <v>1881</v>
      </c>
      <c r="F2282" s="27" t="str">
        <f t="shared" si="153"/>
        <v>에센스(스페셜)</v>
      </c>
      <c r="G2282" s="389" t="str">
        <f t="shared" si="154"/>
        <v/>
      </c>
    </row>
    <row r="2283" spans="1:7">
      <c r="A2283" s="384" t="s">
        <v>50</v>
      </c>
      <c r="B2283" s="385" t="s">
        <v>94</v>
      </c>
      <c r="C2283" s="27" t="s">
        <v>13</v>
      </c>
      <c r="D2283" s="27" t="s">
        <v>28</v>
      </c>
      <c r="E2283" s="402" t="s">
        <v>1882</v>
      </c>
      <c r="F2283" s="27" t="str">
        <f t="shared" si="153"/>
        <v>에센스(스페셜)</v>
      </c>
      <c r="G2283" s="389" t="str">
        <f t="shared" si="154"/>
        <v/>
      </c>
    </row>
    <row r="2284" spans="1:7">
      <c r="A2284" s="384" t="s">
        <v>50</v>
      </c>
      <c r="B2284" s="385" t="s">
        <v>94</v>
      </c>
      <c r="C2284" s="27" t="s">
        <v>13</v>
      </c>
      <c r="D2284" s="27" t="s">
        <v>31</v>
      </c>
      <c r="E2284" s="402" t="s">
        <v>1880</v>
      </c>
      <c r="F2284" s="27" t="str">
        <f t="shared" si="153"/>
        <v>안심2.5G</v>
      </c>
      <c r="G2284" s="389" t="str">
        <f t="shared" si="154"/>
        <v/>
      </c>
    </row>
    <row r="2285" spans="1:7">
      <c r="A2285" s="384" t="s">
        <v>50</v>
      </c>
      <c r="B2285" s="385" t="s">
        <v>94</v>
      </c>
      <c r="C2285" s="27" t="s">
        <v>13</v>
      </c>
      <c r="D2285" s="27" t="s">
        <v>31</v>
      </c>
      <c r="E2285" s="402" t="s">
        <v>1879</v>
      </c>
      <c r="F2285" s="27" t="str">
        <f t="shared" si="153"/>
        <v>안심4G</v>
      </c>
      <c r="G2285" s="389" t="str">
        <f t="shared" si="154"/>
        <v/>
      </c>
    </row>
    <row r="2286" spans="1:7">
      <c r="A2286" s="384" t="s">
        <v>50</v>
      </c>
      <c r="B2286" s="385" t="s">
        <v>94</v>
      </c>
      <c r="C2286" s="27" t="s">
        <v>13</v>
      </c>
      <c r="D2286" s="27" t="s">
        <v>31</v>
      </c>
      <c r="E2286" s="402" t="s">
        <v>1881</v>
      </c>
      <c r="F2286" s="27" t="str">
        <f t="shared" si="153"/>
        <v>에센스(스페셜)</v>
      </c>
      <c r="G2286" s="389" t="str">
        <f t="shared" si="154"/>
        <v/>
      </c>
    </row>
    <row r="2287" spans="1:7">
      <c r="A2287" s="384" t="s">
        <v>50</v>
      </c>
      <c r="B2287" s="385" t="s">
        <v>94</v>
      </c>
      <c r="C2287" s="27" t="s">
        <v>13</v>
      </c>
      <c r="D2287" s="27" t="s">
        <v>31</v>
      </c>
      <c r="E2287" s="402" t="s">
        <v>1882</v>
      </c>
      <c r="F2287" s="27" t="str">
        <f t="shared" si="153"/>
        <v>에센스(스페셜)</v>
      </c>
      <c r="G2287" s="389" t="str">
        <f t="shared" si="154"/>
        <v/>
      </c>
    </row>
    <row r="2288" spans="1:7">
      <c r="A2288" s="384" t="s">
        <v>50</v>
      </c>
      <c r="B2288" s="385" t="s">
        <v>94</v>
      </c>
      <c r="C2288" s="27" t="s">
        <v>13</v>
      </c>
      <c r="D2288" s="27" t="s">
        <v>32</v>
      </c>
      <c r="E2288" s="402" t="s">
        <v>1880</v>
      </c>
      <c r="F2288" s="27" t="str">
        <f t="shared" si="153"/>
        <v>안심2.5G</v>
      </c>
      <c r="G2288" s="389" t="str">
        <f t="shared" si="154"/>
        <v/>
      </c>
    </row>
    <row r="2289" spans="1:7">
      <c r="A2289" s="384" t="s">
        <v>50</v>
      </c>
      <c r="B2289" s="385" t="s">
        <v>94</v>
      </c>
      <c r="C2289" s="27" t="s">
        <v>13</v>
      </c>
      <c r="D2289" s="27" t="s">
        <v>32</v>
      </c>
      <c r="E2289" s="402" t="s">
        <v>1879</v>
      </c>
      <c r="F2289" s="27" t="str">
        <f t="shared" si="153"/>
        <v>안심4G</v>
      </c>
      <c r="G2289" s="389" t="str">
        <f t="shared" si="154"/>
        <v/>
      </c>
    </row>
    <row r="2290" spans="1:7">
      <c r="A2290" s="384" t="s">
        <v>50</v>
      </c>
      <c r="B2290" s="385" t="s">
        <v>94</v>
      </c>
      <c r="C2290" s="27" t="s">
        <v>13</v>
      </c>
      <c r="D2290" s="27" t="s">
        <v>32</v>
      </c>
      <c r="E2290" s="402" t="s">
        <v>1881</v>
      </c>
      <c r="F2290" s="27" t="str">
        <f t="shared" si="153"/>
        <v>에센스(스페셜)</v>
      </c>
      <c r="G2290" s="389" t="str">
        <f t="shared" si="154"/>
        <v/>
      </c>
    </row>
    <row r="2291" spans="1:7">
      <c r="A2291" s="384" t="s">
        <v>50</v>
      </c>
      <c r="B2291" s="385" t="s">
        <v>94</v>
      </c>
      <c r="C2291" s="27" t="s">
        <v>13</v>
      </c>
      <c r="D2291" s="27" t="s">
        <v>32</v>
      </c>
      <c r="E2291" s="402" t="s">
        <v>1882</v>
      </c>
      <c r="F2291" s="27" t="str">
        <f t="shared" si="153"/>
        <v>에센스(스페셜)</v>
      </c>
      <c r="G2291" s="389" t="str">
        <f t="shared" si="154"/>
        <v/>
      </c>
    </row>
    <row r="2292" spans="1:7">
      <c r="A2292" s="384" t="s">
        <v>50</v>
      </c>
      <c r="B2292" s="385" t="s">
        <v>94</v>
      </c>
      <c r="C2292" s="27" t="s">
        <v>13</v>
      </c>
      <c r="D2292" s="27" t="s">
        <v>33</v>
      </c>
      <c r="E2292" s="402" t="s">
        <v>1880</v>
      </c>
      <c r="F2292" s="27" t="str">
        <f t="shared" si="153"/>
        <v>안심2.5G</v>
      </c>
      <c r="G2292" s="389" t="str">
        <f t="shared" si="154"/>
        <v/>
      </c>
    </row>
    <row r="2293" spans="1:7">
      <c r="A2293" s="384" t="s">
        <v>50</v>
      </c>
      <c r="B2293" s="385" t="s">
        <v>94</v>
      </c>
      <c r="C2293" s="27" t="s">
        <v>13</v>
      </c>
      <c r="D2293" s="27" t="s">
        <v>33</v>
      </c>
      <c r="E2293" s="402" t="s">
        <v>1879</v>
      </c>
      <c r="F2293" s="27" t="str">
        <f t="shared" si="153"/>
        <v>안심4G</v>
      </c>
      <c r="G2293" s="389" t="str">
        <f t="shared" si="154"/>
        <v/>
      </c>
    </row>
    <row r="2294" spans="1:7">
      <c r="A2294" s="384" t="s">
        <v>50</v>
      </c>
      <c r="B2294" s="385" t="s">
        <v>94</v>
      </c>
      <c r="C2294" s="27" t="s">
        <v>13</v>
      </c>
      <c r="D2294" s="27" t="s">
        <v>33</v>
      </c>
      <c r="E2294" s="402" t="s">
        <v>1881</v>
      </c>
      <c r="F2294" s="27" t="str">
        <f t="shared" si="153"/>
        <v>에센스(스페셜)</v>
      </c>
      <c r="G2294" s="389" t="str">
        <f t="shared" si="154"/>
        <v/>
      </c>
    </row>
    <row r="2295" spans="1:7">
      <c r="A2295" s="384" t="s">
        <v>50</v>
      </c>
      <c r="B2295" s="385" t="s">
        <v>94</v>
      </c>
      <c r="C2295" s="27" t="s">
        <v>13</v>
      </c>
      <c r="D2295" s="27" t="s">
        <v>33</v>
      </c>
      <c r="E2295" s="402" t="s">
        <v>1882</v>
      </c>
      <c r="F2295" s="27" t="str">
        <f t="shared" si="153"/>
        <v>에센스(스페셜)</v>
      </c>
      <c r="G2295" s="389" t="str">
        <f t="shared" si="154"/>
        <v/>
      </c>
    </row>
    <row r="2296" spans="1:7">
      <c r="A2296" s="384" t="s">
        <v>50</v>
      </c>
      <c r="B2296" s="385" t="s">
        <v>94</v>
      </c>
      <c r="C2296" s="27" t="s">
        <v>34</v>
      </c>
      <c r="D2296" s="27" t="s">
        <v>28</v>
      </c>
      <c r="E2296" s="402" t="s">
        <v>1880</v>
      </c>
      <c r="F2296" s="27" t="str">
        <f t="shared" ref="F2296:F2327" si="155">IFERROR(VLOOKUP(E2296,$A$11:$D$17,4,0),0)</f>
        <v>안심2.5G</v>
      </c>
      <c r="G2296" s="389" t="str">
        <f t="shared" ref="G2296:G2359" si="156">IF(F2296="스몰","LTE안심옵션","")</f>
        <v/>
      </c>
    </row>
    <row r="2297" spans="1:7">
      <c r="A2297" s="384" t="s">
        <v>50</v>
      </c>
      <c r="B2297" s="385" t="s">
        <v>94</v>
      </c>
      <c r="C2297" s="27" t="s">
        <v>34</v>
      </c>
      <c r="D2297" s="27" t="s">
        <v>28</v>
      </c>
      <c r="E2297" s="402" t="s">
        <v>1879</v>
      </c>
      <c r="F2297" s="27" t="str">
        <f t="shared" si="155"/>
        <v>안심4G</v>
      </c>
      <c r="G2297" s="389" t="str">
        <f t="shared" si="156"/>
        <v/>
      </c>
    </row>
    <row r="2298" spans="1:7">
      <c r="A2298" s="384" t="s">
        <v>50</v>
      </c>
      <c r="B2298" s="385" t="s">
        <v>94</v>
      </c>
      <c r="C2298" s="27" t="s">
        <v>34</v>
      </c>
      <c r="D2298" s="27" t="s">
        <v>28</v>
      </c>
      <c r="E2298" s="402" t="s">
        <v>1881</v>
      </c>
      <c r="F2298" s="27" t="str">
        <f t="shared" si="155"/>
        <v>에센스(스페셜)</v>
      </c>
      <c r="G2298" s="389" t="str">
        <f t="shared" si="156"/>
        <v/>
      </c>
    </row>
    <row r="2299" spans="1:7">
      <c r="A2299" s="384" t="s">
        <v>50</v>
      </c>
      <c r="B2299" s="385" t="s">
        <v>94</v>
      </c>
      <c r="C2299" s="27" t="s">
        <v>34</v>
      </c>
      <c r="D2299" s="27" t="s">
        <v>28</v>
      </c>
      <c r="E2299" s="402" t="s">
        <v>1882</v>
      </c>
      <c r="F2299" s="27" t="str">
        <f t="shared" si="155"/>
        <v>에센스(스페셜)</v>
      </c>
      <c r="G2299" s="389" t="str">
        <f t="shared" si="156"/>
        <v/>
      </c>
    </row>
    <row r="2300" spans="1:7">
      <c r="A2300" s="384" t="s">
        <v>50</v>
      </c>
      <c r="B2300" s="385" t="s">
        <v>94</v>
      </c>
      <c r="C2300" s="27" t="s">
        <v>34</v>
      </c>
      <c r="D2300" s="27" t="s">
        <v>31</v>
      </c>
      <c r="E2300" s="402" t="s">
        <v>1880</v>
      </c>
      <c r="F2300" s="27" t="str">
        <f t="shared" si="155"/>
        <v>안심2.5G</v>
      </c>
      <c r="G2300" s="389" t="str">
        <f t="shared" si="156"/>
        <v/>
      </c>
    </row>
    <row r="2301" spans="1:7">
      <c r="A2301" s="384" t="s">
        <v>50</v>
      </c>
      <c r="B2301" s="385" t="s">
        <v>94</v>
      </c>
      <c r="C2301" s="27" t="s">
        <v>34</v>
      </c>
      <c r="D2301" s="27" t="s">
        <v>31</v>
      </c>
      <c r="E2301" s="402" t="s">
        <v>1879</v>
      </c>
      <c r="F2301" s="27" t="str">
        <f t="shared" si="155"/>
        <v>안심4G</v>
      </c>
      <c r="G2301" s="389" t="str">
        <f t="shared" si="156"/>
        <v/>
      </c>
    </row>
    <row r="2302" spans="1:7">
      <c r="A2302" s="384" t="s">
        <v>50</v>
      </c>
      <c r="B2302" s="385" t="s">
        <v>94</v>
      </c>
      <c r="C2302" s="27" t="s">
        <v>34</v>
      </c>
      <c r="D2302" s="27" t="s">
        <v>31</v>
      </c>
      <c r="E2302" s="402" t="s">
        <v>1881</v>
      </c>
      <c r="F2302" s="27" t="str">
        <f t="shared" si="155"/>
        <v>에센스(스페셜)</v>
      </c>
      <c r="G2302" s="389" t="str">
        <f t="shared" si="156"/>
        <v/>
      </c>
    </row>
    <row r="2303" spans="1:7">
      <c r="A2303" s="384" t="s">
        <v>50</v>
      </c>
      <c r="B2303" s="385" t="s">
        <v>94</v>
      </c>
      <c r="C2303" s="27" t="s">
        <v>34</v>
      </c>
      <c r="D2303" s="27" t="s">
        <v>31</v>
      </c>
      <c r="E2303" s="402" t="s">
        <v>1882</v>
      </c>
      <c r="F2303" s="27" t="str">
        <f t="shared" si="155"/>
        <v>에센스(스페셜)</v>
      </c>
      <c r="G2303" s="389" t="str">
        <f t="shared" si="156"/>
        <v/>
      </c>
    </row>
    <row r="2304" spans="1:7">
      <c r="A2304" s="384" t="s">
        <v>50</v>
      </c>
      <c r="B2304" s="385" t="s">
        <v>94</v>
      </c>
      <c r="C2304" s="27" t="s">
        <v>34</v>
      </c>
      <c r="D2304" s="27" t="s">
        <v>32</v>
      </c>
      <c r="E2304" s="402" t="s">
        <v>1880</v>
      </c>
      <c r="F2304" s="27" t="str">
        <f t="shared" si="155"/>
        <v>안심2.5G</v>
      </c>
      <c r="G2304" s="389" t="str">
        <f t="shared" si="156"/>
        <v/>
      </c>
    </row>
    <row r="2305" spans="1:7">
      <c r="A2305" s="384" t="s">
        <v>50</v>
      </c>
      <c r="B2305" s="385" t="s">
        <v>94</v>
      </c>
      <c r="C2305" s="27" t="s">
        <v>34</v>
      </c>
      <c r="D2305" s="27" t="s">
        <v>32</v>
      </c>
      <c r="E2305" s="402" t="s">
        <v>1879</v>
      </c>
      <c r="F2305" s="27" t="str">
        <f t="shared" si="155"/>
        <v>안심4G</v>
      </c>
      <c r="G2305" s="389" t="str">
        <f t="shared" si="156"/>
        <v/>
      </c>
    </row>
    <row r="2306" spans="1:7">
      <c r="A2306" s="384" t="s">
        <v>50</v>
      </c>
      <c r="B2306" s="385" t="s">
        <v>94</v>
      </c>
      <c r="C2306" s="27" t="s">
        <v>34</v>
      </c>
      <c r="D2306" s="27" t="s">
        <v>32</v>
      </c>
      <c r="E2306" s="402" t="s">
        <v>1881</v>
      </c>
      <c r="F2306" s="27" t="str">
        <f t="shared" si="155"/>
        <v>에센스(스페셜)</v>
      </c>
      <c r="G2306" s="389" t="str">
        <f t="shared" si="156"/>
        <v/>
      </c>
    </row>
    <row r="2307" spans="1:7">
      <c r="A2307" s="384" t="s">
        <v>50</v>
      </c>
      <c r="B2307" s="385" t="s">
        <v>94</v>
      </c>
      <c r="C2307" s="27" t="s">
        <v>34</v>
      </c>
      <c r="D2307" s="27" t="s">
        <v>32</v>
      </c>
      <c r="E2307" s="402" t="s">
        <v>1882</v>
      </c>
      <c r="F2307" s="27" t="str">
        <f t="shared" si="155"/>
        <v>에센스(스페셜)</v>
      </c>
      <c r="G2307" s="389" t="str">
        <f t="shared" si="156"/>
        <v/>
      </c>
    </row>
    <row r="2308" spans="1:7">
      <c r="A2308" s="384" t="s">
        <v>50</v>
      </c>
      <c r="B2308" s="385" t="s">
        <v>94</v>
      </c>
      <c r="C2308" s="27" t="s">
        <v>34</v>
      </c>
      <c r="D2308" s="27" t="s">
        <v>33</v>
      </c>
      <c r="E2308" s="402" t="s">
        <v>1880</v>
      </c>
      <c r="F2308" s="27" t="str">
        <f t="shared" si="155"/>
        <v>안심2.5G</v>
      </c>
      <c r="G2308" s="389" t="str">
        <f t="shared" si="156"/>
        <v/>
      </c>
    </row>
    <row r="2309" spans="1:7">
      <c r="A2309" s="384" t="s">
        <v>50</v>
      </c>
      <c r="B2309" s="385" t="s">
        <v>94</v>
      </c>
      <c r="C2309" s="27" t="s">
        <v>34</v>
      </c>
      <c r="D2309" s="27" t="s">
        <v>33</v>
      </c>
      <c r="E2309" s="402" t="s">
        <v>1879</v>
      </c>
      <c r="F2309" s="27" t="str">
        <f t="shared" si="155"/>
        <v>안심4G</v>
      </c>
      <c r="G2309" s="389" t="str">
        <f t="shared" si="156"/>
        <v/>
      </c>
    </row>
    <row r="2310" spans="1:7">
      <c r="A2310" s="384" t="s">
        <v>50</v>
      </c>
      <c r="B2310" s="385" t="s">
        <v>94</v>
      </c>
      <c r="C2310" s="27" t="s">
        <v>34</v>
      </c>
      <c r="D2310" s="27" t="s">
        <v>33</v>
      </c>
      <c r="E2310" s="402" t="s">
        <v>1881</v>
      </c>
      <c r="F2310" s="27" t="str">
        <f t="shared" si="155"/>
        <v>에센스(스페셜)</v>
      </c>
      <c r="G2310" s="389" t="str">
        <f t="shared" si="156"/>
        <v/>
      </c>
    </row>
    <row r="2311" spans="1:7">
      <c r="A2311" s="384" t="s">
        <v>50</v>
      </c>
      <c r="B2311" s="385" t="s">
        <v>94</v>
      </c>
      <c r="C2311" s="27" t="s">
        <v>34</v>
      </c>
      <c r="D2311" s="27" t="s">
        <v>33</v>
      </c>
      <c r="E2311" s="402" t="s">
        <v>1882</v>
      </c>
      <c r="F2311" s="27" t="str">
        <f t="shared" si="155"/>
        <v>에센스(스페셜)</v>
      </c>
      <c r="G2311" s="389" t="str">
        <f t="shared" si="156"/>
        <v/>
      </c>
    </row>
    <row r="2312" spans="1:7">
      <c r="A2312" s="384" t="s">
        <v>50</v>
      </c>
      <c r="B2312" s="385" t="s">
        <v>94</v>
      </c>
      <c r="C2312" s="27" t="s">
        <v>86</v>
      </c>
      <c r="D2312" s="27" t="s">
        <v>28</v>
      </c>
      <c r="E2312" s="402" t="s">
        <v>1880</v>
      </c>
      <c r="F2312" s="27" t="str">
        <f t="shared" si="155"/>
        <v>안심2.5G</v>
      </c>
      <c r="G2312" s="389" t="str">
        <f t="shared" si="156"/>
        <v/>
      </c>
    </row>
    <row r="2313" spans="1:7">
      <c r="A2313" s="384" t="s">
        <v>50</v>
      </c>
      <c r="B2313" s="385" t="s">
        <v>94</v>
      </c>
      <c r="C2313" s="27" t="s">
        <v>86</v>
      </c>
      <c r="D2313" s="27" t="s">
        <v>28</v>
      </c>
      <c r="E2313" s="402" t="s">
        <v>1879</v>
      </c>
      <c r="F2313" s="27" t="str">
        <f t="shared" si="155"/>
        <v>안심4G</v>
      </c>
      <c r="G2313" s="389" t="str">
        <f t="shared" si="156"/>
        <v/>
      </c>
    </row>
    <row r="2314" spans="1:7">
      <c r="A2314" s="384" t="s">
        <v>50</v>
      </c>
      <c r="B2314" s="385" t="s">
        <v>94</v>
      </c>
      <c r="C2314" s="27" t="s">
        <v>86</v>
      </c>
      <c r="D2314" s="27" t="s">
        <v>28</v>
      </c>
      <c r="E2314" s="402" t="s">
        <v>1881</v>
      </c>
      <c r="F2314" s="27" t="str">
        <f t="shared" si="155"/>
        <v>에센스(스페셜)</v>
      </c>
      <c r="G2314" s="389" t="str">
        <f t="shared" si="156"/>
        <v/>
      </c>
    </row>
    <row r="2315" spans="1:7">
      <c r="A2315" s="384" t="s">
        <v>50</v>
      </c>
      <c r="B2315" s="385" t="s">
        <v>94</v>
      </c>
      <c r="C2315" s="27" t="s">
        <v>86</v>
      </c>
      <c r="D2315" s="27" t="s">
        <v>28</v>
      </c>
      <c r="E2315" s="402" t="s">
        <v>1882</v>
      </c>
      <c r="F2315" s="27" t="str">
        <f t="shared" si="155"/>
        <v>에센스(스페셜)</v>
      </c>
      <c r="G2315" s="389" t="str">
        <f t="shared" si="156"/>
        <v/>
      </c>
    </row>
    <row r="2316" spans="1:7">
      <c r="A2316" s="384" t="s">
        <v>50</v>
      </c>
      <c r="B2316" s="385" t="s">
        <v>94</v>
      </c>
      <c r="C2316" s="27" t="s">
        <v>86</v>
      </c>
      <c r="D2316" s="27" t="s">
        <v>31</v>
      </c>
      <c r="E2316" s="402" t="s">
        <v>1880</v>
      </c>
      <c r="F2316" s="27" t="str">
        <f t="shared" si="155"/>
        <v>안심2.5G</v>
      </c>
      <c r="G2316" s="389" t="str">
        <f t="shared" si="156"/>
        <v/>
      </c>
    </row>
    <row r="2317" spans="1:7">
      <c r="A2317" s="384" t="s">
        <v>50</v>
      </c>
      <c r="B2317" s="385" t="s">
        <v>94</v>
      </c>
      <c r="C2317" s="27" t="s">
        <v>86</v>
      </c>
      <c r="D2317" s="27" t="s">
        <v>31</v>
      </c>
      <c r="E2317" s="402" t="s">
        <v>1879</v>
      </c>
      <c r="F2317" s="27" t="str">
        <f t="shared" si="155"/>
        <v>안심4G</v>
      </c>
      <c r="G2317" s="389" t="str">
        <f t="shared" si="156"/>
        <v/>
      </c>
    </row>
    <row r="2318" spans="1:7">
      <c r="A2318" s="384" t="s">
        <v>50</v>
      </c>
      <c r="B2318" s="385" t="s">
        <v>94</v>
      </c>
      <c r="C2318" s="27" t="s">
        <v>86</v>
      </c>
      <c r="D2318" s="27" t="s">
        <v>31</v>
      </c>
      <c r="E2318" s="402" t="s">
        <v>1881</v>
      </c>
      <c r="F2318" s="27" t="str">
        <f t="shared" si="155"/>
        <v>에센스(스페셜)</v>
      </c>
      <c r="G2318" s="389" t="str">
        <f t="shared" si="156"/>
        <v/>
      </c>
    </row>
    <row r="2319" spans="1:7">
      <c r="A2319" s="384" t="s">
        <v>50</v>
      </c>
      <c r="B2319" s="385" t="s">
        <v>94</v>
      </c>
      <c r="C2319" s="27" t="s">
        <v>86</v>
      </c>
      <c r="D2319" s="27" t="s">
        <v>31</v>
      </c>
      <c r="E2319" s="402" t="s">
        <v>1882</v>
      </c>
      <c r="F2319" s="27" t="str">
        <f t="shared" si="155"/>
        <v>에센스(스페셜)</v>
      </c>
      <c r="G2319" s="389" t="str">
        <f t="shared" si="156"/>
        <v/>
      </c>
    </row>
    <row r="2320" spans="1:7">
      <c r="A2320" s="384" t="s">
        <v>50</v>
      </c>
      <c r="B2320" s="385" t="s">
        <v>94</v>
      </c>
      <c r="C2320" s="27" t="s">
        <v>86</v>
      </c>
      <c r="D2320" s="27" t="s">
        <v>32</v>
      </c>
      <c r="E2320" s="402" t="s">
        <v>1880</v>
      </c>
      <c r="F2320" s="27" t="str">
        <f t="shared" si="155"/>
        <v>안심2.5G</v>
      </c>
      <c r="G2320" s="389" t="str">
        <f t="shared" si="156"/>
        <v/>
      </c>
    </row>
    <row r="2321" spans="1:7">
      <c r="A2321" s="384" t="s">
        <v>50</v>
      </c>
      <c r="B2321" s="385" t="s">
        <v>94</v>
      </c>
      <c r="C2321" s="27" t="s">
        <v>86</v>
      </c>
      <c r="D2321" s="27" t="s">
        <v>32</v>
      </c>
      <c r="E2321" s="402" t="s">
        <v>1879</v>
      </c>
      <c r="F2321" s="27" t="str">
        <f t="shared" si="155"/>
        <v>안심4G</v>
      </c>
      <c r="G2321" s="389" t="str">
        <f t="shared" si="156"/>
        <v/>
      </c>
    </row>
    <row r="2322" spans="1:7">
      <c r="A2322" s="384" t="s">
        <v>50</v>
      </c>
      <c r="B2322" s="385" t="s">
        <v>94</v>
      </c>
      <c r="C2322" s="27" t="s">
        <v>86</v>
      </c>
      <c r="D2322" s="27" t="s">
        <v>32</v>
      </c>
      <c r="E2322" s="402" t="s">
        <v>1881</v>
      </c>
      <c r="F2322" s="27" t="str">
        <f t="shared" si="155"/>
        <v>에센스(스페셜)</v>
      </c>
      <c r="G2322" s="389" t="str">
        <f t="shared" si="156"/>
        <v/>
      </c>
    </row>
    <row r="2323" spans="1:7">
      <c r="A2323" s="384" t="s">
        <v>50</v>
      </c>
      <c r="B2323" s="385" t="s">
        <v>94</v>
      </c>
      <c r="C2323" s="27" t="s">
        <v>86</v>
      </c>
      <c r="D2323" s="27" t="s">
        <v>32</v>
      </c>
      <c r="E2323" s="402" t="s">
        <v>1882</v>
      </c>
      <c r="F2323" s="27" t="str">
        <f t="shared" si="155"/>
        <v>에센스(스페셜)</v>
      </c>
      <c r="G2323" s="389" t="str">
        <f t="shared" si="156"/>
        <v/>
      </c>
    </row>
    <row r="2324" spans="1:7">
      <c r="A2324" s="384" t="s">
        <v>50</v>
      </c>
      <c r="B2324" s="385" t="s">
        <v>94</v>
      </c>
      <c r="C2324" s="27" t="s">
        <v>86</v>
      </c>
      <c r="D2324" s="27" t="s">
        <v>33</v>
      </c>
      <c r="E2324" s="402" t="s">
        <v>1880</v>
      </c>
      <c r="F2324" s="27" t="str">
        <f t="shared" si="155"/>
        <v>안심2.5G</v>
      </c>
      <c r="G2324" s="389" t="str">
        <f t="shared" si="156"/>
        <v/>
      </c>
    </row>
    <row r="2325" spans="1:7">
      <c r="A2325" s="384" t="s">
        <v>50</v>
      </c>
      <c r="B2325" s="385" t="s">
        <v>94</v>
      </c>
      <c r="C2325" s="27" t="s">
        <v>86</v>
      </c>
      <c r="D2325" s="27" t="s">
        <v>33</v>
      </c>
      <c r="E2325" s="402" t="s">
        <v>1879</v>
      </c>
      <c r="F2325" s="27" t="str">
        <f t="shared" si="155"/>
        <v>안심4G</v>
      </c>
      <c r="G2325" s="389" t="str">
        <f t="shared" si="156"/>
        <v/>
      </c>
    </row>
    <row r="2326" spans="1:7">
      <c r="A2326" s="384" t="s">
        <v>50</v>
      </c>
      <c r="B2326" s="385" t="s">
        <v>94</v>
      </c>
      <c r="C2326" s="27" t="s">
        <v>86</v>
      </c>
      <c r="D2326" s="27" t="s">
        <v>33</v>
      </c>
      <c r="E2326" s="402" t="s">
        <v>1881</v>
      </c>
      <c r="F2326" s="27" t="str">
        <f t="shared" si="155"/>
        <v>에센스(스페셜)</v>
      </c>
      <c r="G2326" s="389" t="str">
        <f t="shared" si="156"/>
        <v/>
      </c>
    </row>
    <row r="2327" spans="1:7">
      <c r="A2327" s="384" t="s">
        <v>50</v>
      </c>
      <c r="B2327" s="385" t="s">
        <v>94</v>
      </c>
      <c r="C2327" s="27" t="s">
        <v>86</v>
      </c>
      <c r="D2327" s="27" t="s">
        <v>33</v>
      </c>
      <c r="E2327" s="402" t="s">
        <v>1882</v>
      </c>
      <c r="F2327" s="27" t="str">
        <f t="shared" si="155"/>
        <v>에센스(스페셜)</v>
      </c>
      <c r="G2327" s="389" t="str">
        <f t="shared" si="156"/>
        <v/>
      </c>
    </row>
    <row r="2328" spans="1:7">
      <c r="A2328" s="384" t="s">
        <v>50</v>
      </c>
      <c r="B2328" s="385" t="s">
        <v>96</v>
      </c>
      <c r="C2328" s="27" t="s">
        <v>5</v>
      </c>
      <c r="D2328" s="27" t="s">
        <v>28</v>
      </c>
      <c r="E2328" s="402" t="s">
        <v>1880</v>
      </c>
      <c r="F2328" s="27" t="str">
        <f t="shared" ref="F2328:F2391" si="157">IFERROR(VLOOKUP(E2328,$A$11:$E$17,5,0),0)</f>
        <v>안심2.5G</v>
      </c>
      <c r="G2328" s="389" t="str">
        <f t="shared" si="156"/>
        <v/>
      </c>
    </row>
    <row r="2329" spans="1:7">
      <c r="A2329" s="384" t="s">
        <v>50</v>
      </c>
      <c r="B2329" s="385" t="s">
        <v>96</v>
      </c>
      <c r="C2329" s="27" t="s">
        <v>5</v>
      </c>
      <c r="D2329" s="27" t="s">
        <v>28</v>
      </c>
      <c r="E2329" s="402" t="s">
        <v>1879</v>
      </c>
      <c r="F2329" s="27" t="str">
        <f t="shared" si="157"/>
        <v>안심4G</v>
      </c>
      <c r="G2329" s="389" t="str">
        <f t="shared" si="156"/>
        <v/>
      </c>
    </row>
    <row r="2330" spans="1:7">
      <c r="A2330" s="384" t="s">
        <v>50</v>
      </c>
      <c r="B2330" s="385" t="s">
        <v>96</v>
      </c>
      <c r="C2330" s="27" t="s">
        <v>5</v>
      </c>
      <c r="D2330" s="27" t="s">
        <v>28</v>
      </c>
      <c r="E2330" s="402" t="s">
        <v>1881</v>
      </c>
      <c r="F2330" s="27" t="str">
        <f t="shared" si="157"/>
        <v>에센스(스페셜)</v>
      </c>
      <c r="G2330" s="389" t="str">
        <f t="shared" si="156"/>
        <v/>
      </c>
    </row>
    <row r="2331" spans="1:7">
      <c r="A2331" s="384" t="s">
        <v>50</v>
      </c>
      <c r="B2331" s="385" t="s">
        <v>96</v>
      </c>
      <c r="C2331" s="27" t="s">
        <v>5</v>
      </c>
      <c r="D2331" s="27" t="s">
        <v>28</v>
      </c>
      <c r="E2331" s="402" t="s">
        <v>1882</v>
      </c>
      <c r="F2331" s="27" t="str">
        <f t="shared" si="157"/>
        <v>에센스(스페셜)</v>
      </c>
      <c r="G2331" s="389" t="str">
        <f t="shared" si="156"/>
        <v/>
      </c>
    </row>
    <row r="2332" spans="1:7">
      <c r="A2332" s="384" t="s">
        <v>50</v>
      </c>
      <c r="B2332" s="385" t="s">
        <v>96</v>
      </c>
      <c r="C2332" s="27" t="s">
        <v>5</v>
      </c>
      <c r="D2332" s="27" t="s">
        <v>31</v>
      </c>
      <c r="E2332" s="402" t="s">
        <v>1880</v>
      </c>
      <c r="F2332" s="27" t="str">
        <f t="shared" si="157"/>
        <v>안심2.5G</v>
      </c>
      <c r="G2332" s="389" t="str">
        <f t="shared" si="156"/>
        <v/>
      </c>
    </row>
    <row r="2333" spans="1:7">
      <c r="A2333" s="384" t="s">
        <v>50</v>
      </c>
      <c r="B2333" s="385" t="s">
        <v>96</v>
      </c>
      <c r="C2333" s="27" t="s">
        <v>5</v>
      </c>
      <c r="D2333" s="27" t="s">
        <v>31</v>
      </c>
      <c r="E2333" s="402" t="s">
        <v>1879</v>
      </c>
      <c r="F2333" s="27" t="str">
        <f t="shared" si="157"/>
        <v>안심4G</v>
      </c>
      <c r="G2333" s="389" t="str">
        <f t="shared" si="156"/>
        <v/>
      </c>
    </row>
    <row r="2334" spans="1:7">
      <c r="A2334" s="384" t="s">
        <v>50</v>
      </c>
      <c r="B2334" s="385" t="s">
        <v>96</v>
      </c>
      <c r="C2334" s="27" t="s">
        <v>5</v>
      </c>
      <c r="D2334" s="27" t="s">
        <v>31</v>
      </c>
      <c r="E2334" s="402" t="s">
        <v>1881</v>
      </c>
      <c r="F2334" s="27" t="str">
        <f t="shared" si="157"/>
        <v>에센스(스페셜)</v>
      </c>
      <c r="G2334" s="389" t="str">
        <f t="shared" si="156"/>
        <v/>
      </c>
    </row>
    <row r="2335" spans="1:7">
      <c r="A2335" s="384" t="s">
        <v>50</v>
      </c>
      <c r="B2335" s="385" t="s">
        <v>96</v>
      </c>
      <c r="C2335" s="27" t="s">
        <v>5</v>
      </c>
      <c r="D2335" s="27" t="s">
        <v>31</v>
      </c>
      <c r="E2335" s="402" t="s">
        <v>1882</v>
      </c>
      <c r="F2335" s="27" t="str">
        <f t="shared" si="157"/>
        <v>에센스(스페셜)</v>
      </c>
      <c r="G2335" s="389" t="str">
        <f t="shared" si="156"/>
        <v/>
      </c>
    </row>
    <row r="2336" spans="1:7">
      <c r="A2336" s="384" t="s">
        <v>50</v>
      </c>
      <c r="B2336" s="385" t="s">
        <v>96</v>
      </c>
      <c r="C2336" s="27" t="s">
        <v>5</v>
      </c>
      <c r="D2336" s="27" t="s">
        <v>32</v>
      </c>
      <c r="E2336" s="402" t="s">
        <v>1880</v>
      </c>
      <c r="F2336" s="27" t="str">
        <f t="shared" si="157"/>
        <v>안심2.5G</v>
      </c>
      <c r="G2336" s="389" t="str">
        <f t="shared" si="156"/>
        <v/>
      </c>
    </row>
    <row r="2337" spans="1:7">
      <c r="A2337" s="384" t="s">
        <v>50</v>
      </c>
      <c r="B2337" s="385" t="s">
        <v>96</v>
      </c>
      <c r="C2337" s="27" t="s">
        <v>5</v>
      </c>
      <c r="D2337" s="27" t="s">
        <v>32</v>
      </c>
      <c r="E2337" s="402" t="s">
        <v>1879</v>
      </c>
      <c r="F2337" s="27" t="str">
        <f t="shared" si="157"/>
        <v>안심4G</v>
      </c>
      <c r="G2337" s="389" t="str">
        <f t="shared" si="156"/>
        <v/>
      </c>
    </row>
    <row r="2338" spans="1:7">
      <c r="A2338" s="384" t="s">
        <v>50</v>
      </c>
      <c r="B2338" s="385" t="s">
        <v>96</v>
      </c>
      <c r="C2338" s="27" t="s">
        <v>5</v>
      </c>
      <c r="D2338" s="27" t="s">
        <v>32</v>
      </c>
      <c r="E2338" s="402" t="s">
        <v>1881</v>
      </c>
      <c r="F2338" s="27" t="str">
        <f t="shared" si="157"/>
        <v>에센스(스페셜)</v>
      </c>
      <c r="G2338" s="389" t="str">
        <f t="shared" si="156"/>
        <v/>
      </c>
    </row>
    <row r="2339" spans="1:7">
      <c r="A2339" s="384" t="s">
        <v>50</v>
      </c>
      <c r="B2339" s="385" t="s">
        <v>96</v>
      </c>
      <c r="C2339" s="27" t="s">
        <v>5</v>
      </c>
      <c r="D2339" s="27" t="s">
        <v>32</v>
      </c>
      <c r="E2339" s="402" t="s">
        <v>1882</v>
      </c>
      <c r="F2339" s="27" t="str">
        <f t="shared" si="157"/>
        <v>에센스(스페셜)</v>
      </c>
      <c r="G2339" s="389" t="str">
        <f t="shared" si="156"/>
        <v/>
      </c>
    </row>
    <row r="2340" spans="1:7">
      <c r="A2340" s="384" t="s">
        <v>50</v>
      </c>
      <c r="B2340" s="385" t="s">
        <v>96</v>
      </c>
      <c r="C2340" s="27" t="s">
        <v>5</v>
      </c>
      <c r="D2340" s="27" t="s">
        <v>33</v>
      </c>
      <c r="E2340" s="402" t="s">
        <v>1880</v>
      </c>
      <c r="F2340" s="27" t="str">
        <f t="shared" si="157"/>
        <v>안심2.5G</v>
      </c>
      <c r="G2340" s="389" t="str">
        <f t="shared" si="156"/>
        <v/>
      </c>
    </row>
    <row r="2341" spans="1:7">
      <c r="A2341" s="384" t="s">
        <v>50</v>
      </c>
      <c r="B2341" s="385" t="s">
        <v>96</v>
      </c>
      <c r="C2341" s="27" t="s">
        <v>5</v>
      </c>
      <c r="D2341" s="27" t="s">
        <v>33</v>
      </c>
      <c r="E2341" s="402" t="s">
        <v>1879</v>
      </c>
      <c r="F2341" s="27" t="str">
        <f t="shared" si="157"/>
        <v>안심4G</v>
      </c>
      <c r="G2341" s="389" t="str">
        <f t="shared" si="156"/>
        <v/>
      </c>
    </row>
    <row r="2342" spans="1:7">
      <c r="A2342" s="384" t="s">
        <v>50</v>
      </c>
      <c r="B2342" s="385" t="s">
        <v>96</v>
      </c>
      <c r="C2342" s="27" t="s">
        <v>5</v>
      </c>
      <c r="D2342" s="27" t="s">
        <v>33</v>
      </c>
      <c r="E2342" s="402" t="s">
        <v>1881</v>
      </c>
      <c r="F2342" s="27" t="str">
        <f t="shared" si="157"/>
        <v>에센스(스페셜)</v>
      </c>
      <c r="G2342" s="389" t="str">
        <f t="shared" si="156"/>
        <v/>
      </c>
    </row>
    <row r="2343" spans="1:7">
      <c r="A2343" s="384" t="s">
        <v>50</v>
      </c>
      <c r="B2343" s="385" t="s">
        <v>96</v>
      </c>
      <c r="C2343" s="27" t="s">
        <v>5</v>
      </c>
      <c r="D2343" s="27" t="s">
        <v>33</v>
      </c>
      <c r="E2343" s="402" t="s">
        <v>1882</v>
      </c>
      <c r="F2343" s="27" t="str">
        <f t="shared" si="157"/>
        <v>에센스(스페셜)</v>
      </c>
      <c r="G2343" s="389" t="str">
        <f t="shared" si="156"/>
        <v/>
      </c>
    </row>
    <row r="2344" spans="1:7">
      <c r="A2344" s="384" t="s">
        <v>50</v>
      </c>
      <c r="B2344" s="385" t="s">
        <v>96</v>
      </c>
      <c r="C2344" s="27" t="s">
        <v>30</v>
      </c>
      <c r="D2344" s="27" t="s">
        <v>28</v>
      </c>
      <c r="E2344" s="402" t="s">
        <v>1880</v>
      </c>
      <c r="F2344" s="27" t="str">
        <f t="shared" si="157"/>
        <v>안심2.5G</v>
      </c>
      <c r="G2344" s="389" t="str">
        <f t="shared" si="156"/>
        <v/>
      </c>
    </row>
    <row r="2345" spans="1:7">
      <c r="A2345" s="384" t="s">
        <v>50</v>
      </c>
      <c r="B2345" s="385" t="s">
        <v>96</v>
      </c>
      <c r="C2345" s="27" t="s">
        <v>30</v>
      </c>
      <c r="D2345" s="27" t="s">
        <v>28</v>
      </c>
      <c r="E2345" s="402" t="s">
        <v>1879</v>
      </c>
      <c r="F2345" s="27" t="str">
        <f t="shared" si="157"/>
        <v>안심4G</v>
      </c>
      <c r="G2345" s="389" t="str">
        <f t="shared" si="156"/>
        <v/>
      </c>
    </row>
    <row r="2346" spans="1:7">
      <c r="A2346" s="384" t="s">
        <v>50</v>
      </c>
      <c r="B2346" s="385" t="s">
        <v>96</v>
      </c>
      <c r="C2346" s="27" t="s">
        <v>30</v>
      </c>
      <c r="D2346" s="27" t="s">
        <v>28</v>
      </c>
      <c r="E2346" s="402" t="s">
        <v>1881</v>
      </c>
      <c r="F2346" s="27" t="str">
        <f t="shared" si="157"/>
        <v>에센스(스페셜)</v>
      </c>
      <c r="G2346" s="389" t="str">
        <f t="shared" si="156"/>
        <v/>
      </c>
    </row>
    <row r="2347" spans="1:7">
      <c r="A2347" s="384" t="s">
        <v>50</v>
      </c>
      <c r="B2347" s="385" t="s">
        <v>96</v>
      </c>
      <c r="C2347" s="27" t="s">
        <v>30</v>
      </c>
      <c r="D2347" s="27" t="s">
        <v>28</v>
      </c>
      <c r="E2347" s="402" t="s">
        <v>1882</v>
      </c>
      <c r="F2347" s="27" t="str">
        <f t="shared" si="157"/>
        <v>에센스(스페셜)</v>
      </c>
      <c r="G2347" s="389" t="str">
        <f t="shared" si="156"/>
        <v/>
      </c>
    </row>
    <row r="2348" spans="1:7">
      <c r="A2348" s="384" t="s">
        <v>50</v>
      </c>
      <c r="B2348" s="385" t="s">
        <v>96</v>
      </c>
      <c r="C2348" s="27" t="s">
        <v>30</v>
      </c>
      <c r="D2348" s="27" t="s">
        <v>31</v>
      </c>
      <c r="E2348" s="402" t="s">
        <v>1880</v>
      </c>
      <c r="F2348" s="27" t="str">
        <f t="shared" si="157"/>
        <v>안심2.5G</v>
      </c>
      <c r="G2348" s="389" t="str">
        <f t="shared" si="156"/>
        <v/>
      </c>
    </row>
    <row r="2349" spans="1:7">
      <c r="A2349" s="384" t="s">
        <v>50</v>
      </c>
      <c r="B2349" s="385" t="s">
        <v>96</v>
      </c>
      <c r="C2349" s="27" t="s">
        <v>30</v>
      </c>
      <c r="D2349" s="27" t="s">
        <v>31</v>
      </c>
      <c r="E2349" s="402" t="s">
        <v>1879</v>
      </c>
      <c r="F2349" s="27" t="str">
        <f t="shared" si="157"/>
        <v>안심4G</v>
      </c>
      <c r="G2349" s="389" t="str">
        <f t="shared" si="156"/>
        <v/>
      </c>
    </row>
    <row r="2350" spans="1:7">
      <c r="A2350" s="384" t="s">
        <v>50</v>
      </c>
      <c r="B2350" s="385" t="s">
        <v>96</v>
      </c>
      <c r="C2350" s="27" t="s">
        <v>30</v>
      </c>
      <c r="D2350" s="27" t="s">
        <v>31</v>
      </c>
      <c r="E2350" s="402" t="s">
        <v>1881</v>
      </c>
      <c r="F2350" s="27" t="str">
        <f t="shared" si="157"/>
        <v>에센스(스페셜)</v>
      </c>
      <c r="G2350" s="389" t="str">
        <f t="shared" si="156"/>
        <v/>
      </c>
    </row>
    <row r="2351" spans="1:7">
      <c r="A2351" s="384" t="s">
        <v>50</v>
      </c>
      <c r="B2351" s="385" t="s">
        <v>96</v>
      </c>
      <c r="C2351" s="27" t="s">
        <v>30</v>
      </c>
      <c r="D2351" s="27" t="s">
        <v>31</v>
      </c>
      <c r="E2351" s="402" t="s">
        <v>1882</v>
      </c>
      <c r="F2351" s="27" t="str">
        <f t="shared" si="157"/>
        <v>에센스(스페셜)</v>
      </c>
      <c r="G2351" s="389" t="str">
        <f t="shared" si="156"/>
        <v/>
      </c>
    </row>
    <row r="2352" spans="1:7">
      <c r="A2352" s="384" t="s">
        <v>50</v>
      </c>
      <c r="B2352" s="385" t="s">
        <v>96</v>
      </c>
      <c r="C2352" s="27" t="s">
        <v>30</v>
      </c>
      <c r="D2352" s="27" t="s">
        <v>32</v>
      </c>
      <c r="E2352" s="402" t="s">
        <v>1880</v>
      </c>
      <c r="F2352" s="27" t="str">
        <f t="shared" si="157"/>
        <v>안심2.5G</v>
      </c>
      <c r="G2352" s="389" t="str">
        <f t="shared" si="156"/>
        <v/>
      </c>
    </row>
    <row r="2353" spans="1:7">
      <c r="A2353" s="384" t="s">
        <v>50</v>
      </c>
      <c r="B2353" s="385" t="s">
        <v>96</v>
      </c>
      <c r="C2353" s="27" t="s">
        <v>30</v>
      </c>
      <c r="D2353" s="27" t="s">
        <v>32</v>
      </c>
      <c r="E2353" s="402" t="s">
        <v>1879</v>
      </c>
      <c r="F2353" s="27" t="str">
        <f t="shared" si="157"/>
        <v>안심4G</v>
      </c>
      <c r="G2353" s="389" t="str">
        <f t="shared" si="156"/>
        <v/>
      </c>
    </row>
    <row r="2354" spans="1:7">
      <c r="A2354" s="384" t="s">
        <v>50</v>
      </c>
      <c r="B2354" s="385" t="s">
        <v>96</v>
      </c>
      <c r="C2354" s="27" t="s">
        <v>30</v>
      </c>
      <c r="D2354" s="27" t="s">
        <v>32</v>
      </c>
      <c r="E2354" s="402" t="s">
        <v>1881</v>
      </c>
      <c r="F2354" s="27" t="str">
        <f t="shared" si="157"/>
        <v>에센스(스페셜)</v>
      </c>
      <c r="G2354" s="389" t="str">
        <f t="shared" si="156"/>
        <v/>
      </c>
    </row>
    <row r="2355" spans="1:7">
      <c r="A2355" s="384" t="s">
        <v>50</v>
      </c>
      <c r="B2355" s="385" t="s">
        <v>96</v>
      </c>
      <c r="C2355" s="27" t="s">
        <v>30</v>
      </c>
      <c r="D2355" s="27" t="s">
        <v>32</v>
      </c>
      <c r="E2355" s="402" t="s">
        <v>1882</v>
      </c>
      <c r="F2355" s="27" t="str">
        <f t="shared" si="157"/>
        <v>에센스(스페셜)</v>
      </c>
      <c r="G2355" s="389" t="str">
        <f t="shared" si="156"/>
        <v/>
      </c>
    </row>
    <row r="2356" spans="1:7">
      <c r="A2356" s="384" t="s">
        <v>50</v>
      </c>
      <c r="B2356" s="385" t="s">
        <v>96</v>
      </c>
      <c r="C2356" s="27" t="s">
        <v>30</v>
      </c>
      <c r="D2356" s="27" t="s">
        <v>33</v>
      </c>
      <c r="E2356" s="402" t="s">
        <v>1880</v>
      </c>
      <c r="F2356" s="27" t="str">
        <f t="shared" si="157"/>
        <v>안심2.5G</v>
      </c>
      <c r="G2356" s="389" t="str">
        <f t="shared" si="156"/>
        <v/>
      </c>
    </row>
    <row r="2357" spans="1:7">
      <c r="A2357" s="384" t="s">
        <v>50</v>
      </c>
      <c r="B2357" s="385" t="s">
        <v>96</v>
      </c>
      <c r="C2357" s="27" t="s">
        <v>30</v>
      </c>
      <c r="D2357" s="27" t="s">
        <v>33</v>
      </c>
      <c r="E2357" s="402" t="s">
        <v>1879</v>
      </c>
      <c r="F2357" s="27" t="str">
        <f t="shared" si="157"/>
        <v>안심4G</v>
      </c>
      <c r="G2357" s="389" t="str">
        <f t="shared" si="156"/>
        <v/>
      </c>
    </row>
    <row r="2358" spans="1:7">
      <c r="A2358" s="384" t="s">
        <v>50</v>
      </c>
      <c r="B2358" s="385" t="s">
        <v>96</v>
      </c>
      <c r="C2358" s="27" t="s">
        <v>30</v>
      </c>
      <c r="D2358" s="27" t="s">
        <v>33</v>
      </c>
      <c r="E2358" s="402" t="s">
        <v>1881</v>
      </c>
      <c r="F2358" s="27" t="str">
        <f t="shared" si="157"/>
        <v>에센스(스페셜)</v>
      </c>
      <c r="G2358" s="389" t="str">
        <f t="shared" si="156"/>
        <v/>
      </c>
    </row>
    <row r="2359" spans="1:7">
      <c r="A2359" s="384" t="s">
        <v>50</v>
      </c>
      <c r="B2359" s="385" t="s">
        <v>96</v>
      </c>
      <c r="C2359" s="27" t="s">
        <v>30</v>
      </c>
      <c r="D2359" s="27" t="s">
        <v>33</v>
      </c>
      <c r="E2359" s="402" t="s">
        <v>1882</v>
      </c>
      <c r="F2359" s="27" t="str">
        <f t="shared" si="157"/>
        <v>에센스(스페셜)</v>
      </c>
      <c r="G2359" s="389" t="str">
        <f t="shared" si="156"/>
        <v/>
      </c>
    </row>
    <row r="2360" spans="1:7">
      <c r="A2360" s="384" t="s">
        <v>50</v>
      </c>
      <c r="B2360" s="385" t="s">
        <v>96</v>
      </c>
      <c r="C2360" s="27" t="s">
        <v>10</v>
      </c>
      <c r="D2360" s="27" t="s">
        <v>28</v>
      </c>
      <c r="E2360" s="402" t="s">
        <v>1880</v>
      </c>
      <c r="F2360" s="27" t="str">
        <f t="shared" si="157"/>
        <v>안심2.5G</v>
      </c>
      <c r="G2360" s="389" t="str">
        <f t="shared" ref="G2360:G2423" si="158">IF(F2360="스몰","LTE안심옵션","")</f>
        <v/>
      </c>
    </row>
    <row r="2361" spans="1:7">
      <c r="A2361" s="384" t="s">
        <v>50</v>
      </c>
      <c r="B2361" s="385" t="s">
        <v>96</v>
      </c>
      <c r="C2361" s="27" t="s">
        <v>10</v>
      </c>
      <c r="D2361" s="27" t="s">
        <v>28</v>
      </c>
      <c r="E2361" s="402" t="s">
        <v>1879</v>
      </c>
      <c r="F2361" s="27" t="str">
        <f t="shared" si="157"/>
        <v>안심4G</v>
      </c>
      <c r="G2361" s="389" t="str">
        <f t="shared" si="158"/>
        <v/>
      </c>
    </row>
    <row r="2362" spans="1:7">
      <c r="A2362" s="384" t="s">
        <v>50</v>
      </c>
      <c r="B2362" s="385" t="s">
        <v>96</v>
      </c>
      <c r="C2362" s="27" t="s">
        <v>10</v>
      </c>
      <c r="D2362" s="27" t="s">
        <v>28</v>
      </c>
      <c r="E2362" s="402" t="s">
        <v>1881</v>
      </c>
      <c r="F2362" s="27" t="str">
        <f t="shared" si="157"/>
        <v>에센스(스페셜)</v>
      </c>
      <c r="G2362" s="389" t="str">
        <f t="shared" si="158"/>
        <v/>
      </c>
    </row>
    <row r="2363" spans="1:7">
      <c r="A2363" s="384" t="s">
        <v>50</v>
      </c>
      <c r="B2363" s="385" t="s">
        <v>96</v>
      </c>
      <c r="C2363" s="27" t="s">
        <v>10</v>
      </c>
      <c r="D2363" s="27" t="s">
        <v>28</v>
      </c>
      <c r="E2363" s="402" t="s">
        <v>1882</v>
      </c>
      <c r="F2363" s="27" t="str">
        <f t="shared" si="157"/>
        <v>에센스(스페셜)</v>
      </c>
      <c r="G2363" s="389" t="str">
        <f t="shared" si="158"/>
        <v/>
      </c>
    </row>
    <row r="2364" spans="1:7">
      <c r="A2364" s="384" t="s">
        <v>50</v>
      </c>
      <c r="B2364" s="385" t="s">
        <v>96</v>
      </c>
      <c r="C2364" s="27" t="s">
        <v>10</v>
      </c>
      <c r="D2364" s="27" t="s">
        <v>31</v>
      </c>
      <c r="E2364" s="402" t="s">
        <v>1880</v>
      </c>
      <c r="F2364" s="27" t="str">
        <f t="shared" si="157"/>
        <v>안심2.5G</v>
      </c>
      <c r="G2364" s="389" t="str">
        <f t="shared" si="158"/>
        <v/>
      </c>
    </row>
    <row r="2365" spans="1:7">
      <c r="A2365" s="384" t="s">
        <v>50</v>
      </c>
      <c r="B2365" s="385" t="s">
        <v>96</v>
      </c>
      <c r="C2365" s="27" t="s">
        <v>10</v>
      </c>
      <c r="D2365" s="27" t="s">
        <v>31</v>
      </c>
      <c r="E2365" s="402" t="s">
        <v>1879</v>
      </c>
      <c r="F2365" s="27" t="str">
        <f t="shared" si="157"/>
        <v>안심4G</v>
      </c>
      <c r="G2365" s="389" t="str">
        <f t="shared" si="158"/>
        <v/>
      </c>
    </row>
    <row r="2366" spans="1:7">
      <c r="A2366" s="384" t="s">
        <v>50</v>
      </c>
      <c r="B2366" s="385" t="s">
        <v>96</v>
      </c>
      <c r="C2366" s="27" t="s">
        <v>10</v>
      </c>
      <c r="D2366" s="27" t="s">
        <v>31</v>
      </c>
      <c r="E2366" s="402" t="s">
        <v>1881</v>
      </c>
      <c r="F2366" s="27" t="str">
        <f t="shared" si="157"/>
        <v>에센스(스페셜)</v>
      </c>
      <c r="G2366" s="389" t="str">
        <f t="shared" si="158"/>
        <v/>
      </c>
    </row>
    <row r="2367" spans="1:7">
      <c r="A2367" s="384" t="s">
        <v>50</v>
      </c>
      <c r="B2367" s="385" t="s">
        <v>96</v>
      </c>
      <c r="C2367" s="27" t="s">
        <v>10</v>
      </c>
      <c r="D2367" s="27" t="s">
        <v>31</v>
      </c>
      <c r="E2367" s="402" t="s">
        <v>1882</v>
      </c>
      <c r="F2367" s="27" t="str">
        <f t="shared" si="157"/>
        <v>에센스(스페셜)</v>
      </c>
      <c r="G2367" s="389" t="str">
        <f t="shared" si="158"/>
        <v/>
      </c>
    </row>
    <row r="2368" spans="1:7">
      <c r="A2368" s="384" t="s">
        <v>50</v>
      </c>
      <c r="B2368" s="385" t="s">
        <v>96</v>
      </c>
      <c r="C2368" s="27" t="s">
        <v>10</v>
      </c>
      <c r="D2368" s="27" t="s">
        <v>32</v>
      </c>
      <c r="E2368" s="402" t="s">
        <v>1880</v>
      </c>
      <c r="F2368" s="27" t="str">
        <f t="shared" si="157"/>
        <v>안심2.5G</v>
      </c>
      <c r="G2368" s="389" t="str">
        <f t="shared" si="158"/>
        <v/>
      </c>
    </row>
    <row r="2369" spans="1:7">
      <c r="A2369" s="384" t="s">
        <v>50</v>
      </c>
      <c r="B2369" s="385" t="s">
        <v>96</v>
      </c>
      <c r="C2369" s="27" t="s">
        <v>10</v>
      </c>
      <c r="D2369" s="27" t="s">
        <v>32</v>
      </c>
      <c r="E2369" s="402" t="s">
        <v>1879</v>
      </c>
      <c r="F2369" s="27" t="str">
        <f t="shared" si="157"/>
        <v>안심4G</v>
      </c>
      <c r="G2369" s="389" t="str">
        <f t="shared" si="158"/>
        <v/>
      </c>
    </row>
    <row r="2370" spans="1:7">
      <c r="A2370" s="384" t="s">
        <v>50</v>
      </c>
      <c r="B2370" s="385" t="s">
        <v>96</v>
      </c>
      <c r="C2370" s="27" t="s">
        <v>10</v>
      </c>
      <c r="D2370" s="27" t="s">
        <v>32</v>
      </c>
      <c r="E2370" s="402" t="s">
        <v>1881</v>
      </c>
      <c r="F2370" s="27" t="str">
        <f t="shared" si="157"/>
        <v>에센스(스페셜)</v>
      </c>
      <c r="G2370" s="389" t="str">
        <f t="shared" si="158"/>
        <v/>
      </c>
    </row>
    <row r="2371" spans="1:7">
      <c r="A2371" s="384" t="s">
        <v>50</v>
      </c>
      <c r="B2371" s="385" t="s">
        <v>96</v>
      </c>
      <c r="C2371" s="27" t="s">
        <v>10</v>
      </c>
      <c r="D2371" s="27" t="s">
        <v>32</v>
      </c>
      <c r="E2371" s="402" t="s">
        <v>1882</v>
      </c>
      <c r="F2371" s="27" t="str">
        <f t="shared" si="157"/>
        <v>에센스(스페셜)</v>
      </c>
      <c r="G2371" s="389" t="str">
        <f t="shared" si="158"/>
        <v/>
      </c>
    </row>
    <row r="2372" spans="1:7">
      <c r="A2372" s="384" t="s">
        <v>50</v>
      </c>
      <c r="B2372" s="385" t="s">
        <v>96</v>
      </c>
      <c r="C2372" s="27" t="s">
        <v>10</v>
      </c>
      <c r="D2372" s="27" t="s">
        <v>33</v>
      </c>
      <c r="E2372" s="402" t="s">
        <v>1880</v>
      </c>
      <c r="F2372" s="27" t="str">
        <f t="shared" si="157"/>
        <v>안심2.5G</v>
      </c>
      <c r="G2372" s="389" t="str">
        <f t="shared" si="158"/>
        <v/>
      </c>
    </row>
    <row r="2373" spans="1:7">
      <c r="A2373" s="384" t="s">
        <v>50</v>
      </c>
      <c r="B2373" s="385" t="s">
        <v>96</v>
      </c>
      <c r="C2373" s="27" t="s">
        <v>10</v>
      </c>
      <c r="D2373" s="27" t="s">
        <v>33</v>
      </c>
      <c r="E2373" s="402" t="s">
        <v>1879</v>
      </c>
      <c r="F2373" s="27" t="str">
        <f t="shared" si="157"/>
        <v>안심4G</v>
      </c>
      <c r="G2373" s="389" t="str">
        <f t="shared" si="158"/>
        <v/>
      </c>
    </row>
    <row r="2374" spans="1:7">
      <c r="A2374" s="384" t="s">
        <v>50</v>
      </c>
      <c r="B2374" s="385" t="s">
        <v>96</v>
      </c>
      <c r="C2374" s="27" t="s">
        <v>10</v>
      </c>
      <c r="D2374" s="27" t="s">
        <v>33</v>
      </c>
      <c r="E2374" s="402" t="s">
        <v>1881</v>
      </c>
      <c r="F2374" s="27" t="str">
        <f t="shared" si="157"/>
        <v>에센스(스페셜)</v>
      </c>
      <c r="G2374" s="389" t="str">
        <f t="shared" si="158"/>
        <v/>
      </c>
    </row>
    <row r="2375" spans="1:7">
      <c r="A2375" s="384" t="s">
        <v>50</v>
      </c>
      <c r="B2375" s="385" t="s">
        <v>96</v>
      </c>
      <c r="C2375" s="27" t="s">
        <v>10</v>
      </c>
      <c r="D2375" s="27" t="s">
        <v>33</v>
      </c>
      <c r="E2375" s="402" t="s">
        <v>1882</v>
      </c>
      <c r="F2375" s="27" t="str">
        <f t="shared" si="157"/>
        <v>에센스(스페셜)</v>
      </c>
      <c r="G2375" s="389" t="str">
        <f t="shared" si="158"/>
        <v/>
      </c>
    </row>
    <row r="2376" spans="1:7">
      <c r="A2376" s="384" t="s">
        <v>50</v>
      </c>
      <c r="B2376" s="385" t="s">
        <v>96</v>
      </c>
      <c r="C2376" s="27" t="s">
        <v>13</v>
      </c>
      <c r="D2376" s="27" t="s">
        <v>28</v>
      </c>
      <c r="E2376" s="402" t="s">
        <v>1880</v>
      </c>
      <c r="F2376" s="27" t="str">
        <f t="shared" si="157"/>
        <v>안심2.5G</v>
      </c>
      <c r="G2376" s="389" t="str">
        <f t="shared" si="158"/>
        <v/>
      </c>
    </row>
    <row r="2377" spans="1:7">
      <c r="A2377" s="384" t="s">
        <v>50</v>
      </c>
      <c r="B2377" s="385" t="s">
        <v>96</v>
      </c>
      <c r="C2377" s="27" t="s">
        <v>13</v>
      </c>
      <c r="D2377" s="27" t="s">
        <v>28</v>
      </c>
      <c r="E2377" s="402" t="s">
        <v>1879</v>
      </c>
      <c r="F2377" s="27" t="str">
        <f t="shared" si="157"/>
        <v>안심4G</v>
      </c>
      <c r="G2377" s="389" t="str">
        <f t="shared" si="158"/>
        <v/>
      </c>
    </row>
    <row r="2378" spans="1:7">
      <c r="A2378" s="384" t="s">
        <v>50</v>
      </c>
      <c r="B2378" s="385" t="s">
        <v>96</v>
      </c>
      <c r="C2378" s="27" t="s">
        <v>13</v>
      </c>
      <c r="D2378" s="27" t="s">
        <v>28</v>
      </c>
      <c r="E2378" s="402" t="s">
        <v>1881</v>
      </c>
      <c r="F2378" s="27" t="str">
        <f t="shared" si="157"/>
        <v>에센스(스페셜)</v>
      </c>
      <c r="G2378" s="389" t="str">
        <f t="shared" si="158"/>
        <v/>
      </c>
    </row>
    <row r="2379" spans="1:7">
      <c r="A2379" s="384" t="s">
        <v>50</v>
      </c>
      <c r="B2379" s="385" t="s">
        <v>96</v>
      </c>
      <c r="C2379" s="27" t="s">
        <v>13</v>
      </c>
      <c r="D2379" s="27" t="s">
        <v>28</v>
      </c>
      <c r="E2379" s="402" t="s">
        <v>1882</v>
      </c>
      <c r="F2379" s="27" t="str">
        <f t="shared" si="157"/>
        <v>에센스(스페셜)</v>
      </c>
      <c r="G2379" s="389" t="str">
        <f t="shared" si="158"/>
        <v/>
      </c>
    </row>
    <row r="2380" spans="1:7">
      <c r="A2380" s="384" t="s">
        <v>50</v>
      </c>
      <c r="B2380" s="385" t="s">
        <v>96</v>
      </c>
      <c r="C2380" s="27" t="s">
        <v>13</v>
      </c>
      <c r="D2380" s="27" t="s">
        <v>31</v>
      </c>
      <c r="E2380" s="402" t="s">
        <v>1880</v>
      </c>
      <c r="F2380" s="27" t="str">
        <f t="shared" si="157"/>
        <v>안심2.5G</v>
      </c>
      <c r="G2380" s="389" t="str">
        <f t="shared" si="158"/>
        <v/>
      </c>
    </row>
    <row r="2381" spans="1:7">
      <c r="A2381" s="384" t="s">
        <v>50</v>
      </c>
      <c r="B2381" s="385" t="s">
        <v>96</v>
      </c>
      <c r="C2381" s="27" t="s">
        <v>13</v>
      </c>
      <c r="D2381" s="27" t="s">
        <v>31</v>
      </c>
      <c r="E2381" s="402" t="s">
        <v>1879</v>
      </c>
      <c r="F2381" s="27" t="str">
        <f t="shared" si="157"/>
        <v>안심4G</v>
      </c>
      <c r="G2381" s="389" t="str">
        <f t="shared" si="158"/>
        <v/>
      </c>
    </row>
    <row r="2382" spans="1:7">
      <c r="A2382" s="384" t="s">
        <v>50</v>
      </c>
      <c r="B2382" s="385" t="s">
        <v>96</v>
      </c>
      <c r="C2382" s="27" t="s">
        <v>13</v>
      </c>
      <c r="D2382" s="27" t="s">
        <v>31</v>
      </c>
      <c r="E2382" s="402" t="s">
        <v>1881</v>
      </c>
      <c r="F2382" s="27" t="str">
        <f t="shared" si="157"/>
        <v>에센스(스페셜)</v>
      </c>
      <c r="G2382" s="389" t="str">
        <f t="shared" si="158"/>
        <v/>
      </c>
    </row>
    <row r="2383" spans="1:7">
      <c r="A2383" s="384" t="s">
        <v>50</v>
      </c>
      <c r="B2383" s="385" t="s">
        <v>96</v>
      </c>
      <c r="C2383" s="27" t="s">
        <v>13</v>
      </c>
      <c r="D2383" s="27" t="s">
        <v>31</v>
      </c>
      <c r="E2383" s="402" t="s">
        <v>1882</v>
      </c>
      <c r="F2383" s="27" t="str">
        <f t="shared" si="157"/>
        <v>에센스(스페셜)</v>
      </c>
      <c r="G2383" s="389" t="str">
        <f t="shared" si="158"/>
        <v/>
      </c>
    </row>
    <row r="2384" spans="1:7">
      <c r="A2384" s="384" t="s">
        <v>50</v>
      </c>
      <c r="B2384" s="385" t="s">
        <v>96</v>
      </c>
      <c r="C2384" s="27" t="s">
        <v>13</v>
      </c>
      <c r="D2384" s="27" t="s">
        <v>32</v>
      </c>
      <c r="E2384" s="402" t="s">
        <v>1880</v>
      </c>
      <c r="F2384" s="27" t="str">
        <f t="shared" si="157"/>
        <v>안심2.5G</v>
      </c>
      <c r="G2384" s="389" t="str">
        <f t="shared" si="158"/>
        <v/>
      </c>
    </row>
    <row r="2385" spans="1:7">
      <c r="A2385" s="384" t="s">
        <v>50</v>
      </c>
      <c r="B2385" s="385" t="s">
        <v>96</v>
      </c>
      <c r="C2385" s="27" t="s">
        <v>13</v>
      </c>
      <c r="D2385" s="27" t="s">
        <v>32</v>
      </c>
      <c r="E2385" s="402" t="s">
        <v>1879</v>
      </c>
      <c r="F2385" s="27" t="str">
        <f t="shared" si="157"/>
        <v>안심4G</v>
      </c>
      <c r="G2385" s="389" t="str">
        <f t="shared" si="158"/>
        <v/>
      </c>
    </row>
    <row r="2386" spans="1:7">
      <c r="A2386" s="384" t="s">
        <v>50</v>
      </c>
      <c r="B2386" s="385" t="s">
        <v>96</v>
      </c>
      <c r="C2386" s="27" t="s">
        <v>13</v>
      </c>
      <c r="D2386" s="27" t="s">
        <v>32</v>
      </c>
      <c r="E2386" s="402" t="s">
        <v>1881</v>
      </c>
      <c r="F2386" s="27" t="str">
        <f t="shared" si="157"/>
        <v>에센스(스페셜)</v>
      </c>
      <c r="G2386" s="389" t="str">
        <f t="shared" si="158"/>
        <v/>
      </c>
    </row>
    <row r="2387" spans="1:7">
      <c r="A2387" s="384" t="s">
        <v>50</v>
      </c>
      <c r="B2387" s="385" t="s">
        <v>96</v>
      </c>
      <c r="C2387" s="27" t="s">
        <v>13</v>
      </c>
      <c r="D2387" s="27" t="s">
        <v>32</v>
      </c>
      <c r="E2387" s="402" t="s">
        <v>1882</v>
      </c>
      <c r="F2387" s="27" t="str">
        <f t="shared" si="157"/>
        <v>에센스(스페셜)</v>
      </c>
      <c r="G2387" s="389" t="str">
        <f t="shared" si="158"/>
        <v/>
      </c>
    </row>
    <row r="2388" spans="1:7">
      <c r="A2388" s="384" t="s">
        <v>50</v>
      </c>
      <c r="B2388" s="385" t="s">
        <v>96</v>
      </c>
      <c r="C2388" s="27" t="s">
        <v>13</v>
      </c>
      <c r="D2388" s="27" t="s">
        <v>33</v>
      </c>
      <c r="E2388" s="402" t="s">
        <v>1880</v>
      </c>
      <c r="F2388" s="27" t="str">
        <f t="shared" si="157"/>
        <v>안심2.5G</v>
      </c>
      <c r="G2388" s="389" t="str">
        <f t="shared" si="158"/>
        <v/>
      </c>
    </row>
    <row r="2389" spans="1:7">
      <c r="A2389" s="384" t="s">
        <v>50</v>
      </c>
      <c r="B2389" s="385" t="s">
        <v>96</v>
      </c>
      <c r="C2389" s="27" t="s">
        <v>13</v>
      </c>
      <c r="D2389" s="27" t="s">
        <v>33</v>
      </c>
      <c r="E2389" s="402" t="s">
        <v>1879</v>
      </c>
      <c r="F2389" s="27" t="str">
        <f t="shared" si="157"/>
        <v>안심4G</v>
      </c>
      <c r="G2389" s="389" t="str">
        <f t="shared" si="158"/>
        <v/>
      </c>
    </row>
    <row r="2390" spans="1:7">
      <c r="A2390" s="384" t="s">
        <v>50</v>
      </c>
      <c r="B2390" s="385" t="s">
        <v>96</v>
      </c>
      <c r="C2390" s="27" t="s">
        <v>13</v>
      </c>
      <c r="D2390" s="27" t="s">
        <v>33</v>
      </c>
      <c r="E2390" s="402" t="s">
        <v>1881</v>
      </c>
      <c r="F2390" s="27" t="str">
        <f t="shared" si="157"/>
        <v>에센스(스페셜)</v>
      </c>
      <c r="G2390" s="389" t="str">
        <f t="shared" si="158"/>
        <v/>
      </c>
    </row>
    <row r="2391" spans="1:7">
      <c r="A2391" s="384" t="s">
        <v>50</v>
      </c>
      <c r="B2391" s="385" t="s">
        <v>96</v>
      </c>
      <c r="C2391" s="27" t="s">
        <v>13</v>
      </c>
      <c r="D2391" s="27" t="s">
        <v>33</v>
      </c>
      <c r="E2391" s="402" t="s">
        <v>1882</v>
      </c>
      <c r="F2391" s="27" t="str">
        <f t="shared" si="157"/>
        <v>에센스(스페셜)</v>
      </c>
      <c r="G2391" s="389" t="str">
        <f t="shared" si="158"/>
        <v/>
      </c>
    </row>
    <row r="2392" spans="1:7">
      <c r="A2392" s="384" t="s">
        <v>50</v>
      </c>
      <c r="B2392" s="385" t="s">
        <v>96</v>
      </c>
      <c r="C2392" s="27" t="s">
        <v>34</v>
      </c>
      <c r="D2392" s="27" t="s">
        <v>28</v>
      </c>
      <c r="E2392" s="402" t="s">
        <v>1880</v>
      </c>
      <c r="F2392" s="27" t="str">
        <f t="shared" ref="F2392:F2423" si="159">IFERROR(VLOOKUP(E2392,$A$11:$E$17,5,0),0)</f>
        <v>안심2.5G</v>
      </c>
      <c r="G2392" s="389" t="str">
        <f t="shared" si="158"/>
        <v/>
      </c>
    </row>
    <row r="2393" spans="1:7">
      <c r="A2393" s="384" t="s">
        <v>50</v>
      </c>
      <c r="B2393" s="385" t="s">
        <v>96</v>
      </c>
      <c r="C2393" s="27" t="s">
        <v>34</v>
      </c>
      <c r="D2393" s="27" t="s">
        <v>28</v>
      </c>
      <c r="E2393" s="402" t="s">
        <v>1879</v>
      </c>
      <c r="F2393" s="27" t="str">
        <f t="shared" si="159"/>
        <v>안심4G</v>
      </c>
      <c r="G2393" s="389" t="str">
        <f t="shared" si="158"/>
        <v/>
      </c>
    </row>
    <row r="2394" spans="1:7">
      <c r="A2394" s="384" t="s">
        <v>50</v>
      </c>
      <c r="B2394" s="385" t="s">
        <v>96</v>
      </c>
      <c r="C2394" s="27" t="s">
        <v>34</v>
      </c>
      <c r="D2394" s="27" t="s">
        <v>28</v>
      </c>
      <c r="E2394" s="402" t="s">
        <v>1881</v>
      </c>
      <c r="F2394" s="27" t="str">
        <f t="shared" si="159"/>
        <v>에센스(스페셜)</v>
      </c>
      <c r="G2394" s="389" t="str">
        <f t="shared" si="158"/>
        <v/>
      </c>
    </row>
    <row r="2395" spans="1:7">
      <c r="A2395" s="384" t="s">
        <v>50</v>
      </c>
      <c r="B2395" s="385" t="s">
        <v>96</v>
      </c>
      <c r="C2395" s="27" t="s">
        <v>34</v>
      </c>
      <c r="D2395" s="27" t="s">
        <v>28</v>
      </c>
      <c r="E2395" s="402" t="s">
        <v>1882</v>
      </c>
      <c r="F2395" s="27" t="str">
        <f t="shared" si="159"/>
        <v>에센스(스페셜)</v>
      </c>
      <c r="G2395" s="389" t="str">
        <f t="shared" si="158"/>
        <v/>
      </c>
    </row>
    <row r="2396" spans="1:7">
      <c r="A2396" s="384" t="s">
        <v>50</v>
      </c>
      <c r="B2396" s="385" t="s">
        <v>96</v>
      </c>
      <c r="C2396" s="27" t="s">
        <v>34</v>
      </c>
      <c r="D2396" s="27" t="s">
        <v>31</v>
      </c>
      <c r="E2396" s="402" t="s">
        <v>1880</v>
      </c>
      <c r="F2396" s="27" t="str">
        <f t="shared" si="159"/>
        <v>안심2.5G</v>
      </c>
      <c r="G2396" s="389" t="str">
        <f t="shared" si="158"/>
        <v/>
      </c>
    </row>
    <row r="2397" spans="1:7">
      <c r="A2397" s="384" t="s">
        <v>50</v>
      </c>
      <c r="B2397" s="385" t="s">
        <v>96</v>
      </c>
      <c r="C2397" s="27" t="s">
        <v>34</v>
      </c>
      <c r="D2397" s="27" t="s">
        <v>31</v>
      </c>
      <c r="E2397" s="402" t="s">
        <v>1879</v>
      </c>
      <c r="F2397" s="27" t="str">
        <f t="shared" si="159"/>
        <v>안심4G</v>
      </c>
      <c r="G2397" s="389" t="str">
        <f t="shared" si="158"/>
        <v/>
      </c>
    </row>
    <row r="2398" spans="1:7">
      <c r="A2398" s="384" t="s">
        <v>50</v>
      </c>
      <c r="B2398" s="385" t="s">
        <v>96</v>
      </c>
      <c r="C2398" s="27" t="s">
        <v>34</v>
      </c>
      <c r="D2398" s="27" t="s">
        <v>31</v>
      </c>
      <c r="E2398" s="402" t="s">
        <v>1881</v>
      </c>
      <c r="F2398" s="27" t="str">
        <f t="shared" si="159"/>
        <v>에센스(스페셜)</v>
      </c>
      <c r="G2398" s="389" t="str">
        <f t="shared" si="158"/>
        <v/>
      </c>
    </row>
    <row r="2399" spans="1:7">
      <c r="A2399" s="384" t="s">
        <v>50</v>
      </c>
      <c r="B2399" s="385" t="s">
        <v>96</v>
      </c>
      <c r="C2399" s="27" t="s">
        <v>34</v>
      </c>
      <c r="D2399" s="27" t="s">
        <v>31</v>
      </c>
      <c r="E2399" s="402" t="s">
        <v>1882</v>
      </c>
      <c r="F2399" s="27" t="str">
        <f t="shared" si="159"/>
        <v>에센스(스페셜)</v>
      </c>
      <c r="G2399" s="389" t="str">
        <f t="shared" si="158"/>
        <v/>
      </c>
    </row>
    <row r="2400" spans="1:7">
      <c r="A2400" s="384" t="s">
        <v>50</v>
      </c>
      <c r="B2400" s="385" t="s">
        <v>96</v>
      </c>
      <c r="C2400" s="27" t="s">
        <v>34</v>
      </c>
      <c r="D2400" s="27" t="s">
        <v>32</v>
      </c>
      <c r="E2400" s="402" t="s">
        <v>1880</v>
      </c>
      <c r="F2400" s="27" t="str">
        <f t="shared" si="159"/>
        <v>안심2.5G</v>
      </c>
      <c r="G2400" s="389" t="str">
        <f t="shared" si="158"/>
        <v/>
      </c>
    </row>
    <row r="2401" spans="1:7">
      <c r="A2401" s="384" t="s">
        <v>50</v>
      </c>
      <c r="B2401" s="385" t="s">
        <v>96</v>
      </c>
      <c r="C2401" s="27" t="s">
        <v>34</v>
      </c>
      <c r="D2401" s="27" t="s">
        <v>32</v>
      </c>
      <c r="E2401" s="402" t="s">
        <v>1879</v>
      </c>
      <c r="F2401" s="27" t="str">
        <f t="shared" si="159"/>
        <v>안심4G</v>
      </c>
      <c r="G2401" s="389" t="str">
        <f t="shared" si="158"/>
        <v/>
      </c>
    </row>
    <row r="2402" spans="1:7">
      <c r="A2402" s="384" t="s">
        <v>50</v>
      </c>
      <c r="B2402" s="385" t="s">
        <v>96</v>
      </c>
      <c r="C2402" s="27" t="s">
        <v>34</v>
      </c>
      <c r="D2402" s="27" t="s">
        <v>32</v>
      </c>
      <c r="E2402" s="402" t="s">
        <v>1881</v>
      </c>
      <c r="F2402" s="27" t="str">
        <f t="shared" si="159"/>
        <v>에센스(스페셜)</v>
      </c>
      <c r="G2402" s="389" t="str">
        <f t="shared" si="158"/>
        <v/>
      </c>
    </row>
    <row r="2403" spans="1:7">
      <c r="A2403" s="384" t="s">
        <v>50</v>
      </c>
      <c r="B2403" s="385" t="s">
        <v>96</v>
      </c>
      <c r="C2403" s="27" t="s">
        <v>34</v>
      </c>
      <c r="D2403" s="27" t="s">
        <v>32</v>
      </c>
      <c r="E2403" s="402" t="s">
        <v>1882</v>
      </c>
      <c r="F2403" s="27" t="str">
        <f t="shared" si="159"/>
        <v>에센스(스페셜)</v>
      </c>
      <c r="G2403" s="389" t="str">
        <f t="shared" si="158"/>
        <v/>
      </c>
    </row>
    <row r="2404" spans="1:7">
      <c r="A2404" s="384" t="s">
        <v>50</v>
      </c>
      <c r="B2404" s="385" t="s">
        <v>96</v>
      </c>
      <c r="C2404" s="27" t="s">
        <v>34</v>
      </c>
      <c r="D2404" s="27" t="s">
        <v>33</v>
      </c>
      <c r="E2404" s="402" t="s">
        <v>1880</v>
      </c>
      <c r="F2404" s="27" t="str">
        <f t="shared" si="159"/>
        <v>안심2.5G</v>
      </c>
      <c r="G2404" s="389" t="str">
        <f t="shared" si="158"/>
        <v/>
      </c>
    </row>
    <row r="2405" spans="1:7">
      <c r="A2405" s="384" t="s">
        <v>50</v>
      </c>
      <c r="B2405" s="385" t="s">
        <v>96</v>
      </c>
      <c r="C2405" s="27" t="s">
        <v>34</v>
      </c>
      <c r="D2405" s="27" t="s">
        <v>33</v>
      </c>
      <c r="E2405" s="402" t="s">
        <v>1879</v>
      </c>
      <c r="F2405" s="27" t="str">
        <f t="shared" si="159"/>
        <v>안심4G</v>
      </c>
      <c r="G2405" s="389" t="str">
        <f t="shared" si="158"/>
        <v/>
      </c>
    </row>
    <row r="2406" spans="1:7">
      <c r="A2406" s="384" t="s">
        <v>50</v>
      </c>
      <c r="B2406" s="385" t="s">
        <v>96</v>
      </c>
      <c r="C2406" s="27" t="s">
        <v>34</v>
      </c>
      <c r="D2406" s="27" t="s">
        <v>33</v>
      </c>
      <c r="E2406" s="402" t="s">
        <v>1881</v>
      </c>
      <c r="F2406" s="27" t="str">
        <f t="shared" si="159"/>
        <v>에센스(스페셜)</v>
      </c>
      <c r="G2406" s="389" t="str">
        <f t="shared" si="158"/>
        <v/>
      </c>
    </row>
    <row r="2407" spans="1:7">
      <c r="A2407" s="384" t="s">
        <v>50</v>
      </c>
      <c r="B2407" s="385" t="s">
        <v>96</v>
      </c>
      <c r="C2407" s="27" t="s">
        <v>34</v>
      </c>
      <c r="D2407" s="27" t="s">
        <v>33</v>
      </c>
      <c r="E2407" s="402" t="s">
        <v>1882</v>
      </c>
      <c r="F2407" s="27" t="str">
        <f t="shared" si="159"/>
        <v>에센스(스페셜)</v>
      </c>
      <c r="G2407" s="389" t="str">
        <f t="shared" si="158"/>
        <v/>
      </c>
    </row>
    <row r="2408" spans="1:7">
      <c r="A2408" s="384" t="s">
        <v>50</v>
      </c>
      <c r="B2408" s="385" t="s">
        <v>96</v>
      </c>
      <c r="C2408" s="27" t="s">
        <v>86</v>
      </c>
      <c r="D2408" s="27" t="s">
        <v>28</v>
      </c>
      <c r="E2408" s="402" t="s">
        <v>1880</v>
      </c>
      <c r="F2408" s="27" t="str">
        <f t="shared" si="159"/>
        <v>안심2.5G</v>
      </c>
      <c r="G2408" s="389" t="str">
        <f t="shared" si="158"/>
        <v/>
      </c>
    </row>
    <row r="2409" spans="1:7">
      <c r="A2409" s="384" t="s">
        <v>50</v>
      </c>
      <c r="B2409" s="385" t="s">
        <v>96</v>
      </c>
      <c r="C2409" s="27" t="s">
        <v>86</v>
      </c>
      <c r="D2409" s="27" t="s">
        <v>28</v>
      </c>
      <c r="E2409" s="402" t="s">
        <v>1879</v>
      </c>
      <c r="F2409" s="27" t="str">
        <f t="shared" si="159"/>
        <v>안심4G</v>
      </c>
      <c r="G2409" s="389" t="str">
        <f t="shared" si="158"/>
        <v/>
      </c>
    </row>
    <row r="2410" spans="1:7">
      <c r="A2410" s="384" t="s">
        <v>50</v>
      </c>
      <c r="B2410" s="385" t="s">
        <v>96</v>
      </c>
      <c r="C2410" s="27" t="s">
        <v>86</v>
      </c>
      <c r="D2410" s="27" t="s">
        <v>28</v>
      </c>
      <c r="E2410" s="402" t="s">
        <v>1881</v>
      </c>
      <c r="F2410" s="27" t="str">
        <f t="shared" si="159"/>
        <v>에센스(스페셜)</v>
      </c>
      <c r="G2410" s="389" t="str">
        <f t="shared" si="158"/>
        <v/>
      </c>
    </row>
    <row r="2411" spans="1:7">
      <c r="A2411" s="384" t="s">
        <v>50</v>
      </c>
      <c r="B2411" s="385" t="s">
        <v>96</v>
      </c>
      <c r="C2411" s="27" t="s">
        <v>86</v>
      </c>
      <c r="D2411" s="27" t="s">
        <v>28</v>
      </c>
      <c r="E2411" s="402" t="s">
        <v>1882</v>
      </c>
      <c r="F2411" s="27" t="str">
        <f t="shared" si="159"/>
        <v>에센스(스페셜)</v>
      </c>
      <c r="G2411" s="389" t="str">
        <f t="shared" si="158"/>
        <v/>
      </c>
    </row>
    <row r="2412" spans="1:7">
      <c r="A2412" s="384" t="s">
        <v>50</v>
      </c>
      <c r="B2412" s="385" t="s">
        <v>96</v>
      </c>
      <c r="C2412" s="27" t="s">
        <v>86</v>
      </c>
      <c r="D2412" s="27" t="s">
        <v>31</v>
      </c>
      <c r="E2412" s="402" t="s">
        <v>1880</v>
      </c>
      <c r="F2412" s="27" t="str">
        <f t="shared" si="159"/>
        <v>안심2.5G</v>
      </c>
      <c r="G2412" s="389" t="str">
        <f t="shared" si="158"/>
        <v/>
      </c>
    </row>
    <row r="2413" spans="1:7">
      <c r="A2413" s="384" t="s">
        <v>50</v>
      </c>
      <c r="B2413" s="385" t="s">
        <v>96</v>
      </c>
      <c r="C2413" s="27" t="s">
        <v>86</v>
      </c>
      <c r="D2413" s="27" t="s">
        <v>31</v>
      </c>
      <c r="E2413" s="402" t="s">
        <v>1879</v>
      </c>
      <c r="F2413" s="27" t="str">
        <f t="shared" si="159"/>
        <v>안심4G</v>
      </c>
      <c r="G2413" s="389" t="str">
        <f t="shared" si="158"/>
        <v/>
      </c>
    </row>
    <row r="2414" spans="1:7">
      <c r="A2414" s="384" t="s">
        <v>50</v>
      </c>
      <c r="B2414" s="385" t="s">
        <v>96</v>
      </c>
      <c r="C2414" s="27" t="s">
        <v>86</v>
      </c>
      <c r="D2414" s="27" t="s">
        <v>31</v>
      </c>
      <c r="E2414" s="402" t="s">
        <v>1881</v>
      </c>
      <c r="F2414" s="27" t="str">
        <f t="shared" si="159"/>
        <v>에센스(스페셜)</v>
      </c>
      <c r="G2414" s="389" t="str">
        <f t="shared" si="158"/>
        <v/>
      </c>
    </row>
    <row r="2415" spans="1:7">
      <c r="A2415" s="384" t="s">
        <v>50</v>
      </c>
      <c r="B2415" s="385" t="s">
        <v>96</v>
      </c>
      <c r="C2415" s="27" t="s">
        <v>86</v>
      </c>
      <c r="D2415" s="27" t="s">
        <v>31</v>
      </c>
      <c r="E2415" s="402" t="s">
        <v>1882</v>
      </c>
      <c r="F2415" s="27" t="str">
        <f t="shared" si="159"/>
        <v>에센스(스페셜)</v>
      </c>
      <c r="G2415" s="389" t="str">
        <f t="shared" si="158"/>
        <v/>
      </c>
    </row>
    <row r="2416" spans="1:7">
      <c r="A2416" s="384" t="s">
        <v>50</v>
      </c>
      <c r="B2416" s="385" t="s">
        <v>96</v>
      </c>
      <c r="C2416" s="27" t="s">
        <v>86</v>
      </c>
      <c r="D2416" s="27" t="s">
        <v>32</v>
      </c>
      <c r="E2416" s="402" t="s">
        <v>1880</v>
      </c>
      <c r="F2416" s="27" t="str">
        <f t="shared" si="159"/>
        <v>안심2.5G</v>
      </c>
      <c r="G2416" s="389" t="str">
        <f t="shared" si="158"/>
        <v/>
      </c>
    </row>
    <row r="2417" spans="1:7">
      <c r="A2417" s="384" t="s">
        <v>50</v>
      </c>
      <c r="B2417" s="385" t="s">
        <v>96</v>
      </c>
      <c r="C2417" s="27" t="s">
        <v>86</v>
      </c>
      <c r="D2417" s="27" t="s">
        <v>32</v>
      </c>
      <c r="E2417" s="402" t="s">
        <v>1879</v>
      </c>
      <c r="F2417" s="27" t="str">
        <f t="shared" si="159"/>
        <v>안심4G</v>
      </c>
      <c r="G2417" s="389" t="str">
        <f t="shared" si="158"/>
        <v/>
      </c>
    </row>
    <row r="2418" spans="1:7">
      <c r="A2418" s="384" t="s">
        <v>50</v>
      </c>
      <c r="B2418" s="385" t="s">
        <v>96</v>
      </c>
      <c r="C2418" s="27" t="s">
        <v>86</v>
      </c>
      <c r="D2418" s="27" t="s">
        <v>32</v>
      </c>
      <c r="E2418" s="402" t="s">
        <v>1881</v>
      </c>
      <c r="F2418" s="27" t="str">
        <f t="shared" si="159"/>
        <v>에센스(스페셜)</v>
      </c>
      <c r="G2418" s="389" t="str">
        <f t="shared" si="158"/>
        <v/>
      </c>
    </row>
    <row r="2419" spans="1:7">
      <c r="A2419" s="384" t="s">
        <v>50</v>
      </c>
      <c r="B2419" s="385" t="s">
        <v>96</v>
      </c>
      <c r="C2419" s="27" t="s">
        <v>86</v>
      </c>
      <c r="D2419" s="27" t="s">
        <v>32</v>
      </c>
      <c r="E2419" s="402" t="s">
        <v>1882</v>
      </c>
      <c r="F2419" s="27" t="str">
        <f t="shared" si="159"/>
        <v>에센스(스페셜)</v>
      </c>
      <c r="G2419" s="389" t="str">
        <f t="shared" si="158"/>
        <v/>
      </c>
    </row>
    <row r="2420" spans="1:7">
      <c r="A2420" s="384" t="s">
        <v>50</v>
      </c>
      <c r="B2420" s="385" t="s">
        <v>96</v>
      </c>
      <c r="C2420" s="27" t="s">
        <v>86</v>
      </c>
      <c r="D2420" s="27" t="s">
        <v>33</v>
      </c>
      <c r="E2420" s="402" t="s">
        <v>1880</v>
      </c>
      <c r="F2420" s="27" t="str">
        <f t="shared" si="159"/>
        <v>안심2.5G</v>
      </c>
      <c r="G2420" s="389" t="str">
        <f t="shared" si="158"/>
        <v/>
      </c>
    </row>
    <row r="2421" spans="1:7">
      <c r="A2421" s="384" t="s">
        <v>50</v>
      </c>
      <c r="B2421" s="385" t="s">
        <v>96</v>
      </c>
      <c r="C2421" s="27" t="s">
        <v>86</v>
      </c>
      <c r="D2421" s="27" t="s">
        <v>33</v>
      </c>
      <c r="E2421" s="402" t="s">
        <v>1879</v>
      </c>
      <c r="F2421" s="27" t="str">
        <f t="shared" si="159"/>
        <v>안심4G</v>
      </c>
      <c r="G2421" s="389" t="str">
        <f t="shared" si="158"/>
        <v/>
      </c>
    </row>
    <row r="2422" spans="1:7">
      <c r="A2422" s="384" t="s">
        <v>50</v>
      </c>
      <c r="B2422" s="385" t="s">
        <v>96</v>
      </c>
      <c r="C2422" s="27" t="s">
        <v>86</v>
      </c>
      <c r="D2422" s="27" t="s">
        <v>33</v>
      </c>
      <c r="E2422" s="402" t="s">
        <v>1881</v>
      </c>
      <c r="F2422" s="27" t="str">
        <f t="shared" si="159"/>
        <v>에센스(스페셜)</v>
      </c>
      <c r="G2422" s="389" t="str">
        <f t="shared" si="158"/>
        <v/>
      </c>
    </row>
    <row r="2423" spans="1:7">
      <c r="A2423" s="384" t="s">
        <v>50</v>
      </c>
      <c r="B2423" s="385" t="s">
        <v>96</v>
      </c>
      <c r="C2423" s="27" t="s">
        <v>86</v>
      </c>
      <c r="D2423" s="27" t="s">
        <v>33</v>
      </c>
      <c r="E2423" s="402" t="s">
        <v>1882</v>
      </c>
      <c r="F2423" s="27" t="str">
        <f t="shared" si="159"/>
        <v>에센스(스페셜)</v>
      </c>
      <c r="G2423" s="389" t="str">
        <f t="shared" si="158"/>
        <v/>
      </c>
    </row>
    <row r="2424" spans="1:7">
      <c r="A2424" s="384" t="s">
        <v>50</v>
      </c>
      <c r="B2424" s="385" t="s">
        <v>98</v>
      </c>
      <c r="C2424" s="27" t="s">
        <v>5</v>
      </c>
      <c r="D2424" s="27" t="s">
        <v>28</v>
      </c>
      <c r="E2424" s="402" t="s">
        <v>1880</v>
      </c>
      <c r="F2424" s="27" t="str">
        <f t="shared" ref="F2424:F2487" si="160">IFERROR(VLOOKUP(E2424,$A$11:$F$17,6,0),0)</f>
        <v>0스몰</v>
      </c>
      <c r="G2424" s="389" t="str">
        <f t="shared" ref="G2424:G2487" si="161">IF(F2424="스몰","LTE안심옵션","")</f>
        <v/>
      </c>
    </row>
    <row r="2425" spans="1:7">
      <c r="A2425" s="384" t="s">
        <v>50</v>
      </c>
      <c r="B2425" s="385" t="s">
        <v>98</v>
      </c>
      <c r="C2425" s="27" t="s">
        <v>5</v>
      </c>
      <c r="D2425" s="27" t="s">
        <v>28</v>
      </c>
      <c r="E2425" s="402" t="s">
        <v>1879</v>
      </c>
      <c r="F2425" s="27" t="str">
        <f t="shared" si="160"/>
        <v>0미디엄</v>
      </c>
      <c r="G2425" s="389" t="str">
        <f t="shared" si="161"/>
        <v/>
      </c>
    </row>
    <row r="2426" spans="1:7">
      <c r="A2426" s="384" t="s">
        <v>50</v>
      </c>
      <c r="B2426" s="385" t="s">
        <v>98</v>
      </c>
      <c r="C2426" s="27" t="s">
        <v>5</v>
      </c>
      <c r="D2426" s="27" t="s">
        <v>28</v>
      </c>
      <c r="E2426" s="402" t="s">
        <v>1881</v>
      </c>
      <c r="F2426" s="27" t="str">
        <f t="shared" si="160"/>
        <v>0라지</v>
      </c>
      <c r="G2426" s="389" t="str">
        <f t="shared" si="161"/>
        <v/>
      </c>
    </row>
    <row r="2427" spans="1:7">
      <c r="A2427" s="384" t="s">
        <v>50</v>
      </c>
      <c r="B2427" s="385" t="s">
        <v>98</v>
      </c>
      <c r="C2427" s="27" t="s">
        <v>5</v>
      </c>
      <c r="D2427" s="27" t="s">
        <v>28</v>
      </c>
      <c r="E2427" s="402" t="s">
        <v>1882</v>
      </c>
      <c r="F2427" s="27" t="str">
        <f t="shared" si="160"/>
        <v>0라지</v>
      </c>
      <c r="G2427" s="389" t="str">
        <f t="shared" si="161"/>
        <v/>
      </c>
    </row>
    <row r="2428" spans="1:7">
      <c r="A2428" s="384" t="s">
        <v>50</v>
      </c>
      <c r="B2428" s="385" t="s">
        <v>98</v>
      </c>
      <c r="C2428" s="27" t="s">
        <v>5</v>
      </c>
      <c r="D2428" s="27" t="s">
        <v>31</v>
      </c>
      <c r="E2428" s="402" t="s">
        <v>1880</v>
      </c>
      <c r="F2428" s="27" t="str">
        <f t="shared" si="160"/>
        <v>0스몰</v>
      </c>
      <c r="G2428" s="389" t="str">
        <f t="shared" si="161"/>
        <v/>
      </c>
    </row>
    <row r="2429" spans="1:7">
      <c r="A2429" s="384" t="s">
        <v>50</v>
      </c>
      <c r="B2429" s="385" t="s">
        <v>98</v>
      </c>
      <c r="C2429" s="27" t="s">
        <v>5</v>
      </c>
      <c r="D2429" s="27" t="s">
        <v>31</v>
      </c>
      <c r="E2429" s="402" t="s">
        <v>1879</v>
      </c>
      <c r="F2429" s="27" t="str">
        <f t="shared" si="160"/>
        <v>0미디엄</v>
      </c>
      <c r="G2429" s="389" t="str">
        <f t="shared" si="161"/>
        <v/>
      </c>
    </row>
    <row r="2430" spans="1:7">
      <c r="A2430" s="384" t="s">
        <v>50</v>
      </c>
      <c r="B2430" s="385" t="s">
        <v>98</v>
      </c>
      <c r="C2430" s="27" t="s">
        <v>5</v>
      </c>
      <c r="D2430" s="27" t="s">
        <v>31</v>
      </c>
      <c r="E2430" s="402" t="s">
        <v>1881</v>
      </c>
      <c r="F2430" s="27" t="str">
        <f t="shared" si="160"/>
        <v>0라지</v>
      </c>
      <c r="G2430" s="389" t="str">
        <f t="shared" si="161"/>
        <v/>
      </c>
    </row>
    <row r="2431" spans="1:7">
      <c r="A2431" s="384" t="s">
        <v>50</v>
      </c>
      <c r="B2431" s="385" t="s">
        <v>98</v>
      </c>
      <c r="C2431" s="27" t="s">
        <v>5</v>
      </c>
      <c r="D2431" s="27" t="s">
        <v>31</v>
      </c>
      <c r="E2431" s="402" t="s">
        <v>1882</v>
      </c>
      <c r="F2431" s="27" t="str">
        <f t="shared" si="160"/>
        <v>0라지</v>
      </c>
      <c r="G2431" s="389" t="str">
        <f t="shared" si="161"/>
        <v/>
      </c>
    </row>
    <row r="2432" spans="1:7">
      <c r="A2432" s="384" t="s">
        <v>50</v>
      </c>
      <c r="B2432" s="385" t="s">
        <v>98</v>
      </c>
      <c r="C2432" s="27" t="s">
        <v>5</v>
      </c>
      <c r="D2432" s="27" t="s">
        <v>32</v>
      </c>
      <c r="E2432" s="402" t="s">
        <v>1880</v>
      </c>
      <c r="F2432" s="27" t="str">
        <f t="shared" si="160"/>
        <v>0스몰</v>
      </c>
      <c r="G2432" s="389" t="str">
        <f t="shared" si="161"/>
        <v/>
      </c>
    </row>
    <row r="2433" spans="1:7">
      <c r="A2433" s="384" t="s">
        <v>50</v>
      </c>
      <c r="B2433" s="385" t="s">
        <v>98</v>
      </c>
      <c r="C2433" s="27" t="s">
        <v>5</v>
      </c>
      <c r="D2433" s="27" t="s">
        <v>32</v>
      </c>
      <c r="E2433" s="402" t="s">
        <v>1879</v>
      </c>
      <c r="F2433" s="27" t="str">
        <f t="shared" si="160"/>
        <v>0미디엄</v>
      </c>
      <c r="G2433" s="389" t="str">
        <f t="shared" si="161"/>
        <v/>
      </c>
    </row>
    <row r="2434" spans="1:7">
      <c r="A2434" s="384" t="s">
        <v>50</v>
      </c>
      <c r="B2434" s="385" t="s">
        <v>98</v>
      </c>
      <c r="C2434" s="27" t="s">
        <v>5</v>
      </c>
      <c r="D2434" s="27" t="s">
        <v>32</v>
      </c>
      <c r="E2434" s="402" t="s">
        <v>1881</v>
      </c>
      <c r="F2434" s="27" t="str">
        <f t="shared" si="160"/>
        <v>0라지</v>
      </c>
      <c r="G2434" s="389" t="str">
        <f t="shared" si="161"/>
        <v/>
      </c>
    </row>
    <row r="2435" spans="1:7">
      <c r="A2435" s="384" t="s">
        <v>50</v>
      </c>
      <c r="B2435" s="385" t="s">
        <v>98</v>
      </c>
      <c r="C2435" s="27" t="s">
        <v>5</v>
      </c>
      <c r="D2435" s="27" t="s">
        <v>32</v>
      </c>
      <c r="E2435" s="402" t="s">
        <v>1882</v>
      </c>
      <c r="F2435" s="27" t="str">
        <f t="shared" si="160"/>
        <v>0라지</v>
      </c>
      <c r="G2435" s="389" t="str">
        <f t="shared" si="161"/>
        <v/>
      </c>
    </row>
    <row r="2436" spans="1:7">
      <c r="A2436" s="384" t="s">
        <v>50</v>
      </c>
      <c r="B2436" s="385" t="s">
        <v>98</v>
      </c>
      <c r="C2436" s="27" t="s">
        <v>5</v>
      </c>
      <c r="D2436" s="27" t="s">
        <v>33</v>
      </c>
      <c r="E2436" s="402" t="s">
        <v>1880</v>
      </c>
      <c r="F2436" s="27" t="str">
        <f t="shared" si="160"/>
        <v>0스몰</v>
      </c>
      <c r="G2436" s="389" t="str">
        <f t="shared" si="161"/>
        <v/>
      </c>
    </row>
    <row r="2437" spans="1:7">
      <c r="A2437" s="384" t="s">
        <v>50</v>
      </c>
      <c r="B2437" s="385" t="s">
        <v>98</v>
      </c>
      <c r="C2437" s="27" t="s">
        <v>5</v>
      </c>
      <c r="D2437" s="27" t="s">
        <v>33</v>
      </c>
      <c r="E2437" s="402" t="s">
        <v>1879</v>
      </c>
      <c r="F2437" s="27" t="str">
        <f t="shared" si="160"/>
        <v>0미디엄</v>
      </c>
      <c r="G2437" s="389" t="str">
        <f t="shared" si="161"/>
        <v/>
      </c>
    </row>
    <row r="2438" spans="1:7">
      <c r="A2438" s="384" t="s">
        <v>50</v>
      </c>
      <c r="B2438" s="385" t="s">
        <v>98</v>
      </c>
      <c r="C2438" s="27" t="s">
        <v>5</v>
      </c>
      <c r="D2438" s="27" t="s">
        <v>33</v>
      </c>
      <c r="E2438" s="402" t="s">
        <v>1881</v>
      </c>
      <c r="F2438" s="27" t="str">
        <f t="shared" si="160"/>
        <v>0라지</v>
      </c>
      <c r="G2438" s="389" t="str">
        <f t="shared" si="161"/>
        <v/>
      </c>
    </row>
    <row r="2439" spans="1:7">
      <c r="A2439" s="384" t="s">
        <v>50</v>
      </c>
      <c r="B2439" s="385" t="s">
        <v>98</v>
      </c>
      <c r="C2439" s="27" t="s">
        <v>5</v>
      </c>
      <c r="D2439" s="27" t="s">
        <v>33</v>
      </c>
      <c r="E2439" s="402" t="s">
        <v>1882</v>
      </c>
      <c r="F2439" s="27" t="str">
        <f t="shared" si="160"/>
        <v>0라지</v>
      </c>
      <c r="G2439" s="389" t="str">
        <f t="shared" si="161"/>
        <v/>
      </c>
    </row>
    <row r="2440" spans="1:7">
      <c r="A2440" s="384" t="s">
        <v>50</v>
      </c>
      <c r="B2440" s="385" t="s">
        <v>98</v>
      </c>
      <c r="C2440" s="27" t="s">
        <v>30</v>
      </c>
      <c r="D2440" s="27" t="s">
        <v>28</v>
      </c>
      <c r="E2440" s="402" t="s">
        <v>1880</v>
      </c>
      <c r="F2440" s="27" t="str">
        <f t="shared" si="160"/>
        <v>0스몰</v>
      </c>
      <c r="G2440" s="389" t="str">
        <f t="shared" si="161"/>
        <v/>
      </c>
    </row>
    <row r="2441" spans="1:7">
      <c r="A2441" s="384" t="s">
        <v>50</v>
      </c>
      <c r="B2441" s="385" t="s">
        <v>98</v>
      </c>
      <c r="C2441" s="27" t="s">
        <v>30</v>
      </c>
      <c r="D2441" s="27" t="s">
        <v>28</v>
      </c>
      <c r="E2441" s="402" t="s">
        <v>1879</v>
      </c>
      <c r="F2441" s="27" t="str">
        <f t="shared" si="160"/>
        <v>0미디엄</v>
      </c>
      <c r="G2441" s="389" t="str">
        <f t="shared" si="161"/>
        <v/>
      </c>
    </row>
    <row r="2442" spans="1:7">
      <c r="A2442" s="384" t="s">
        <v>50</v>
      </c>
      <c r="B2442" s="385" t="s">
        <v>98</v>
      </c>
      <c r="C2442" s="27" t="s">
        <v>30</v>
      </c>
      <c r="D2442" s="27" t="s">
        <v>28</v>
      </c>
      <c r="E2442" s="402" t="s">
        <v>1881</v>
      </c>
      <c r="F2442" s="27" t="str">
        <f t="shared" si="160"/>
        <v>0라지</v>
      </c>
      <c r="G2442" s="389" t="str">
        <f t="shared" si="161"/>
        <v/>
      </c>
    </row>
    <row r="2443" spans="1:7">
      <c r="A2443" s="384" t="s">
        <v>50</v>
      </c>
      <c r="B2443" s="385" t="s">
        <v>98</v>
      </c>
      <c r="C2443" s="27" t="s">
        <v>30</v>
      </c>
      <c r="D2443" s="27" t="s">
        <v>28</v>
      </c>
      <c r="E2443" s="402" t="s">
        <v>1882</v>
      </c>
      <c r="F2443" s="27" t="str">
        <f t="shared" si="160"/>
        <v>0라지</v>
      </c>
      <c r="G2443" s="389" t="str">
        <f t="shared" si="161"/>
        <v/>
      </c>
    </row>
    <row r="2444" spans="1:7">
      <c r="A2444" s="384" t="s">
        <v>50</v>
      </c>
      <c r="B2444" s="385" t="s">
        <v>98</v>
      </c>
      <c r="C2444" s="27" t="s">
        <v>30</v>
      </c>
      <c r="D2444" s="27" t="s">
        <v>31</v>
      </c>
      <c r="E2444" s="402" t="s">
        <v>1880</v>
      </c>
      <c r="F2444" s="27" t="str">
        <f t="shared" si="160"/>
        <v>0스몰</v>
      </c>
      <c r="G2444" s="389" t="str">
        <f t="shared" si="161"/>
        <v/>
      </c>
    </row>
    <row r="2445" spans="1:7">
      <c r="A2445" s="384" t="s">
        <v>50</v>
      </c>
      <c r="B2445" s="385" t="s">
        <v>98</v>
      </c>
      <c r="C2445" s="27" t="s">
        <v>30</v>
      </c>
      <c r="D2445" s="27" t="s">
        <v>31</v>
      </c>
      <c r="E2445" s="402" t="s">
        <v>1879</v>
      </c>
      <c r="F2445" s="27" t="str">
        <f t="shared" si="160"/>
        <v>0미디엄</v>
      </c>
      <c r="G2445" s="389" t="str">
        <f t="shared" si="161"/>
        <v/>
      </c>
    </row>
    <row r="2446" spans="1:7">
      <c r="A2446" s="384" t="s">
        <v>50</v>
      </c>
      <c r="B2446" s="385" t="s">
        <v>98</v>
      </c>
      <c r="C2446" s="27" t="s">
        <v>30</v>
      </c>
      <c r="D2446" s="27" t="s">
        <v>31</v>
      </c>
      <c r="E2446" s="402" t="s">
        <v>1881</v>
      </c>
      <c r="F2446" s="27" t="str">
        <f t="shared" si="160"/>
        <v>0라지</v>
      </c>
      <c r="G2446" s="389" t="str">
        <f t="shared" si="161"/>
        <v/>
      </c>
    </row>
    <row r="2447" spans="1:7">
      <c r="A2447" s="384" t="s">
        <v>50</v>
      </c>
      <c r="B2447" s="385" t="s">
        <v>98</v>
      </c>
      <c r="C2447" s="27" t="s">
        <v>30</v>
      </c>
      <c r="D2447" s="27" t="s">
        <v>31</v>
      </c>
      <c r="E2447" s="402" t="s">
        <v>1882</v>
      </c>
      <c r="F2447" s="27" t="str">
        <f t="shared" si="160"/>
        <v>0라지</v>
      </c>
      <c r="G2447" s="389" t="str">
        <f t="shared" si="161"/>
        <v/>
      </c>
    </row>
    <row r="2448" spans="1:7">
      <c r="A2448" s="384" t="s">
        <v>50</v>
      </c>
      <c r="B2448" s="385" t="s">
        <v>98</v>
      </c>
      <c r="C2448" s="27" t="s">
        <v>30</v>
      </c>
      <c r="D2448" s="27" t="s">
        <v>32</v>
      </c>
      <c r="E2448" s="402" t="s">
        <v>1880</v>
      </c>
      <c r="F2448" s="27" t="str">
        <f t="shared" si="160"/>
        <v>0스몰</v>
      </c>
      <c r="G2448" s="389" t="str">
        <f t="shared" si="161"/>
        <v/>
      </c>
    </row>
    <row r="2449" spans="1:7">
      <c r="A2449" s="384" t="s">
        <v>50</v>
      </c>
      <c r="B2449" s="385" t="s">
        <v>98</v>
      </c>
      <c r="C2449" s="27" t="s">
        <v>30</v>
      </c>
      <c r="D2449" s="27" t="s">
        <v>32</v>
      </c>
      <c r="E2449" s="402" t="s">
        <v>1879</v>
      </c>
      <c r="F2449" s="27" t="str">
        <f t="shared" si="160"/>
        <v>0미디엄</v>
      </c>
      <c r="G2449" s="389" t="str">
        <f t="shared" si="161"/>
        <v/>
      </c>
    </row>
    <row r="2450" spans="1:7">
      <c r="A2450" s="384" t="s">
        <v>50</v>
      </c>
      <c r="B2450" s="385" t="s">
        <v>98</v>
      </c>
      <c r="C2450" s="27" t="s">
        <v>30</v>
      </c>
      <c r="D2450" s="27" t="s">
        <v>32</v>
      </c>
      <c r="E2450" s="402" t="s">
        <v>1881</v>
      </c>
      <c r="F2450" s="27" t="str">
        <f t="shared" si="160"/>
        <v>0라지</v>
      </c>
      <c r="G2450" s="389" t="str">
        <f t="shared" si="161"/>
        <v/>
      </c>
    </row>
    <row r="2451" spans="1:7">
      <c r="A2451" s="384" t="s">
        <v>50</v>
      </c>
      <c r="B2451" s="385" t="s">
        <v>98</v>
      </c>
      <c r="C2451" s="27" t="s">
        <v>30</v>
      </c>
      <c r="D2451" s="27" t="s">
        <v>32</v>
      </c>
      <c r="E2451" s="402" t="s">
        <v>1882</v>
      </c>
      <c r="F2451" s="27" t="str">
        <f t="shared" si="160"/>
        <v>0라지</v>
      </c>
      <c r="G2451" s="389" t="str">
        <f t="shared" si="161"/>
        <v/>
      </c>
    </row>
    <row r="2452" spans="1:7">
      <c r="A2452" s="384" t="s">
        <v>50</v>
      </c>
      <c r="B2452" s="385" t="s">
        <v>98</v>
      </c>
      <c r="C2452" s="27" t="s">
        <v>30</v>
      </c>
      <c r="D2452" s="27" t="s">
        <v>33</v>
      </c>
      <c r="E2452" s="402" t="s">
        <v>1880</v>
      </c>
      <c r="F2452" s="27" t="str">
        <f t="shared" si="160"/>
        <v>0스몰</v>
      </c>
      <c r="G2452" s="389" t="str">
        <f t="shared" si="161"/>
        <v/>
      </c>
    </row>
    <row r="2453" spans="1:7">
      <c r="A2453" s="384" t="s">
        <v>50</v>
      </c>
      <c r="B2453" s="385" t="s">
        <v>98</v>
      </c>
      <c r="C2453" s="27" t="s">
        <v>30</v>
      </c>
      <c r="D2453" s="27" t="s">
        <v>33</v>
      </c>
      <c r="E2453" s="402" t="s">
        <v>1879</v>
      </c>
      <c r="F2453" s="27" t="str">
        <f t="shared" si="160"/>
        <v>0미디엄</v>
      </c>
      <c r="G2453" s="389" t="str">
        <f t="shared" si="161"/>
        <v/>
      </c>
    </row>
    <row r="2454" spans="1:7">
      <c r="A2454" s="384" t="s">
        <v>50</v>
      </c>
      <c r="B2454" s="385" t="s">
        <v>98</v>
      </c>
      <c r="C2454" s="27" t="s">
        <v>30</v>
      </c>
      <c r="D2454" s="27" t="s">
        <v>33</v>
      </c>
      <c r="E2454" s="402" t="s">
        <v>1881</v>
      </c>
      <c r="F2454" s="27" t="str">
        <f t="shared" si="160"/>
        <v>0라지</v>
      </c>
      <c r="G2454" s="389" t="str">
        <f t="shared" si="161"/>
        <v/>
      </c>
    </row>
    <row r="2455" spans="1:7">
      <c r="A2455" s="384" t="s">
        <v>50</v>
      </c>
      <c r="B2455" s="385" t="s">
        <v>98</v>
      </c>
      <c r="C2455" s="27" t="s">
        <v>30</v>
      </c>
      <c r="D2455" s="27" t="s">
        <v>33</v>
      </c>
      <c r="E2455" s="402" t="s">
        <v>1882</v>
      </c>
      <c r="F2455" s="27" t="str">
        <f t="shared" si="160"/>
        <v>0라지</v>
      </c>
      <c r="G2455" s="389" t="str">
        <f t="shared" si="161"/>
        <v/>
      </c>
    </row>
    <row r="2456" spans="1:7">
      <c r="A2456" s="384" t="s">
        <v>50</v>
      </c>
      <c r="B2456" s="385" t="s">
        <v>98</v>
      </c>
      <c r="C2456" s="27" t="s">
        <v>10</v>
      </c>
      <c r="D2456" s="27" t="s">
        <v>28</v>
      </c>
      <c r="E2456" s="402" t="s">
        <v>1880</v>
      </c>
      <c r="F2456" s="27" t="str">
        <f t="shared" si="160"/>
        <v>0스몰</v>
      </c>
      <c r="G2456" s="389" t="str">
        <f t="shared" si="161"/>
        <v/>
      </c>
    </row>
    <row r="2457" spans="1:7">
      <c r="A2457" s="384" t="s">
        <v>50</v>
      </c>
      <c r="B2457" s="385" t="s">
        <v>98</v>
      </c>
      <c r="C2457" s="27" t="s">
        <v>10</v>
      </c>
      <c r="D2457" s="27" t="s">
        <v>28</v>
      </c>
      <c r="E2457" s="402" t="s">
        <v>1879</v>
      </c>
      <c r="F2457" s="27" t="str">
        <f t="shared" si="160"/>
        <v>0미디엄</v>
      </c>
      <c r="G2457" s="389" t="str">
        <f t="shared" si="161"/>
        <v/>
      </c>
    </row>
    <row r="2458" spans="1:7">
      <c r="A2458" s="384" t="s">
        <v>50</v>
      </c>
      <c r="B2458" s="385" t="s">
        <v>98</v>
      </c>
      <c r="C2458" s="27" t="s">
        <v>10</v>
      </c>
      <c r="D2458" s="27" t="s">
        <v>28</v>
      </c>
      <c r="E2458" s="402" t="s">
        <v>1881</v>
      </c>
      <c r="F2458" s="27" t="str">
        <f t="shared" si="160"/>
        <v>0라지</v>
      </c>
      <c r="G2458" s="389" t="str">
        <f t="shared" si="161"/>
        <v/>
      </c>
    </row>
    <row r="2459" spans="1:7">
      <c r="A2459" s="384" t="s">
        <v>50</v>
      </c>
      <c r="B2459" s="385" t="s">
        <v>98</v>
      </c>
      <c r="C2459" s="27" t="s">
        <v>10</v>
      </c>
      <c r="D2459" s="27" t="s">
        <v>28</v>
      </c>
      <c r="E2459" s="402" t="s">
        <v>1882</v>
      </c>
      <c r="F2459" s="27" t="str">
        <f t="shared" si="160"/>
        <v>0라지</v>
      </c>
      <c r="G2459" s="389" t="str">
        <f t="shared" si="161"/>
        <v/>
      </c>
    </row>
    <row r="2460" spans="1:7">
      <c r="A2460" s="384" t="s">
        <v>50</v>
      </c>
      <c r="B2460" s="385" t="s">
        <v>98</v>
      </c>
      <c r="C2460" s="27" t="s">
        <v>10</v>
      </c>
      <c r="D2460" s="27" t="s">
        <v>31</v>
      </c>
      <c r="E2460" s="402" t="s">
        <v>1880</v>
      </c>
      <c r="F2460" s="27" t="str">
        <f t="shared" si="160"/>
        <v>0스몰</v>
      </c>
      <c r="G2460" s="389" t="str">
        <f t="shared" si="161"/>
        <v/>
      </c>
    </row>
    <row r="2461" spans="1:7">
      <c r="A2461" s="384" t="s">
        <v>50</v>
      </c>
      <c r="B2461" s="385" t="s">
        <v>98</v>
      </c>
      <c r="C2461" s="27" t="s">
        <v>10</v>
      </c>
      <c r="D2461" s="27" t="s">
        <v>31</v>
      </c>
      <c r="E2461" s="402" t="s">
        <v>1879</v>
      </c>
      <c r="F2461" s="27" t="str">
        <f t="shared" si="160"/>
        <v>0미디엄</v>
      </c>
      <c r="G2461" s="389" t="str">
        <f t="shared" si="161"/>
        <v/>
      </c>
    </row>
    <row r="2462" spans="1:7">
      <c r="A2462" s="384" t="s">
        <v>50</v>
      </c>
      <c r="B2462" s="385" t="s">
        <v>98</v>
      </c>
      <c r="C2462" s="27" t="s">
        <v>10</v>
      </c>
      <c r="D2462" s="27" t="s">
        <v>31</v>
      </c>
      <c r="E2462" s="402" t="s">
        <v>1881</v>
      </c>
      <c r="F2462" s="27" t="str">
        <f t="shared" si="160"/>
        <v>0라지</v>
      </c>
      <c r="G2462" s="389" t="str">
        <f t="shared" si="161"/>
        <v/>
      </c>
    </row>
    <row r="2463" spans="1:7">
      <c r="A2463" s="384" t="s">
        <v>50</v>
      </c>
      <c r="B2463" s="385" t="s">
        <v>98</v>
      </c>
      <c r="C2463" s="27" t="s">
        <v>10</v>
      </c>
      <c r="D2463" s="27" t="s">
        <v>31</v>
      </c>
      <c r="E2463" s="402" t="s">
        <v>1882</v>
      </c>
      <c r="F2463" s="27" t="str">
        <f t="shared" si="160"/>
        <v>0라지</v>
      </c>
      <c r="G2463" s="389" t="str">
        <f t="shared" si="161"/>
        <v/>
      </c>
    </row>
    <row r="2464" spans="1:7">
      <c r="A2464" s="384" t="s">
        <v>50</v>
      </c>
      <c r="B2464" s="385" t="s">
        <v>98</v>
      </c>
      <c r="C2464" s="27" t="s">
        <v>10</v>
      </c>
      <c r="D2464" s="27" t="s">
        <v>32</v>
      </c>
      <c r="E2464" s="402" t="s">
        <v>1880</v>
      </c>
      <c r="F2464" s="27" t="str">
        <f t="shared" si="160"/>
        <v>0스몰</v>
      </c>
      <c r="G2464" s="389" t="str">
        <f t="shared" si="161"/>
        <v/>
      </c>
    </row>
    <row r="2465" spans="1:7">
      <c r="A2465" s="384" t="s">
        <v>50</v>
      </c>
      <c r="B2465" s="385" t="s">
        <v>98</v>
      </c>
      <c r="C2465" s="27" t="s">
        <v>10</v>
      </c>
      <c r="D2465" s="27" t="s">
        <v>32</v>
      </c>
      <c r="E2465" s="402" t="s">
        <v>1879</v>
      </c>
      <c r="F2465" s="27" t="str">
        <f t="shared" si="160"/>
        <v>0미디엄</v>
      </c>
      <c r="G2465" s="389" t="str">
        <f t="shared" si="161"/>
        <v/>
      </c>
    </row>
    <row r="2466" spans="1:7">
      <c r="A2466" s="384" t="s">
        <v>50</v>
      </c>
      <c r="B2466" s="385" t="s">
        <v>98</v>
      </c>
      <c r="C2466" s="27" t="s">
        <v>10</v>
      </c>
      <c r="D2466" s="27" t="s">
        <v>32</v>
      </c>
      <c r="E2466" s="402" t="s">
        <v>1881</v>
      </c>
      <c r="F2466" s="27" t="str">
        <f t="shared" si="160"/>
        <v>0라지</v>
      </c>
      <c r="G2466" s="389" t="str">
        <f t="shared" si="161"/>
        <v/>
      </c>
    </row>
    <row r="2467" spans="1:7">
      <c r="A2467" s="384" t="s">
        <v>50</v>
      </c>
      <c r="B2467" s="385" t="s">
        <v>98</v>
      </c>
      <c r="C2467" s="27" t="s">
        <v>10</v>
      </c>
      <c r="D2467" s="27" t="s">
        <v>32</v>
      </c>
      <c r="E2467" s="402" t="s">
        <v>1882</v>
      </c>
      <c r="F2467" s="27" t="str">
        <f t="shared" si="160"/>
        <v>0라지</v>
      </c>
      <c r="G2467" s="389" t="str">
        <f t="shared" si="161"/>
        <v/>
      </c>
    </row>
    <row r="2468" spans="1:7">
      <c r="A2468" s="384" t="s">
        <v>50</v>
      </c>
      <c r="B2468" s="385" t="s">
        <v>98</v>
      </c>
      <c r="C2468" s="27" t="s">
        <v>10</v>
      </c>
      <c r="D2468" s="27" t="s">
        <v>33</v>
      </c>
      <c r="E2468" s="402" t="s">
        <v>1880</v>
      </c>
      <c r="F2468" s="27" t="str">
        <f t="shared" si="160"/>
        <v>0스몰</v>
      </c>
      <c r="G2468" s="389" t="str">
        <f t="shared" si="161"/>
        <v/>
      </c>
    </row>
    <row r="2469" spans="1:7">
      <c r="A2469" s="384" t="s">
        <v>50</v>
      </c>
      <c r="B2469" s="385" t="s">
        <v>98</v>
      </c>
      <c r="C2469" s="27" t="s">
        <v>10</v>
      </c>
      <c r="D2469" s="27" t="s">
        <v>33</v>
      </c>
      <c r="E2469" s="402" t="s">
        <v>1879</v>
      </c>
      <c r="F2469" s="27" t="str">
        <f t="shared" si="160"/>
        <v>0미디엄</v>
      </c>
      <c r="G2469" s="389" t="str">
        <f t="shared" si="161"/>
        <v/>
      </c>
    </row>
    <row r="2470" spans="1:7">
      <c r="A2470" s="384" t="s">
        <v>50</v>
      </c>
      <c r="B2470" s="385" t="s">
        <v>98</v>
      </c>
      <c r="C2470" s="27" t="s">
        <v>10</v>
      </c>
      <c r="D2470" s="27" t="s">
        <v>33</v>
      </c>
      <c r="E2470" s="402" t="s">
        <v>1881</v>
      </c>
      <c r="F2470" s="27" t="str">
        <f t="shared" si="160"/>
        <v>0라지</v>
      </c>
      <c r="G2470" s="389" t="str">
        <f t="shared" si="161"/>
        <v/>
      </c>
    </row>
    <row r="2471" spans="1:7">
      <c r="A2471" s="384" t="s">
        <v>50</v>
      </c>
      <c r="B2471" s="385" t="s">
        <v>98</v>
      </c>
      <c r="C2471" s="27" t="s">
        <v>10</v>
      </c>
      <c r="D2471" s="27" t="s">
        <v>33</v>
      </c>
      <c r="E2471" s="402" t="s">
        <v>1882</v>
      </c>
      <c r="F2471" s="27" t="str">
        <f t="shared" si="160"/>
        <v>0라지</v>
      </c>
      <c r="G2471" s="389" t="str">
        <f t="shared" si="161"/>
        <v/>
      </c>
    </row>
    <row r="2472" spans="1:7">
      <c r="A2472" s="384" t="s">
        <v>50</v>
      </c>
      <c r="B2472" s="385" t="s">
        <v>98</v>
      </c>
      <c r="C2472" s="27" t="s">
        <v>13</v>
      </c>
      <c r="D2472" s="27" t="s">
        <v>28</v>
      </c>
      <c r="E2472" s="402" t="s">
        <v>1880</v>
      </c>
      <c r="F2472" s="27" t="str">
        <f t="shared" si="160"/>
        <v>0스몰</v>
      </c>
      <c r="G2472" s="389" t="str">
        <f t="shared" si="161"/>
        <v/>
      </c>
    </row>
    <row r="2473" spans="1:7">
      <c r="A2473" s="384" t="s">
        <v>50</v>
      </c>
      <c r="B2473" s="385" t="s">
        <v>98</v>
      </c>
      <c r="C2473" s="27" t="s">
        <v>13</v>
      </c>
      <c r="D2473" s="27" t="s">
        <v>28</v>
      </c>
      <c r="E2473" s="402" t="s">
        <v>1879</v>
      </c>
      <c r="F2473" s="27" t="str">
        <f t="shared" si="160"/>
        <v>0미디엄</v>
      </c>
      <c r="G2473" s="389" t="str">
        <f t="shared" si="161"/>
        <v/>
      </c>
    </row>
    <row r="2474" spans="1:7">
      <c r="A2474" s="384" t="s">
        <v>50</v>
      </c>
      <c r="B2474" s="385" t="s">
        <v>98</v>
      </c>
      <c r="C2474" s="27" t="s">
        <v>13</v>
      </c>
      <c r="D2474" s="27" t="s">
        <v>28</v>
      </c>
      <c r="E2474" s="402" t="s">
        <v>1881</v>
      </c>
      <c r="F2474" s="27" t="str">
        <f t="shared" si="160"/>
        <v>0라지</v>
      </c>
      <c r="G2474" s="389" t="str">
        <f t="shared" si="161"/>
        <v/>
      </c>
    </row>
    <row r="2475" spans="1:7">
      <c r="A2475" s="384" t="s">
        <v>50</v>
      </c>
      <c r="B2475" s="385" t="s">
        <v>98</v>
      </c>
      <c r="C2475" s="27" t="s">
        <v>13</v>
      </c>
      <c r="D2475" s="27" t="s">
        <v>28</v>
      </c>
      <c r="E2475" s="402" t="s">
        <v>1882</v>
      </c>
      <c r="F2475" s="27" t="str">
        <f t="shared" si="160"/>
        <v>0라지</v>
      </c>
      <c r="G2475" s="389" t="str">
        <f t="shared" si="161"/>
        <v/>
      </c>
    </row>
    <row r="2476" spans="1:7">
      <c r="A2476" s="384" t="s">
        <v>50</v>
      </c>
      <c r="B2476" s="385" t="s">
        <v>98</v>
      </c>
      <c r="C2476" s="27" t="s">
        <v>13</v>
      </c>
      <c r="D2476" s="27" t="s">
        <v>31</v>
      </c>
      <c r="E2476" s="402" t="s">
        <v>1880</v>
      </c>
      <c r="F2476" s="27" t="str">
        <f t="shared" si="160"/>
        <v>0스몰</v>
      </c>
      <c r="G2476" s="389" t="str">
        <f t="shared" si="161"/>
        <v/>
      </c>
    </row>
    <row r="2477" spans="1:7">
      <c r="A2477" s="384" t="s">
        <v>50</v>
      </c>
      <c r="B2477" s="385" t="s">
        <v>98</v>
      </c>
      <c r="C2477" s="27" t="s">
        <v>13</v>
      </c>
      <c r="D2477" s="27" t="s">
        <v>31</v>
      </c>
      <c r="E2477" s="402" t="s">
        <v>1879</v>
      </c>
      <c r="F2477" s="27" t="str">
        <f t="shared" si="160"/>
        <v>0미디엄</v>
      </c>
      <c r="G2477" s="389" t="str">
        <f t="shared" si="161"/>
        <v/>
      </c>
    </row>
    <row r="2478" spans="1:7">
      <c r="A2478" s="384" t="s">
        <v>50</v>
      </c>
      <c r="B2478" s="385" t="s">
        <v>98</v>
      </c>
      <c r="C2478" s="27" t="s">
        <v>13</v>
      </c>
      <c r="D2478" s="27" t="s">
        <v>31</v>
      </c>
      <c r="E2478" s="402" t="s">
        <v>1881</v>
      </c>
      <c r="F2478" s="27" t="str">
        <f t="shared" si="160"/>
        <v>0라지</v>
      </c>
      <c r="G2478" s="389" t="str">
        <f t="shared" si="161"/>
        <v/>
      </c>
    </row>
    <row r="2479" spans="1:7">
      <c r="A2479" s="384" t="s">
        <v>50</v>
      </c>
      <c r="B2479" s="385" t="s">
        <v>98</v>
      </c>
      <c r="C2479" s="27" t="s">
        <v>13</v>
      </c>
      <c r="D2479" s="27" t="s">
        <v>31</v>
      </c>
      <c r="E2479" s="402" t="s">
        <v>1882</v>
      </c>
      <c r="F2479" s="27" t="str">
        <f t="shared" si="160"/>
        <v>0라지</v>
      </c>
      <c r="G2479" s="389" t="str">
        <f t="shared" si="161"/>
        <v/>
      </c>
    </row>
    <row r="2480" spans="1:7">
      <c r="A2480" s="384" t="s">
        <v>50</v>
      </c>
      <c r="B2480" s="385" t="s">
        <v>98</v>
      </c>
      <c r="C2480" s="27" t="s">
        <v>13</v>
      </c>
      <c r="D2480" s="27" t="s">
        <v>32</v>
      </c>
      <c r="E2480" s="402" t="s">
        <v>1880</v>
      </c>
      <c r="F2480" s="27" t="str">
        <f t="shared" si="160"/>
        <v>0스몰</v>
      </c>
      <c r="G2480" s="389" t="str">
        <f t="shared" si="161"/>
        <v/>
      </c>
    </row>
    <row r="2481" spans="1:7">
      <c r="A2481" s="384" t="s">
        <v>50</v>
      </c>
      <c r="B2481" s="385" t="s">
        <v>98</v>
      </c>
      <c r="C2481" s="27" t="s">
        <v>13</v>
      </c>
      <c r="D2481" s="27" t="s">
        <v>32</v>
      </c>
      <c r="E2481" s="402" t="s">
        <v>1879</v>
      </c>
      <c r="F2481" s="27" t="str">
        <f t="shared" si="160"/>
        <v>0미디엄</v>
      </c>
      <c r="G2481" s="389" t="str">
        <f t="shared" si="161"/>
        <v/>
      </c>
    </row>
    <row r="2482" spans="1:7">
      <c r="A2482" s="384" t="s">
        <v>50</v>
      </c>
      <c r="B2482" s="385" t="s">
        <v>98</v>
      </c>
      <c r="C2482" s="27" t="s">
        <v>13</v>
      </c>
      <c r="D2482" s="27" t="s">
        <v>32</v>
      </c>
      <c r="E2482" s="402" t="s">
        <v>1881</v>
      </c>
      <c r="F2482" s="27" t="str">
        <f t="shared" si="160"/>
        <v>0라지</v>
      </c>
      <c r="G2482" s="389" t="str">
        <f t="shared" si="161"/>
        <v/>
      </c>
    </row>
    <row r="2483" spans="1:7">
      <c r="A2483" s="384" t="s">
        <v>50</v>
      </c>
      <c r="B2483" s="385" t="s">
        <v>98</v>
      </c>
      <c r="C2483" s="27" t="s">
        <v>13</v>
      </c>
      <c r="D2483" s="27" t="s">
        <v>32</v>
      </c>
      <c r="E2483" s="402" t="s">
        <v>1882</v>
      </c>
      <c r="F2483" s="27" t="str">
        <f t="shared" si="160"/>
        <v>0라지</v>
      </c>
      <c r="G2483" s="389" t="str">
        <f t="shared" si="161"/>
        <v/>
      </c>
    </row>
    <row r="2484" spans="1:7">
      <c r="A2484" s="384" t="s">
        <v>50</v>
      </c>
      <c r="B2484" s="385" t="s">
        <v>98</v>
      </c>
      <c r="C2484" s="27" t="s">
        <v>13</v>
      </c>
      <c r="D2484" s="27" t="s">
        <v>33</v>
      </c>
      <c r="E2484" s="402" t="s">
        <v>1880</v>
      </c>
      <c r="F2484" s="27" t="str">
        <f t="shared" si="160"/>
        <v>0스몰</v>
      </c>
      <c r="G2484" s="389" t="str">
        <f t="shared" si="161"/>
        <v/>
      </c>
    </row>
    <row r="2485" spans="1:7">
      <c r="A2485" s="384" t="s">
        <v>50</v>
      </c>
      <c r="B2485" s="385" t="s">
        <v>98</v>
      </c>
      <c r="C2485" s="27" t="s">
        <v>13</v>
      </c>
      <c r="D2485" s="27" t="s">
        <v>33</v>
      </c>
      <c r="E2485" s="402" t="s">
        <v>1879</v>
      </c>
      <c r="F2485" s="27" t="str">
        <f t="shared" si="160"/>
        <v>0미디엄</v>
      </c>
      <c r="G2485" s="389" t="str">
        <f t="shared" si="161"/>
        <v/>
      </c>
    </row>
    <row r="2486" spans="1:7">
      <c r="A2486" s="384" t="s">
        <v>50</v>
      </c>
      <c r="B2486" s="385" t="s">
        <v>98</v>
      </c>
      <c r="C2486" s="27" t="s">
        <v>13</v>
      </c>
      <c r="D2486" s="27" t="s">
        <v>33</v>
      </c>
      <c r="E2486" s="402" t="s">
        <v>1881</v>
      </c>
      <c r="F2486" s="27" t="str">
        <f t="shared" si="160"/>
        <v>0라지</v>
      </c>
      <c r="G2486" s="389" t="str">
        <f t="shared" si="161"/>
        <v/>
      </c>
    </row>
    <row r="2487" spans="1:7">
      <c r="A2487" s="384" t="s">
        <v>50</v>
      </c>
      <c r="B2487" s="385" t="s">
        <v>98</v>
      </c>
      <c r="C2487" s="27" t="s">
        <v>13</v>
      </c>
      <c r="D2487" s="27" t="s">
        <v>33</v>
      </c>
      <c r="E2487" s="402" t="s">
        <v>1882</v>
      </c>
      <c r="F2487" s="27" t="str">
        <f t="shared" si="160"/>
        <v>0라지</v>
      </c>
      <c r="G2487" s="389" t="str">
        <f t="shared" si="161"/>
        <v/>
      </c>
    </row>
    <row r="2488" spans="1:7">
      <c r="A2488" s="384" t="s">
        <v>50</v>
      </c>
      <c r="B2488" s="385" t="s">
        <v>98</v>
      </c>
      <c r="C2488" s="27" t="s">
        <v>34</v>
      </c>
      <c r="D2488" s="27" t="s">
        <v>28</v>
      </c>
      <c r="E2488" s="402" t="s">
        <v>1880</v>
      </c>
      <c r="F2488" s="27" t="str">
        <f t="shared" ref="F2488:F2519" si="162">IFERROR(VLOOKUP(E2488,$A$11:$F$17,6,0),0)</f>
        <v>0스몰</v>
      </c>
      <c r="G2488" s="389" t="str">
        <f t="shared" ref="G2488:G2551" si="163">IF(F2488="스몰","LTE안심옵션","")</f>
        <v/>
      </c>
    </row>
    <row r="2489" spans="1:7">
      <c r="A2489" s="384" t="s">
        <v>50</v>
      </c>
      <c r="B2489" s="385" t="s">
        <v>98</v>
      </c>
      <c r="C2489" s="27" t="s">
        <v>34</v>
      </c>
      <c r="D2489" s="27" t="s">
        <v>28</v>
      </c>
      <c r="E2489" s="402" t="s">
        <v>1879</v>
      </c>
      <c r="F2489" s="27" t="str">
        <f t="shared" si="162"/>
        <v>0미디엄</v>
      </c>
      <c r="G2489" s="389" t="str">
        <f t="shared" si="163"/>
        <v/>
      </c>
    </row>
    <row r="2490" spans="1:7">
      <c r="A2490" s="384" t="s">
        <v>50</v>
      </c>
      <c r="B2490" s="385" t="s">
        <v>98</v>
      </c>
      <c r="C2490" s="27" t="s">
        <v>34</v>
      </c>
      <c r="D2490" s="27" t="s">
        <v>28</v>
      </c>
      <c r="E2490" s="402" t="s">
        <v>1881</v>
      </c>
      <c r="F2490" s="27" t="str">
        <f t="shared" si="162"/>
        <v>0라지</v>
      </c>
      <c r="G2490" s="389" t="str">
        <f t="shared" si="163"/>
        <v/>
      </c>
    </row>
    <row r="2491" spans="1:7">
      <c r="A2491" s="384" t="s">
        <v>50</v>
      </c>
      <c r="B2491" s="385" t="s">
        <v>98</v>
      </c>
      <c r="C2491" s="27" t="s">
        <v>34</v>
      </c>
      <c r="D2491" s="27" t="s">
        <v>28</v>
      </c>
      <c r="E2491" s="402" t="s">
        <v>1882</v>
      </c>
      <c r="F2491" s="27" t="str">
        <f t="shared" si="162"/>
        <v>0라지</v>
      </c>
      <c r="G2491" s="389" t="str">
        <f t="shared" si="163"/>
        <v/>
      </c>
    </row>
    <row r="2492" spans="1:7">
      <c r="A2492" s="384" t="s">
        <v>50</v>
      </c>
      <c r="B2492" s="385" t="s">
        <v>98</v>
      </c>
      <c r="C2492" s="27" t="s">
        <v>34</v>
      </c>
      <c r="D2492" s="27" t="s">
        <v>31</v>
      </c>
      <c r="E2492" s="402" t="s">
        <v>1880</v>
      </c>
      <c r="F2492" s="27" t="str">
        <f t="shared" si="162"/>
        <v>0스몰</v>
      </c>
      <c r="G2492" s="389" t="str">
        <f t="shared" si="163"/>
        <v/>
      </c>
    </row>
    <row r="2493" spans="1:7">
      <c r="A2493" s="384" t="s">
        <v>50</v>
      </c>
      <c r="B2493" s="385" t="s">
        <v>98</v>
      </c>
      <c r="C2493" s="27" t="s">
        <v>34</v>
      </c>
      <c r="D2493" s="27" t="s">
        <v>31</v>
      </c>
      <c r="E2493" s="402" t="s">
        <v>1879</v>
      </c>
      <c r="F2493" s="27" t="str">
        <f t="shared" si="162"/>
        <v>0미디엄</v>
      </c>
      <c r="G2493" s="389" t="str">
        <f t="shared" si="163"/>
        <v/>
      </c>
    </row>
    <row r="2494" spans="1:7">
      <c r="A2494" s="384" t="s">
        <v>50</v>
      </c>
      <c r="B2494" s="385" t="s">
        <v>98</v>
      </c>
      <c r="C2494" s="27" t="s">
        <v>34</v>
      </c>
      <c r="D2494" s="27" t="s">
        <v>31</v>
      </c>
      <c r="E2494" s="402" t="s">
        <v>1881</v>
      </c>
      <c r="F2494" s="27" t="str">
        <f t="shared" si="162"/>
        <v>0라지</v>
      </c>
      <c r="G2494" s="389" t="str">
        <f t="shared" si="163"/>
        <v/>
      </c>
    </row>
    <row r="2495" spans="1:7">
      <c r="A2495" s="384" t="s">
        <v>50</v>
      </c>
      <c r="B2495" s="385" t="s">
        <v>98</v>
      </c>
      <c r="C2495" s="27" t="s">
        <v>34</v>
      </c>
      <c r="D2495" s="27" t="s">
        <v>31</v>
      </c>
      <c r="E2495" s="402" t="s">
        <v>1882</v>
      </c>
      <c r="F2495" s="27" t="str">
        <f t="shared" si="162"/>
        <v>0라지</v>
      </c>
      <c r="G2495" s="389" t="str">
        <f t="shared" si="163"/>
        <v/>
      </c>
    </row>
    <row r="2496" spans="1:7">
      <c r="A2496" s="384" t="s">
        <v>50</v>
      </c>
      <c r="B2496" s="385" t="s">
        <v>98</v>
      </c>
      <c r="C2496" s="27" t="s">
        <v>34</v>
      </c>
      <c r="D2496" s="27" t="s">
        <v>32</v>
      </c>
      <c r="E2496" s="402" t="s">
        <v>1880</v>
      </c>
      <c r="F2496" s="27" t="str">
        <f t="shared" si="162"/>
        <v>0스몰</v>
      </c>
      <c r="G2496" s="389" t="str">
        <f t="shared" si="163"/>
        <v/>
      </c>
    </row>
    <row r="2497" spans="1:7">
      <c r="A2497" s="384" t="s">
        <v>50</v>
      </c>
      <c r="B2497" s="385" t="s">
        <v>98</v>
      </c>
      <c r="C2497" s="27" t="s">
        <v>34</v>
      </c>
      <c r="D2497" s="27" t="s">
        <v>32</v>
      </c>
      <c r="E2497" s="402" t="s">
        <v>1879</v>
      </c>
      <c r="F2497" s="27" t="str">
        <f t="shared" si="162"/>
        <v>0미디엄</v>
      </c>
      <c r="G2497" s="389" t="str">
        <f t="shared" si="163"/>
        <v/>
      </c>
    </row>
    <row r="2498" spans="1:7">
      <c r="A2498" s="384" t="s">
        <v>50</v>
      </c>
      <c r="B2498" s="385" t="s">
        <v>98</v>
      </c>
      <c r="C2498" s="27" t="s">
        <v>34</v>
      </c>
      <c r="D2498" s="27" t="s">
        <v>32</v>
      </c>
      <c r="E2498" s="402" t="s">
        <v>1881</v>
      </c>
      <c r="F2498" s="27" t="str">
        <f t="shared" si="162"/>
        <v>0라지</v>
      </c>
      <c r="G2498" s="389" t="str">
        <f t="shared" si="163"/>
        <v/>
      </c>
    </row>
    <row r="2499" spans="1:7">
      <c r="A2499" s="384" t="s">
        <v>50</v>
      </c>
      <c r="B2499" s="385" t="s">
        <v>98</v>
      </c>
      <c r="C2499" s="27" t="s">
        <v>34</v>
      </c>
      <c r="D2499" s="27" t="s">
        <v>32</v>
      </c>
      <c r="E2499" s="402" t="s">
        <v>1882</v>
      </c>
      <c r="F2499" s="27" t="str">
        <f t="shared" si="162"/>
        <v>0라지</v>
      </c>
      <c r="G2499" s="389" t="str">
        <f t="shared" si="163"/>
        <v/>
      </c>
    </row>
    <row r="2500" spans="1:7">
      <c r="A2500" s="384" t="s">
        <v>50</v>
      </c>
      <c r="B2500" s="385" t="s">
        <v>98</v>
      </c>
      <c r="C2500" s="27" t="s">
        <v>34</v>
      </c>
      <c r="D2500" s="27" t="s">
        <v>33</v>
      </c>
      <c r="E2500" s="402" t="s">
        <v>1880</v>
      </c>
      <c r="F2500" s="27" t="str">
        <f t="shared" si="162"/>
        <v>0스몰</v>
      </c>
      <c r="G2500" s="389" t="str">
        <f t="shared" si="163"/>
        <v/>
      </c>
    </row>
    <row r="2501" spans="1:7">
      <c r="A2501" s="384" t="s">
        <v>50</v>
      </c>
      <c r="B2501" s="385" t="s">
        <v>98</v>
      </c>
      <c r="C2501" s="27" t="s">
        <v>34</v>
      </c>
      <c r="D2501" s="27" t="s">
        <v>33</v>
      </c>
      <c r="E2501" s="402" t="s">
        <v>1879</v>
      </c>
      <c r="F2501" s="27" t="str">
        <f t="shared" si="162"/>
        <v>0미디엄</v>
      </c>
      <c r="G2501" s="389" t="str">
        <f t="shared" si="163"/>
        <v/>
      </c>
    </row>
    <row r="2502" spans="1:7">
      <c r="A2502" s="384" t="s">
        <v>50</v>
      </c>
      <c r="B2502" s="385" t="s">
        <v>98</v>
      </c>
      <c r="C2502" s="27" t="s">
        <v>34</v>
      </c>
      <c r="D2502" s="27" t="s">
        <v>33</v>
      </c>
      <c r="E2502" s="402" t="s">
        <v>1881</v>
      </c>
      <c r="F2502" s="27" t="str">
        <f t="shared" si="162"/>
        <v>0라지</v>
      </c>
      <c r="G2502" s="389" t="str">
        <f t="shared" si="163"/>
        <v/>
      </c>
    </row>
    <row r="2503" spans="1:7">
      <c r="A2503" s="384" t="s">
        <v>50</v>
      </c>
      <c r="B2503" s="385" t="s">
        <v>98</v>
      </c>
      <c r="C2503" s="27" t="s">
        <v>34</v>
      </c>
      <c r="D2503" s="27" t="s">
        <v>33</v>
      </c>
      <c r="E2503" s="402" t="s">
        <v>1882</v>
      </c>
      <c r="F2503" s="27" t="str">
        <f t="shared" si="162"/>
        <v>0라지</v>
      </c>
      <c r="G2503" s="389" t="str">
        <f t="shared" si="163"/>
        <v/>
      </c>
    </row>
    <row r="2504" spans="1:7">
      <c r="A2504" s="384" t="s">
        <v>50</v>
      </c>
      <c r="B2504" s="385" t="s">
        <v>98</v>
      </c>
      <c r="C2504" s="27" t="s">
        <v>86</v>
      </c>
      <c r="D2504" s="27" t="s">
        <v>28</v>
      </c>
      <c r="E2504" s="402" t="s">
        <v>1880</v>
      </c>
      <c r="F2504" s="27" t="str">
        <f t="shared" si="162"/>
        <v>0스몰</v>
      </c>
      <c r="G2504" s="389" t="str">
        <f t="shared" si="163"/>
        <v/>
      </c>
    </row>
    <row r="2505" spans="1:7">
      <c r="A2505" s="384" t="s">
        <v>50</v>
      </c>
      <c r="B2505" s="385" t="s">
        <v>98</v>
      </c>
      <c r="C2505" s="27" t="s">
        <v>86</v>
      </c>
      <c r="D2505" s="27" t="s">
        <v>28</v>
      </c>
      <c r="E2505" s="402" t="s">
        <v>1879</v>
      </c>
      <c r="F2505" s="27" t="str">
        <f t="shared" si="162"/>
        <v>0미디엄</v>
      </c>
      <c r="G2505" s="389" t="str">
        <f t="shared" si="163"/>
        <v/>
      </c>
    </row>
    <row r="2506" spans="1:7">
      <c r="A2506" s="384" t="s">
        <v>50</v>
      </c>
      <c r="B2506" s="385" t="s">
        <v>98</v>
      </c>
      <c r="C2506" s="27" t="s">
        <v>86</v>
      </c>
      <c r="D2506" s="27" t="s">
        <v>28</v>
      </c>
      <c r="E2506" s="402" t="s">
        <v>1881</v>
      </c>
      <c r="F2506" s="27" t="str">
        <f t="shared" si="162"/>
        <v>0라지</v>
      </c>
      <c r="G2506" s="389" t="str">
        <f t="shared" si="163"/>
        <v/>
      </c>
    </row>
    <row r="2507" spans="1:7">
      <c r="A2507" s="384" t="s">
        <v>50</v>
      </c>
      <c r="B2507" s="385" t="s">
        <v>98</v>
      </c>
      <c r="C2507" s="27" t="s">
        <v>86</v>
      </c>
      <c r="D2507" s="27" t="s">
        <v>28</v>
      </c>
      <c r="E2507" s="402" t="s">
        <v>1882</v>
      </c>
      <c r="F2507" s="27" t="str">
        <f t="shared" si="162"/>
        <v>0라지</v>
      </c>
      <c r="G2507" s="389" t="str">
        <f t="shared" si="163"/>
        <v/>
      </c>
    </row>
    <row r="2508" spans="1:7">
      <c r="A2508" s="384" t="s">
        <v>50</v>
      </c>
      <c r="B2508" s="385" t="s">
        <v>98</v>
      </c>
      <c r="C2508" s="27" t="s">
        <v>86</v>
      </c>
      <c r="D2508" s="27" t="s">
        <v>31</v>
      </c>
      <c r="E2508" s="402" t="s">
        <v>1880</v>
      </c>
      <c r="F2508" s="27" t="str">
        <f t="shared" si="162"/>
        <v>0스몰</v>
      </c>
      <c r="G2508" s="389" t="str">
        <f t="shared" si="163"/>
        <v/>
      </c>
    </row>
    <row r="2509" spans="1:7">
      <c r="A2509" s="384" t="s">
        <v>50</v>
      </c>
      <c r="B2509" s="385" t="s">
        <v>98</v>
      </c>
      <c r="C2509" s="27" t="s">
        <v>86</v>
      </c>
      <c r="D2509" s="27" t="s">
        <v>31</v>
      </c>
      <c r="E2509" s="402" t="s">
        <v>1879</v>
      </c>
      <c r="F2509" s="27" t="str">
        <f t="shared" si="162"/>
        <v>0미디엄</v>
      </c>
      <c r="G2509" s="389" t="str">
        <f t="shared" si="163"/>
        <v/>
      </c>
    </row>
    <row r="2510" spans="1:7">
      <c r="A2510" s="384" t="s">
        <v>50</v>
      </c>
      <c r="B2510" s="385" t="s">
        <v>98</v>
      </c>
      <c r="C2510" s="27" t="s">
        <v>86</v>
      </c>
      <c r="D2510" s="27" t="s">
        <v>31</v>
      </c>
      <c r="E2510" s="402" t="s">
        <v>1881</v>
      </c>
      <c r="F2510" s="27" t="str">
        <f t="shared" si="162"/>
        <v>0라지</v>
      </c>
      <c r="G2510" s="389" t="str">
        <f t="shared" si="163"/>
        <v/>
      </c>
    </row>
    <row r="2511" spans="1:7">
      <c r="A2511" s="384" t="s">
        <v>50</v>
      </c>
      <c r="B2511" s="385" t="s">
        <v>98</v>
      </c>
      <c r="C2511" s="27" t="s">
        <v>86</v>
      </c>
      <c r="D2511" s="27" t="s">
        <v>31</v>
      </c>
      <c r="E2511" s="402" t="s">
        <v>1882</v>
      </c>
      <c r="F2511" s="27" t="str">
        <f t="shared" si="162"/>
        <v>0라지</v>
      </c>
      <c r="G2511" s="389" t="str">
        <f t="shared" si="163"/>
        <v/>
      </c>
    </row>
    <row r="2512" spans="1:7">
      <c r="A2512" s="384" t="s">
        <v>50</v>
      </c>
      <c r="B2512" s="385" t="s">
        <v>98</v>
      </c>
      <c r="C2512" s="27" t="s">
        <v>86</v>
      </c>
      <c r="D2512" s="27" t="s">
        <v>32</v>
      </c>
      <c r="E2512" s="402" t="s">
        <v>1880</v>
      </c>
      <c r="F2512" s="27" t="str">
        <f t="shared" si="162"/>
        <v>0스몰</v>
      </c>
      <c r="G2512" s="389" t="str">
        <f t="shared" si="163"/>
        <v/>
      </c>
    </row>
    <row r="2513" spans="1:7">
      <c r="A2513" s="384" t="s">
        <v>50</v>
      </c>
      <c r="B2513" s="385" t="s">
        <v>98</v>
      </c>
      <c r="C2513" s="27" t="s">
        <v>86</v>
      </c>
      <c r="D2513" s="27" t="s">
        <v>32</v>
      </c>
      <c r="E2513" s="402" t="s">
        <v>1879</v>
      </c>
      <c r="F2513" s="27" t="str">
        <f t="shared" si="162"/>
        <v>0미디엄</v>
      </c>
      <c r="G2513" s="389" t="str">
        <f t="shared" si="163"/>
        <v/>
      </c>
    </row>
    <row r="2514" spans="1:7">
      <c r="A2514" s="384" t="s">
        <v>50</v>
      </c>
      <c r="B2514" s="385" t="s">
        <v>98</v>
      </c>
      <c r="C2514" s="27" t="s">
        <v>86</v>
      </c>
      <c r="D2514" s="27" t="s">
        <v>32</v>
      </c>
      <c r="E2514" s="402" t="s">
        <v>1881</v>
      </c>
      <c r="F2514" s="27" t="str">
        <f t="shared" si="162"/>
        <v>0라지</v>
      </c>
      <c r="G2514" s="389" t="str">
        <f t="shared" si="163"/>
        <v/>
      </c>
    </row>
    <row r="2515" spans="1:7">
      <c r="A2515" s="384" t="s">
        <v>50</v>
      </c>
      <c r="B2515" s="385" t="s">
        <v>98</v>
      </c>
      <c r="C2515" s="27" t="s">
        <v>86</v>
      </c>
      <c r="D2515" s="27" t="s">
        <v>32</v>
      </c>
      <c r="E2515" s="402" t="s">
        <v>1882</v>
      </c>
      <c r="F2515" s="27" t="str">
        <f t="shared" si="162"/>
        <v>0라지</v>
      </c>
      <c r="G2515" s="389" t="str">
        <f t="shared" si="163"/>
        <v/>
      </c>
    </row>
    <row r="2516" spans="1:7">
      <c r="A2516" s="384" t="s">
        <v>50</v>
      </c>
      <c r="B2516" s="385" t="s">
        <v>98</v>
      </c>
      <c r="C2516" s="27" t="s">
        <v>86</v>
      </c>
      <c r="D2516" s="27" t="s">
        <v>33</v>
      </c>
      <c r="E2516" s="402" t="s">
        <v>1880</v>
      </c>
      <c r="F2516" s="27" t="str">
        <f t="shared" si="162"/>
        <v>0스몰</v>
      </c>
      <c r="G2516" s="389" t="str">
        <f t="shared" si="163"/>
        <v/>
      </c>
    </row>
    <row r="2517" spans="1:7">
      <c r="A2517" s="384" t="s">
        <v>50</v>
      </c>
      <c r="B2517" s="385" t="s">
        <v>98</v>
      </c>
      <c r="C2517" s="27" t="s">
        <v>86</v>
      </c>
      <c r="D2517" s="27" t="s">
        <v>33</v>
      </c>
      <c r="E2517" s="402" t="s">
        <v>1879</v>
      </c>
      <c r="F2517" s="27" t="str">
        <f t="shared" si="162"/>
        <v>0미디엄</v>
      </c>
      <c r="G2517" s="389" t="str">
        <f t="shared" si="163"/>
        <v/>
      </c>
    </row>
    <row r="2518" spans="1:7">
      <c r="A2518" s="384" t="s">
        <v>50</v>
      </c>
      <c r="B2518" s="385" t="s">
        <v>98</v>
      </c>
      <c r="C2518" s="27" t="s">
        <v>86</v>
      </c>
      <c r="D2518" s="27" t="s">
        <v>33</v>
      </c>
      <c r="E2518" s="402" t="s">
        <v>1881</v>
      </c>
      <c r="F2518" s="27" t="str">
        <f t="shared" si="162"/>
        <v>0라지</v>
      </c>
      <c r="G2518" s="389" t="str">
        <f t="shared" si="163"/>
        <v/>
      </c>
    </row>
    <row r="2519" spans="1:7">
      <c r="A2519" s="384" t="s">
        <v>50</v>
      </c>
      <c r="B2519" s="385" t="s">
        <v>98</v>
      </c>
      <c r="C2519" s="27" t="s">
        <v>86</v>
      </c>
      <c r="D2519" s="27" t="s">
        <v>33</v>
      </c>
      <c r="E2519" s="402" t="s">
        <v>1882</v>
      </c>
      <c r="F2519" s="27" t="str">
        <f t="shared" si="162"/>
        <v>0라지</v>
      </c>
      <c r="G2519" s="389" t="str">
        <f t="shared" si="163"/>
        <v/>
      </c>
    </row>
    <row r="2520" spans="1:7">
      <c r="A2520" s="384" t="s">
        <v>50</v>
      </c>
      <c r="B2520" s="385" t="s">
        <v>100</v>
      </c>
      <c r="C2520" s="27" t="s">
        <v>5</v>
      </c>
      <c r="D2520" s="27" t="s">
        <v>28</v>
      </c>
      <c r="E2520" s="402" t="s">
        <v>1880</v>
      </c>
      <c r="F2520" s="27" t="str">
        <f t="shared" ref="F2520:F2583" si="164">IFERROR(VLOOKUP(E2520,$A$11:$G$17,7,0),0)</f>
        <v>주말엔팅세이브
(팅안심옵션)</v>
      </c>
      <c r="G2520" s="389" t="str">
        <f t="shared" si="163"/>
        <v/>
      </c>
    </row>
    <row r="2521" spans="1:7">
      <c r="A2521" s="384" t="s">
        <v>50</v>
      </c>
      <c r="B2521" s="385" t="s">
        <v>100</v>
      </c>
      <c r="C2521" s="27" t="s">
        <v>5</v>
      </c>
      <c r="D2521" s="27" t="s">
        <v>28</v>
      </c>
      <c r="E2521" s="402" t="s">
        <v>1879</v>
      </c>
      <c r="F2521" s="27" t="str">
        <f t="shared" si="164"/>
        <v>주말엔팅세이브
(팅안심옵션)</v>
      </c>
      <c r="G2521" s="389" t="str">
        <f t="shared" si="163"/>
        <v/>
      </c>
    </row>
    <row r="2522" spans="1:7">
      <c r="A2522" s="384" t="s">
        <v>50</v>
      </c>
      <c r="B2522" s="385" t="s">
        <v>100</v>
      </c>
      <c r="C2522" s="27" t="s">
        <v>5</v>
      </c>
      <c r="D2522" s="27" t="s">
        <v>28</v>
      </c>
      <c r="E2522" s="402" t="s">
        <v>1881</v>
      </c>
      <c r="F2522" s="27" t="str">
        <f t="shared" si="164"/>
        <v>주말엔팅3.0</v>
      </c>
      <c r="G2522" s="389" t="str">
        <f t="shared" si="163"/>
        <v/>
      </c>
    </row>
    <row r="2523" spans="1:7">
      <c r="A2523" s="384" t="s">
        <v>50</v>
      </c>
      <c r="B2523" s="385" t="s">
        <v>100</v>
      </c>
      <c r="C2523" s="27" t="s">
        <v>5</v>
      </c>
      <c r="D2523" s="27" t="s">
        <v>28</v>
      </c>
      <c r="E2523" s="402" t="s">
        <v>1882</v>
      </c>
      <c r="F2523" s="27" t="str">
        <f t="shared" si="164"/>
        <v>주말엔팅5.0</v>
      </c>
      <c r="G2523" s="389" t="str">
        <f t="shared" si="163"/>
        <v/>
      </c>
    </row>
    <row r="2524" spans="1:7">
      <c r="A2524" s="384" t="s">
        <v>50</v>
      </c>
      <c r="B2524" s="385" t="s">
        <v>100</v>
      </c>
      <c r="C2524" s="27" t="s">
        <v>5</v>
      </c>
      <c r="D2524" s="27" t="s">
        <v>31</v>
      </c>
      <c r="E2524" s="402" t="s">
        <v>1880</v>
      </c>
      <c r="F2524" s="27" t="str">
        <f t="shared" si="164"/>
        <v>주말엔팅세이브
(팅안심옵션)</v>
      </c>
      <c r="G2524" s="389" t="str">
        <f t="shared" si="163"/>
        <v/>
      </c>
    </row>
    <row r="2525" spans="1:7">
      <c r="A2525" s="384" t="s">
        <v>50</v>
      </c>
      <c r="B2525" s="385" t="s">
        <v>100</v>
      </c>
      <c r="C2525" s="27" t="s">
        <v>5</v>
      </c>
      <c r="D2525" s="27" t="s">
        <v>31</v>
      </c>
      <c r="E2525" s="402" t="s">
        <v>1879</v>
      </c>
      <c r="F2525" s="27" t="str">
        <f t="shared" si="164"/>
        <v>주말엔팅세이브
(팅안심옵션)</v>
      </c>
      <c r="G2525" s="389" t="str">
        <f t="shared" si="163"/>
        <v/>
      </c>
    </row>
    <row r="2526" spans="1:7">
      <c r="A2526" s="384" t="s">
        <v>50</v>
      </c>
      <c r="B2526" s="385" t="s">
        <v>100</v>
      </c>
      <c r="C2526" s="27" t="s">
        <v>5</v>
      </c>
      <c r="D2526" s="27" t="s">
        <v>31</v>
      </c>
      <c r="E2526" s="402" t="s">
        <v>1881</v>
      </c>
      <c r="F2526" s="27" t="str">
        <f t="shared" si="164"/>
        <v>주말엔팅3.0</v>
      </c>
      <c r="G2526" s="389" t="str">
        <f t="shared" si="163"/>
        <v/>
      </c>
    </row>
    <row r="2527" spans="1:7">
      <c r="A2527" s="384" t="s">
        <v>50</v>
      </c>
      <c r="B2527" s="385" t="s">
        <v>100</v>
      </c>
      <c r="C2527" s="27" t="s">
        <v>5</v>
      </c>
      <c r="D2527" s="27" t="s">
        <v>31</v>
      </c>
      <c r="E2527" s="402" t="s">
        <v>1882</v>
      </c>
      <c r="F2527" s="27" t="str">
        <f t="shared" si="164"/>
        <v>주말엔팅5.0</v>
      </c>
      <c r="G2527" s="389" t="str">
        <f t="shared" si="163"/>
        <v/>
      </c>
    </row>
    <row r="2528" spans="1:7">
      <c r="A2528" s="384" t="s">
        <v>50</v>
      </c>
      <c r="B2528" s="385" t="s">
        <v>100</v>
      </c>
      <c r="C2528" s="27" t="s">
        <v>5</v>
      </c>
      <c r="D2528" s="27" t="s">
        <v>32</v>
      </c>
      <c r="E2528" s="402" t="s">
        <v>1880</v>
      </c>
      <c r="F2528" s="27" t="str">
        <f t="shared" si="164"/>
        <v>주말엔팅세이브
(팅안심옵션)</v>
      </c>
      <c r="G2528" s="389" t="str">
        <f t="shared" si="163"/>
        <v/>
      </c>
    </row>
    <row r="2529" spans="1:7">
      <c r="A2529" s="384" t="s">
        <v>50</v>
      </c>
      <c r="B2529" s="385" t="s">
        <v>100</v>
      </c>
      <c r="C2529" s="27" t="s">
        <v>5</v>
      </c>
      <c r="D2529" s="27" t="s">
        <v>32</v>
      </c>
      <c r="E2529" s="402" t="s">
        <v>1879</v>
      </c>
      <c r="F2529" s="27" t="str">
        <f t="shared" si="164"/>
        <v>주말엔팅세이브
(팅안심옵션)</v>
      </c>
      <c r="G2529" s="389" t="str">
        <f t="shared" si="163"/>
        <v/>
      </c>
    </row>
    <row r="2530" spans="1:7">
      <c r="A2530" s="384" t="s">
        <v>50</v>
      </c>
      <c r="B2530" s="385" t="s">
        <v>100</v>
      </c>
      <c r="C2530" s="27" t="s">
        <v>5</v>
      </c>
      <c r="D2530" s="27" t="s">
        <v>32</v>
      </c>
      <c r="E2530" s="402" t="s">
        <v>1881</v>
      </c>
      <c r="F2530" s="27" t="str">
        <f t="shared" si="164"/>
        <v>주말엔팅3.0</v>
      </c>
      <c r="G2530" s="389" t="str">
        <f t="shared" si="163"/>
        <v/>
      </c>
    </row>
    <row r="2531" spans="1:7">
      <c r="A2531" s="384" t="s">
        <v>50</v>
      </c>
      <c r="B2531" s="385" t="s">
        <v>100</v>
      </c>
      <c r="C2531" s="27" t="s">
        <v>5</v>
      </c>
      <c r="D2531" s="27" t="s">
        <v>32</v>
      </c>
      <c r="E2531" s="402" t="s">
        <v>1882</v>
      </c>
      <c r="F2531" s="27" t="str">
        <f t="shared" si="164"/>
        <v>주말엔팅5.0</v>
      </c>
      <c r="G2531" s="389" t="str">
        <f t="shared" si="163"/>
        <v/>
      </c>
    </row>
    <row r="2532" spans="1:7">
      <c r="A2532" s="384" t="s">
        <v>50</v>
      </c>
      <c r="B2532" s="385" t="s">
        <v>100</v>
      </c>
      <c r="C2532" s="27" t="s">
        <v>5</v>
      </c>
      <c r="D2532" s="27" t="s">
        <v>33</v>
      </c>
      <c r="E2532" s="402" t="s">
        <v>1880</v>
      </c>
      <c r="F2532" s="27" t="str">
        <f t="shared" si="164"/>
        <v>주말엔팅세이브
(팅안심옵션)</v>
      </c>
      <c r="G2532" s="389" t="str">
        <f t="shared" si="163"/>
        <v/>
      </c>
    </row>
    <row r="2533" spans="1:7">
      <c r="A2533" s="384" t="s">
        <v>50</v>
      </c>
      <c r="B2533" s="385" t="s">
        <v>100</v>
      </c>
      <c r="C2533" s="27" t="s">
        <v>5</v>
      </c>
      <c r="D2533" s="27" t="s">
        <v>33</v>
      </c>
      <c r="E2533" s="402" t="s">
        <v>1879</v>
      </c>
      <c r="F2533" s="27" t="str">
        <f t="shared" si="164"/>
        <v>주말엔팅세이브
(팅안심옵션)</v>
      </c>
      <c r="G2533" s="389" t="str">
        <f t="shared" si="163"/>
        <v/>
      </c>
    </row>
    <row r="2534" spans="1:7">
      <c r="A2534" s="384" t="s">
        <v>50</v>
      </c>
      <c r="B2534" s="385" t="s">
        <v>100</v>
      </c>
      <c r="C2534" s="27" t="s">
        <v>5</v>
      </c>
      <c r="D2534" s="27" t="s">
        <v>33</v>
      </c>
      <c r="E2534" s="402" t="s">
        <v>1881</v>
      </c>
      <c r="F2534" s="27" t="str">
        <f t="shared" si="164"/>
        <v>주말엔팅3.0</v>
      </c>
      <c r="G2534" s="389" t="str">
        <f t="shared" si="163"/>
        <v/>
      </c>
    </row>
    <row r="2535" spans="1:7">
      <c r="A2535" s="384" t="s">
        <v>50</v>
      </c>
      <c r="B2535" s="385" t="s">
        <v>100</v>
      </c>
      <c r="C2535" s="27" t="s">
        <v>5</v>
      </c>
      <c r="D2535" s="27" t="s">
        <v>33</v>
      </c>
      <c r="E2535" s="402" t="s">
        <v>1882</v>
      </c>
      <c r="F2535" s="27" t="str">
        <f t="shared" si="164"/>
        <v>주말엔팅5.0</v>
      </c>
      <c r="G2535" s="389" t="str">
        <f t="shared" si="163"/>
        <v/>
      </c>
    </row>
    <row r="2536" spans="1:7">
      <c r="A2536" s="384" t="s">
        <v>50</v>
      </c>
      <c r="B2536" s="385" t="s">
        <v>100</v>
      </c>
      <c r="C2536" s="27" t="s">
        <v>30</v>
      </c>
      <c r="D2536" s="27" t="s">
        <v>28</v>
      </c>
      <c r="E2536" s="402" t="s">
        <v>1880</v>
      </c>
      <c r="F2536" s="27" t="str">
        <f t="shared" si="164"/>
        <v>주말엔팅세이브
(팅안심옵션)</v>
      </c>
      <c r="G2536" s="389" t="str">
        <f t="shared" si="163"/>
        <v/>
      </c>
    </row>
    <row r="2537" spans="1:7">
      <c r="A2537" s="384" t="s">
        <v>50</v>
      </c>
      <c r="B2537" s="385" t="s">
        <v>100</v>
      </c>
      <c r="C2537" s="27" t="s">
        <v>30</v>
      </c>
      <c r="D2537" s="27" t="s">
        <v>28</v>
      </c>
      <c r="E2537" s="402" t="s">
        <v>1879</v>
      </c>
      <c r="F2537" s="27" t="str">
        <f t="shared" si="164"/>
        <v>주말엔팅세이브
(팅안심옵션)</v>
      </c>
      <c r="G2537" s="389" t="str">
        <f t="shared" si="163"/>
        <v/>
      </c>
    </row>
    <row r="2538" spans="1:7">
      <c r="A2538" s="384" t="s">
        <v>50</v>
      </c>
      <c r="B2538" s="385" t="s">
        <v>100</v>
      </c>
      <c r="C2538" s="27" t="s">
        <v>30</v>
      </c>
      <c r="D2538" s="27" t="s">
        <v>28</v>
      </c>
      <c r="E2538" s="402" t="s">
        <v>1881</v>
      </c>
      <c r="F2538" s="27" t="str">
        <f t="shared" si="164"/>
        <v>주말엔팅3.0</v>
      </c>
      <c r="G2538" s="389" t="str">
        <f t="shared" si="163"/>
        <v/>
      </c>
    </row>
    <row r="2539" spans="1:7">
      <c r="A2539" s="384" t="s">
        <v>50</v>
      </c>
      <c r="B2539" s="385" t="s">
        <v>100</v>
      </c>
      <c r="C2539" s="27" t="s">
        <v>30</v>
      </c>
      <c r="D2539" s="27" t="s">
        <v>28</v>
      </c>
      <c r="E2539" s="402" t="s">
        <v>1882</v>
      </c>
      <c r="F2539" s="27" t="str">
        <f t="shared" si="164"/>
        <v>주말엔팅5.0</v>
      </c>
      <c r="G2539" s="389" t="str">
        <f t="shared" si="163"/>
        <v/>
      </c>
    </row>
    <row r="2540" spans="1:7">
      <c r="A2540" s="384" t="s">
        <v>50</v>
      </c>
      <c r="B2540" s="385" t="s">
        <v>100</v>
      </c>
      <c r="C2540" s="27" t="s">
        <v>30</v>
      </c>
      <c r="D2540" s="27" t="s">
        <v>31</v>
      </c>
      <c r="E2540" s="402" t="s">
        <v>1880</v>
      </c>
      <c r="F2540" s="27" t="str">
        <f t="shared" si="164"/>
        <v>주말엔팅세이브
(팅안심옵션)</v>
      </c>
      <c r="G2540" s="389" t="str">
        <f t="shared" si="163"/>
        <v/>
      </c>
    </row>
    <row r="2541" spans="1:7">
      <c r="A2541" s="384" t="s">
        <v>50</v>
      </c>
      <c r="B2541" s="385" t="s">
        <v>100</v>
      </c>
      <c r="C2541" s="27" t="s">
        <v>30</v>
      </c>
      <c r="D2541" s="27" t="s">
        <v>31</v>
      </c>
      <c r="E2541" s="402" t="s">
        <v>1879</v>
      </c>
      <c r="F2541" s="27" t="str">
        <f t="shared" si="164"/>
        <v>주말엔팅세이브
(팅안심옵션)</v>
      </c>
      <c r="G2541" s="389" t="str">
        <f t="shared" si="163"/>
        <v/>
      </c>
    </row>
    <row r="2542" spans="1:7">
      <c r="A2542" s="384" t="s">
        <v>50</v>
      </c>
      <c r="B2542" s="385" t="s">
        <v>100</v>
      </c>
      <c r="C2542" s="27" t="s">
        <v>30</v>
      </c>
      <c r="D2542" s="27" t="s">
        <v>31</v>
      </c>
      <c r="E2542" s="402" t="s">
        <v>1881</v>
      </c>
      <c r="F2542" s="27" t="str">
        <f t="shared" si="164"/>
        <v>주말엔팅3.0</v>
      </c>
      <c r="G2542" s="389" t="str">
        <f t="shared" si="163"/>
        <v/>
      </c>
    </row>
    <row r="2543" spans="1:7">
      <c r="A2543" s="384" t="s">
        <v>50</v>
      </c>
      <c r="B2543" s="385" t="s">
        <v>100</v>
      </c>
      <c r="C2543" s="27" t="s">
        <v>30</v>
      </c>
      <c r="D2543" s="27" t="s">
        <v>31</v>
      </c>
      <c r="E2543" s="402" t="s">
        <v>1882</v>
      </c>
      <c r="F2543" s="27" t="str">
        <f t="shared" si="164"/>
        <v>주말엔팅5.0</v>
      </c>
      <c r="G2543" s="389" t="str">
        <f t="shared" si="163"/>
        <v/>
      </c>
    </row>
    <row r="2544" spans="1:7">
      <c r="A2544" s="384" t="s">
        <v>50</v>
      </c>
      <c r="B2544" s="385" t="s">
        <v>100</v>
      </c>
      <c r="C2544" s="27" t="s">
        <v>30</v>
      </c>
      <c r="D2544" s="27" t="s">
        <v>32</v>
      </c>
      <c r="E2544" s="402" t="s">
        <v>1880</v>
      </c>
      <c r="F2544" s="27" t="str">
        <f t="shared" si="164"/>
        <v>주말엔팅세이브
(팅안심옵션)</v>
      </c>
      <c r="G2544" s="389" t="str">
        <f t="shared" si="163"/>
        <v/>
      </c>
    </row>
    <row r="2545" spans="1:7">
      <c r="A2545" s="384" t="s">
        <v>50</v>
      </c>
      <c r="B2545" s="385" t="s">
        <v>100</v>
      </c>
      <c r="C2545" s="27" t="s">
        <v>30</v>
      </c>
      <c r="D2545" s="27" t="s">
        <v>32</v>
      </c>
      <c r="E2545" s="402" t="s">
        <v>1879</v>
      </c>
      <c r="F2545" s="27" t="str">
        <f t="shared" si="164"/>
        <v>주말엔팅세이브
(팅안심옵션)</v>
      </c>
      <c r="G2545" s="389" t="str">
        <f t="shared" si="163"/>
        <v/>
      </c>
    </row>
    <row r="2546" spans="1:7">
      <c r="A2546" s="384" t="s">
        <v>50</v>
      </c>
      <c r="B2546" s="385" t="s">
        <v>100</v>
      </c>
      <c r="C2546" s="27" t="s">
        <v>30</v>
      </c>
      <c r="D2546" s="27" t="s">
        <v>32</v>
      </c>
      <c r="E2546" s="402" t="s">
        <v>1881</v>
      </c>
      <c r="F2546" s="27" t="str">
        <f t="shared" si="164"/>
        <v>주말엔팅3.0</v>
      </c>
      <c r="G2546" s="389" t="str">
        <f t="shared" si="163"/>
        <v/>
      </c>
    </row>
    <row r="2547" spans="1:7">
      <c r="A2547" s="384" t="s">
        <v>50</v>
      </c>
      <c r="B2547" s="385" t="s">
        <v>100</v>
      </c>
      <c r="C2547" s="27" t="s">
        <v>30</v>
      </c>
      <c r="D2547" s="27" t="s">
        <v>32</v>
      </c>
      <c r="E2547" s="402" t="s">
        <v>1882</v>
      </c>
      <c r="F2547" s="27" t="str">
        <f t="shared" si="164"/>
        <v>주말엔팅5.0</v>
      </c>
      <c r="G2547" s="389" t="str">
        <f t="shared" si="163"/>
        <v/>
      </c>
    </row>
    <row r="2548" spans="1:7">
      <c r="A2548" s="384" t="s">
        <v>50</v>
      </c>
      <c r="B2548" s="385" t="s">
        <v>100</v>
      </c>
      <c r="C2548" s="27" t="s">
        <v>30</v>
      </c>
      <c r="D2548" s="27" t="s">
        <v>33</v>
      </c>
      <c r="E2548" s="402" t="s">
        <v>1880</v>
      </c>
      <c r="F2548" s="27" t="str">
        <f t="shared" si="164"/>
        <v>주말엔팅세이브
(팅안심옵션)</v>
      </c>
      <c r="G2548" s="389" t="str">
        <f t="shared" si="163"/>
        <v/>
      </c>
    </row>
    <row r="2549" spans="1:7">
      <c r="A2549" s="384" t="s">
        <v>50</v>
      </c>
      <c r="B2549" s="385" t="s">
        <v>100</v>
      </c>
      <c r="C2549" s="27" t="s">
        <v>30</v>
      </c>
      <c r="D2549" s="27" t="s">
        <v>33</v>
      </c>
      <c r="E2549" s="402" t="s">
        <v>1879</v>
      </c>
      <c r="F2549" s="27" t="str">
        <f t="shared" si="164"/>
        <v>주말엔팅세이브
(팅안심옵션)</v>
      </c>
      <c r="G2549" s="389" t="str">
        <f t="shared" si="163"/>
        <v/>
      </c>
    </row>
    <row r="2550" spans="1:7">
      <c r="A2550" s="384" t="s">
        <v>50</v>
      </c>
      <c r="B2550" s="385" t="s">
        <v>100</v>
      </c>
      <c r="C2550" s="27" t="s">
        <v>30</v>
      </c>
      <c r="D2550" s="27" t="s">
        <v>33</v>
      </c>
      <c r="E2550" s="402" t="s">
        <v>1881</v>
      </c>
      <c r="F2550" s="27" t="str">
        <f t="shared" si="164"/>
        <v>주말엔팅3.0</v>
      </c>
      <c r="G2550" s="389" t="str">
        <f t="shared" si="163"/>
        <v/>
      </c>
    </row>
    <row r="2551" spans="1:7">
      <c r="A2551" s="384" t="s">
        <v>50</v>
      </c>
      <c r="B2551" s="385" t="s">
        <v>100</v>
      </c>
      <c r="C2551" s="27" t="s">
        <v>30</v>
      </c>
      <c r="D2551" s="27" t="s">
        <v>33</v>
      </c>
      <c r="E2551" s="402" t="s">
        <v>1882</v>
      </c>
      <c r="F2551" s="27" t="str">
        <f t="shared" si="164"/>
        <v>주말엔팅5.0</v>
      </c>
      <c r="G2551" s="389" t="str">
        <f t="shared" si="163"/>
        <v/>
      </c>
    </row>
    <row r="2552" spans="1:7">
      <c r="A2552" s="384" t="s">
        <v>50</v>
      </c>
      <c r="B2552" s="385" t="s">
        <v>100</v>
      </c>
      <c r="C2552" s="27" t="s">
        <v>10</v>
      </c>
      <c r="D2552" s="27" t="s">
        <v>28</v>
      </c>
      <c r="E2552" s="402" t="s">
        <v>1880</v>
      </c>
      <c r="F2552" s="27" t="str">
        <f t="shared" si="164"/>
        <v>주말엔팅세이브
(팅안심옵션)</v>
      </c>
      <c r="G2552" s="389" t="str">
        <f t="shared" ref="G2552:G2615" si="165">IF(F2552="스몰","LTE안심옵션","")</f>
        <v/>
      </c>
    </row>
    <row r="2553" spans="1:7">
      <c r="A2553" s="384" t="s">
        <v>50</v>
      </c>
      <c r="B2553" s="385" t="s">
        <v>100</v>
      </c>
      <c r="C2553" s="27" t="s">
        <v>10</v>
      </c>
      <c r="D2553" s="27" t="s">
        <v>28</v>
      </c>
      <c r="E2553" s="402" t="s">
        <v>1879</v>
      </c>
      <c r="F2553" s="27" t="str">
        <f t="shared" si="164"/>
        <v>주말엔팅세이브
(팅안심옵션)</v>
      </c>
      <c r="G2553" s="389" t="str">
        <f t="shared" si="165"/>
        <v/>
      </c>
    </row>
    <row r="2554" spans="1:7">
      <c r="A2554" s="384" t="s">
        <v>50</v>
      </c>
      <c r="B2554" s="385" t="s">
        <v>100</v>
      </c>
      <c r="C2554" s="27" t="s">
        <v>10</v>
      </c>
      <c r="D2554" s="27" t="s">
        <v>28</v>
      </c>
      <c r="E2554" s="402" t="s">
        <v>1881</v>
      </c>
      <c r="F2554" s="27" t="str">
        <f t="shared" si="164"/>
        <v>주말엔팅3.0</v>
      </c>
      <c r="G2554" s="389" t="str">
        <f t="shared" si="165"/>
        <v/>
      </c>
    </row>
    <row r="2555" spans="1:7">
      <c r="A2555" s="384" t="s">
        <v>50</v>
      </c>
      <c r="B2555" s="385" t="s">
        <v>100</v>
      </c>
      <c r="C2555" s="27" t="s">
        <v>10</v>
      </c>
      <c r="D2555" s="27" t="s">
        <v>28</v>
      </c>
      <c r="E2555" s="402" t="s">
        <v>1882</v>
      </c>
      <c r="F2555" s="27" t="str">
        <f t="shared" si="164"/>
        <v>주말엔팅5.0</v>
      </c>
      <c r="G2555" s="389" t="str">
        <f t="shared" si="165"/>
        <v/>
      </c>
    </row>
    <row r="2556" spans="1:7">
      <c r="A2556" s="384" t="s">
        <v>50</v>
      </c>
      <c r="B2556" s="385" t="s">
        <v>100</v>
      </c>
      <c r="C2556" s="27" t="s">
        <v>10</v>
      </c>
      <c r="D2556" s="27" t="s">
        <v>31</v>
      </c>
      <c r="E2556" s="402" t="s">
        <v>1880</v>
      </c>
      <c r="F2556" s="27" t="str">
        <f t="shared" si="164"/>
        <v>주말엔팅세이브
(팅안심옵션)</v>
      </c>
      <c r="G2556" s="389" t="str">
        <f t="shared" si="165"/>
        <v/>
      </c>
    </row>
    <row r="2557" spans="1:7">
      <c r="A2557" s="384" t="s">
        <v>50</v>
      </c>
      <c r="B2557" s="385" t="s">
        <v>100</v>
      </c>
      <c r="C2557" s="27" t="s">
        <v>10</v>
      </c>
      <c r="D2557" s="27" t="s">
        <v>31</v>
      </c>
      <c r="E2557" s="402" t="s">
        <v>1879</v>
      </c>
      <c r="F2557" s="27" t="str">
        <f t="shared" si="164"/>
        <v>주말엔팅세이브
(팅안심옵션)</v>
      </c>
      <c r="G2557" s="389" t="str">
        <f t="shared" si="165"/>
        <v/>
      </c>
    </row>
    <row r="2558" spans="1:7">
      <c r="A2558" s="384" t="s">
        <v>50</v>
      </c>
      <c r="B2558" s="385" t="s">
        <v>100</v>
      </c>
      <c r="C2558" s="27" t="s">
        <v>10</v>
      </c>
      <c r="D2558" s="27" t="s">
        <v>31</v>
      </c>
      <c r="E2558" s="402" t="s">
        <v>1881</v>
      </c>
      <c r="F2558" s="27" t="str">
        <f t="shared" si="164"/>
        <v>주말엔팅3.0</v>
      </c>
      <c r="G2558" s="389" t="str">
        <f t="shared" si="165"/>
        <v/>
      </c>
    </row>
    <row r="2559" spans="1:7">
      <c r="A2559" s="384" t="s">
        <v>50</v>
      </c>
      <c r="B2559" s="385" t="s">
        <v>100</v>
      </c>
      <c r="C2559" s="27" t="s">
        <v>10</v>
      </c>
      <c r="D2559" s="27" t="s">
        <v>31</v>
      </c>
      <c r="E2559" s="402" t="s">
        <v>1882</v>
      </c>
      <c r="F2559" s="27" t="str">
        <f t="shared" si="164"/>
        <v>주말엔팅5.0</v>
      </c>
      <c r="G2559" s="389" t="str">
        <f t="shared" si="165"/>
        <v/>
      </c>
    </row>
    <row r="2560" spans="1:7">
      <c r="A2560" s="384" t="s">
        <v>50</v>
      </c>
      <c r="B2560" s="385" t="s">
        <v>100</v>
      </c>
      <c r="C2560" s="27" t="s">
        <v>10</v>
      </c>
      <c r="D2560" s="27" t="s">
        <v>32</v>
      </c>
      <c r="E2560" s="402" t="s">
        <v>1880</v>
      </c>
      <c r="F2560" s="27" t="str">
        <f t="shared" si="164"/>
        <v>주말엔팅세이브
(팅안심옵션)</v>
      </c>
      <c r="G2560" s="389" t="str">
        <f t="shared" si="165"/>
        <v/>
      </c>
    </row>
    <row r="2561" spans="1:7">
      <c r="A2561" s="384" t="s">
        <v>50</v>
      </c>
      <c r="B2561" s="385" t="s">
        <v>100</v>
      </c>
      <c r="C2561" s="27" t="s">
        <v>10</v>
      </c>
      <c r="D2561" s="27" t="s">
        <v>32</v>
      </c>
      <c r="E2561" s="402" t="s">
        <v>1879</v>
      </c>
      <c r="F2561" s="27" t="str">
        <f t="shared" si="164"/>
        <v>주말엔팅세이브
(팅안심옵션)</v>
      </c>
      <c r="G2561" s="389" t="str">
        <f t="shared" si="165"/>
        <v/>
      </c>
    </row>
    <row r="2562" spans="1:7">
      <c r="A2562" s="384" t="s">
        <v>50</v>
      </c>
      <c r="B2562" s="385" t="s">
        <v>100</v>
      </c>
      <c r="C2562" s="27" t="s">
        <v>10</v>
      </c>
      <c r="D2562" s="27" t="s">
        <v>32</v>
      </c>
      <c r="E2562" s="402" t="s">
        <v>1881</v>
      </c>
      <c r="F2562" s="27" t="str">
        <f t="shared" si="164"/>
        <v>주말엔팅3.0</v>
      </c>
      <c r="G2562" s="389" t="str">
        <f t="shared" si="165"/>
        <v/>
      </c>
    </row>
    <row r="2563" spans="1:7">
      <c r="A2563" s="384" t="s">
        <v>50</v>
      </c>
      <c r="B2563" s="385" t="s">
        <v>100</v>
      </c>
      <c r="C2563" s="27" t="s">
        <v>10</v>
      </c>
      <c r="D2563" s="27" t="s">
        <v>32</v>
      </c>
      <c r="E2563" s="402" t="s">
        <v>1882</v>
      </c>
      <c r="F2563" s="27" t="str">
        <f t="shared" si="164"/>
        <v>주말엔팅5.0</v>
      </c>
      <c r="G2563" s="389" t="str">
        <f t="shared" si="165"/>
        <v/>
      </c>
    </row>
    <row r="2564" spans="1:7">
      <c r="A2564" s="384" t="s">
        <v>50</v>
      </c>
      <c r="B2564" s="385" t="s">
        <v>100</v>
      </c>
      <c r="C2564" s="27" t="s">
        <v>10</v>
      </c>
      <c r="D2564" s="27" t="s">
        <v>33</v>
      </c>
      <c r="E2564" s="402" t="s">
        <v>1880</v>
      </c>
      <c r="F2564" s="27" t="str">
        <f t="shared" si="164"/>
        <v>주말엔팅세이브
(팅안심옵션)</v>
      </c>
      <c r="G2564" s="389" t="str">
        <f t="shared" si="165"/>
        <v/>
      </c>
    </row>
    <row r="2565" spans="1:7">
      <c r="A2565" s="384" t="s">
        <v>50</v>
      </c>
      <c r="B2565" s="385" t="s">
        <v>100</v>
      </c>
      <c r="C2565" s="27" t="s">
        <v>10</v>
      </c>
      <c r="D2565" s="27" t="s">
        <v>33</v>
      </c>
      <c r="E2565" s="402" t="s">
        <v>1879</v>
      </c>
      <c r="F2565" s="27" t="str">
        <f t="shared" si="164"/>
        <v>주말엔팅세이브
(팅안심옵션)</v>
      </c>
      <c r="G2565" s="389" t="str">
        <f t="shared" si="165"/>
        <v/>
      </c>
    </row>
    <row r="2566" spans="1:7">
      <c r="A2566" s="384" t="s">
        <v>50</v>
      </c>
      <c r="B2566" s="385" t="s">
        <v>100</v>
      </c>
      <c r="C2566" s="27" t="s">
        <v>10</v>
      </c>
      <c r="D2566" s="27" t="s">
        <v>33</v>
      </c>
      <c r="E2566" s="402" t="s">
        <v>1881</v>
      </c>
      <c r="F2566" s="27" t="str">
        <f t="shared" si="164"/>
        <v>주말엔팅3.0</v>
      </c>
      <c r="G2566" s="389" t="str">
        <f t="shared" si="165"/>
        <v/>
      </c>
    </row>
    <row r="2567" spans="1:7">
      <c r="A2567" s="384" t="s">
        <v>50</v>
      </c>
      <c r="B2567" s="385" t="s">
        <v>100</v>
      </c>
      <c r="C2567" s="27" t="s">
        <v>10</v>
      </c>
      <c r="D2567" s="27" t="s">
        <v>33</v>
      </c>
      <c r="E2567" s="402" t="s">
        <v>1882</v>
      </c>
      <c r="F2567" s="27" t="str">
        <f t="shared" si="164"/>
        <v>주말엔팅5.0</v>
      </c>
      <c r="G2567" s="389" t="str">
        <f t="shared" si="165"/>
        <v/>
      </c>
    </row>
    <row r="2568" spans="1:7">
      <c r="A2568" s="384" t="s">
        <v>50</v>
      </c>
      <c r="B2568" s="385" t="s">
        <v>100</v>
      </c>
      <c r="C2568" s="27" t="s">
        <v>13</v>
      </c>
      <c r="D2568" s="27" t="s">
        <v>28</v>
      </c>
      <c r="E2568" s="402" t="s">
        <v>1880</v>
      </c>
      <c r="F2568" s="27" t="str">
        <f t="shared" si="164"/>
        <v>주말엔팅세이브
(팅안심옵션)</v>
      </c>
      <c r="G2568" s="389" t="str">
        <f t="shared" si="165"/>
        <v/>
      </c>
    </row>
    <row r="2569" spans="1:7">
      <c r="A2569" s="384" t="s">
        <v>50</v>
      </c>
      <c r="B2569" s="385" t="s">
        <v>100</v>
      </c>
      <c r="C2569" s="27" t="s">
        <v>13</v>
      </c>
      <c r="D2569" s="27" t="s">
        <v>28</v>
      </c>
      <c r="E2569" s="402" t="s">
        <v>1879</v>
      </c>
      <c r="F2569" s="27" t="str">
        <f t="shared" si="164"/>
        <v>주말엔팅세이브
(팅안심옵션)</v>
      </c>
      <c r="G2569" s="389" t="str">
        <f t="shared" si="165"/>
        <v/>
      </c>
    </row>
    <row r="2570" spans="1:7">
      <c r="A2570" s="384" t="s">
        <v>50</v>
      </c>
      <c r="B2570" s="385" t="s">
        <v>100</v>
      </c>
      <c r="C2570" s="27" t="s">
        <v>13</v>
      </c>
      <c r="D2570" s="27" t="s">
        <v>28</v>
      </c>
      <c r="E2570" s="402" t="s">
        <v>1881</v>
      </c>
      <c r="F2570" s="27" t="str">
        <f t="shared" si="164"/>
        <v>주말엔팅3.0</v>
      </c>
      <c r="G2570" s="389" t="str">
        <f t="shared" si="165"/>
        <v/>
      </c>
    </row>
    <row r="2571" spans="1:7">
      <c r="A2571" s="384" t="s">
        <v>50</v>
      </c>
      <c r="B2571" s="385" t="s">
        <v>100</v>
      </c>
      <c r="C2571" s="27" t="s">
        <v>13</v>
      </c>
      <c r="D2571" s="27" t="s">
        <v>28</v>
      </c>
      <c r="E2571" s="402" t="s">
        <v>1882</v>
      </c>
      <c r="F2571" s="27" t="str">
        <f t="shared" si="164"/>
        <v>주말엔팅5.0</v>
      </c>
      <c r="G2571" s="389" t="str">
        <f t="shared" si="165"/>
        <v/>
      </c>
    </row>
    <row r="2572" spans="1:7">
      <c r="A2572" s="384" t="s">
        <v>50</v>
      </c>
      <c r="B2572" s="385" t="s">
        <v>100</v>
      </c>
      <c r="C2572" s="27" t="s">
        <v>13</v>
      </c>
      <c r="D2572" s="27" t="s">
        <v>31</v>
      </c>
      <c r="E2572" s="402" t="s">
        <v>1880</v>
      </c>
      <c r="F2572" s="27" t="str">
        <f t="shared" si="164"/>
        <v>주말엔팅세이브
(팅안심옵션)</v>
      </c>
      <c r="G2572" s="389" t="str">
        <f t="shared" si="165"/>
        <v/>
      </c>
    </row>
    <row r="2573" spans="1:7">
      <c r="A2573" s="384" t="s">
        <v>50</v>
      </c>
      <c r="B2573" s="385" t="s">
        <v>100</v>
      </c>
      <c r="C2573" s="27" t="s">
        <v>13</v>
      </c>
      <c r="D2573" s="27" t="s">
        <v>31</v>
      </c>
      <c r="E2573" s="402" t="s">
        <v>1879</v>
      </c>
      <c r="F2573" s="27" t="str">
        <f t="shared" si="164"/>
        <v>주말엔팅세이브
(팅안심옵션)</v>
      </c>
      <c r="G2573" s="389" t="str">
        <f t="shared" si="165"/>
        <v/>
      </c>
    </row>
    <row r="2574" spans="1:7">
      <c r="A2574" s="384" t="s">
        <v>50</v>
      </c>
      <c r="B2574" s="385" t="s">
        <v>100</v>
      </c>
      <c r="C2574" s="27" t="s">
        <v>13</v>
      </c>
      <c r="D2574" s="27" t="s">
        <v>31</v>
      </c>
      <c r="E2574" s="402" t="s">
        <v>1881</v>
      </c>
      <c r="F2574" s="27" t="str">
        <f t="shared" si="164"/>
        <v>주말엔팅3.0</v>
      </c>
      <c r="G2574" s="389" t="str">
        <f t="shared" si="165"/>
        <v/>
      </c>
    </row>
    <row r="2575" spans="1:7">
      <c r="A2575" s="384" t="s">
        <v>50</v>
      </c>
      <c r="B2575" s="385" t="s">
        <v>100</v>
      </c>
      <c r="C2575" s="27" t="s">
        <v>13</v>
      </c>
      <c r="D2575" s="27" t="s">
        <v>31</v>
      </c>
      <c r="E2575" s="402" t="s">
        <v>1882</v>
      </c>
      <c r="F2575" s="27" t="str">
        <f t="shared" si="164"/>
        <v>주말엔팅5.0</v>
      </c>
      <c r="G2575" s="389" t="str">
        <f t="shared" si="165"/>
        <v/>
      </c>
    </row>
    <row r="2576" spans="1:7">
      <c r="A2576" s="384" t="s">
        <v>50</v>
      </c>
      <c r="B2576" s="385" t="s">
        <v>100</v>
      </c>
      <c r="C2576" s="27" t="s">
        <v>13</v>
      </c>
      <c r="D2576" s="27" t="s">
        <v>32</v>
      </c>
      <c r="E2576" s="402" t="s">
        <v>1880</v>
      </c>
      <c r="F2576" s="27" t="str">
        <f t="shared" si="164"/>
        <v>주말엔팅세이브
(팅안심옵션)</v>
      </c>
      <c r="G2576" s="389" t="str">
        <f t="shared" si="165"/>
        <v/>
      </c>
    </row>
    <row r="2577" spans="1:7">
      <c r="A2577" s="384" t="s">
        <v>50</v>
      </c>
      <c r="B2577" s="385" t="s">
        <v>100</v>
      </c>
      <c r="C2577" s="27" t="s">
        <v>13</v>
      </c>
      <c r="D2577" s="27" t="s">
        <v>32</v>
      </c>
      <c r="E2577" s="402" t="s">
        <v>1879</v>
      </c>
      <c r="F2577" s="27" t="str">
        <f t="shared" si="164"/>
        <v>주말엔팅세이브
(팅안심옵션)</v>
      </c>
      <c r="G2577" s="389" t="str">
        <f t="shared" si="165"/>
        <v/>
      </c>
    </row>
    <row r="2578" spans="1:7">
      <c r="A2578" s="384" t="s">
        <v>50</v>
      </c>
      <c r="B2578" s="385" t="s">
        <v>100</v>
      </c>
      <c r="C2578" s="27" t="s">
        <v>13</v>
      </c>
      <c r="D2578" s="27" t="s">
        <v>32</v>
      </c>
      <c r="E2578" s="402" t="s">
        <v>1881</v>
      </c>
      <c r="F2578" s="27" t="str">
        <f t="shared" si="164"/>
        <v>주말엔팅3.0</v>
      </c>
      <c r="G2578" s="389" t="str">
        <f t="shared" si="165"/>
        <v/>
      </c>
    </row>
    <row r="2579" spans="1:7">
      <c r="A2579" s="384" t="s">
        <v>50</v>
      </c>
      <c r="B2579" s="385" t="s">
        <v>100</v>
      </c>
      <c r="C2579" s="27" t="s">
        <v>13</v>
      </c>
      <c r="D2579" s="27" t="s">
        <v>32</v>
      </c>
      <c r="E2579" s="402" t="s">
        <v>1882</v>
      </c>
      <c r="F2579" s="27" t="str">
        <f t="shared" si="164"/>
        <v>주말엔팅5.0</v>
      </c>
      <c r="G2579" s="389" t="str">
        <f t="shared" si="165"/>
        <v/>
      </c>
    </row>
    <row r="2580" spans="1:7">
      <c r="A2580" s="384" t="s">
        <v>50</v>
      </c>
      <c r="B2580" s="385" t="s">
        <v>100</v>
      </c>
      <c r="C2580" s="27" t="s">
        <v>13</v>
      </c>
      <c r="D2580" s="27" t="s">
        <v>33</v>
      </c>
      <c r="E2580" s="402" t="s">
        <v>1880</v>
      </c>
      <c r="F2580" s="27" t="str">
        <f t="shared" si="164"/>
        <v>주말엔팅세이브
(팅안심옵션)</v>
      </c>
      <c r="G2580" s="389" t="str">
        <f t="shared" si="165"/>
        <v/>
      </c>
    </row>
    <row r="2581" spans="1:7">
      <c r="A2581" s="384" t="s">
        <v>50</v>
      </c>
      <c r="B2581" s="385" t="s">
        <v>100</v>
      </c>
      <c r="C2581" s="27" t="s">
        <v>13</v>
      </c>
      <c r="D2581" s="27" t="s">
        <v>33</v>
      </c>
      <c r="E2581" s="402" t="s">
        <v>1879</v>
      </c>
      <c r="F2581" s="27" t="str">
        <f t="shared" si="164"/>
        <v>주말엔팅세이브
(팅안심옵션)</v>
      </c>
      <c r="G2581" s="389" t="str">
        <f t="shared" si="165"/>
        <v/>
      </c>
    </row>
    <row r="2582" spans="1:7">
      <c r="A2582" s="384" t="s">
        <v>50</v>
      </c>
      <c r="B2582" s="385" t="s">
        <v>100</v>
      </c>
      <c r="C2582" s="27" t="s">
        <v>13</v>
      </c>
      <c r="D2582" s="27" t="s">
        <v>33</v>
      </c>
      <c r="E2582" s="402" t="s">
        <v>1881</v>
      </c>
      <c r="F2582" s="27" t="str">
        <f t="shared" si="164"/>
        <v>주말엔팅3.0</v>
      </c>
      <c r="G2582" s="389" t="str">
        <f t="shared" si="165"/>
        <v/>
      </c>
    </row>
    <row r="2583" spans="1:7">
      <c r="A2583" s="384" t="s">
        <v>50</v>
      </c>
      <c r="B2583" s="385" t="s">
        <v>100</v>
      </c>
      <c r="C2583" s="27" t="s">
        <v>13</v>
      </c>
      <c r="D2583" s="27" t="s">
        <v>33</v>
      </c>
      <c r="E2583" s="402" t="s">
        <v>1882</v>
      </c>
      <c r="F2583" s="27" t="str">
        <f t="shared" si="164"/>
        <v>주말엔팅5.0</v>
      </c>
      <c r="G2583" s="389" t="str">
        <f t="shared" si="165"/>
        <v/>
      </c>
    </row>
    <row r="2584" spans="1:7">
      <c r="A2584" s="384" t="s">
        <v>50</v>
      </c>
      <c r="B2584" s="385" t="s">
        <v>100</v>
      </c>
      <c r="C2584" s="27" t="s">
        <v>34</v>
      </c>
      <c r="D2584" s="27" t="s">
        <v>28</v>
      </c>
      <c r="E2584" s="402" t="s">
        <v>1880</v>
      </c>
      <c r="F2584" s="27" t="str">
        <f t="shared" ref="F2584:F2615" si="166">IFERROR(VLOOKUP(E2584,$A$11:$G$17,7,0),0)</f>
        <v>주말엔팅세이브
(팅안심옵션)</v>
      </c>
      <c r="G2584" s="389" t="str">
        <f t="shared" si="165"/>
        <v/>
      </c>
    </row>
    <row r="2585" spans="1:7">
      <c r="A2585" s="384" t="s">
        <v>50</v>
      </c>
      <c r="B2585" s="385" t="s">
        <v>100</v>
      </c>
      <c r="C2585" s="27" t="s">
        <v>34</v>
      </c>
      <c r="D2585" s="27" t="s">
        <v>28</v>
      </c>
      <c r="E2585" s="402" t="s">
        <v>1879</v>
      </c>
      <c r="F2585" s="27" t="str">
        <f t="shared" si="166"/>
        <v>주말엔팅세이브
(팅안심옵션)</v>
      </c>
      <c r="G2585" s="389" t="str">
        <f t="shared" si="165"/>
        <v/>
      </c>
    </row>
    <row r="2586" spans="1:7">
      <c r="A2586" s="384" t="s">
        <v>50</v>
      </c>
      <c r="B2586" s="385" t="s">
        <v>100</v>
      </c>
      <c r="C2586" s="27" t="s">
        <v>34</v>
      </c>
      <c r="D2586" s="27" t="s">
        <v>28</v>
      </c>
      <c r="E2586" s="402" t="s">
        <v>1881</v>
      </c>
      <c r="F2586" s="27" t="str">
        <f t="shared" si="166"/>
        <v>주말엔팅3.0</v>
      </c>
      <c r="G2586" s="389" t="str">
        <f t="shared" si="165"/>
        <v/>
      </c>
    </row>
    <row r="2587" spans="1:7">
      <c r="A2587" s="384" t="s">
        <v>50</v>
      </c>
      <c r="B2587" s="385" t="s">
        <v>100</v>
      </c>
      <c r="C2587" s="27" t="s">
        <v>34</v>
      </c>
      <c r="D2587" s="27" t="s">
        <v>28</v>
      </c>
      <c r="E2587" s="402" t="s">
        <v>1882</v>
      </c>
      <c r="F2587" s="27" t="str">
        <f t="shared" si="166"/>
        <v>주말엔팅5.0</v>
      </c>
      <c r="G2587" s="389" t="str">
        <f t="shared" si="165"/>
        <v/>
      </c>
    </row>
    <row r="2588" spans="1:7">
      <c r="A2588" s="384" t="s">
        <v>50</v>
      </c>
      <c r="B2588" s="385" t="s">
        <v>100</v>
      </c>
      <c r="C2588" s="27" t="s">
        <v>34</v>
      </c>
      <c r="D2588" s="27" t="s">
        <v>31</v>
      </c>
      <c r="E2588" s="402" t="s">
        <v>1880</v>
      </c>
      <c r="F2588" s="27" t="str">
        <f t="shared" si="166"/>
        <v>주말엔팅세이브
(팅안심옵션)</v>
      </c>
      <c r="G2588" s="389" t="str">
        <f t="shared" si="165"/>
        <v/>
      </c>
    </row>
    <row r="2589" spans="1:7">
      <c r="A2589" s="384" t="s">
        <v>50</v>
      </c>
      <c r="B2589" s="385" t="s">
        <v>100</v>
      </c>
      <c r="C2589" s="27" t="s">
        <v>34</v>
      </c>
      <c r="D2589" s="27" t="s">
        <v>31</v>
      </c>
      <c r="E2589" s="402" t="s">
        <v>1879</v>
      </c>
      <c r="F2589" s="27" t="str">
        <f t="shared" si="166"/>
        <v>주말엔팅세이브
(팅안심옵션)</v>
      </c>
      <c r="G2589" s="389" t="str">
        <f t="shared" si="165"/>
        <v/>
      </c>
    </row>
    <row r="2590" spans="1:7">
      <c r="A2590" s="384" t="s">
        <v>50</v>
      </c>
      <c r="B2590" s="385" t="s">
        <v>100</v>
      </c>
      <c r="C2590" s="27" t="s">
        <v>34</v>
      </c>
      <c r="D2590" s="27" t="s">
        <v>31</v>
      </c>
      <c r="E2590" s="402" t="s">
        <v>1881</v>
      </c>
      <c r="F2590" s="27" t="str">
        <f t="shared" si="166"/>
        <v>주말엔팅3.0</v>
      </c>
      <c r="G2590" s="389" t="str">
        <f t="shared" si="165"/>
        <v/>
      </c>
    </row>
    <row r="2591" spans="1:7">
      <c r="A2591" s="384" t="s">
        <v>50</v>
      </c>
      <c r="B2591" s="385" t="s">
        <v>100</v>
      </c>
      <c r="C2591" s="27" t="s">
        <v>34</v>
      </c>
      <c r="D2591" s="27" t="s">
        <v>31</v>
      </c>
      <c r="E2591" s="402" t="s">
        <v>1882</v>
      </c>
      <c r="F2591" s="27" t="str">
        <f t="shared" si="166"/>
        <v>주말엔팅5.0</v>
      </c>
      <c r="G2591" s="389" t="str">
        <f t="shared" si="165"/>
        <v/>
      </c>
    </row>
    <row r="2592" spans="1:7">
      <c r="A2592" s="384" t="s">
        <v>50</v>
      </c>
      <c r="B2592" s="385" t="s">
        <v>100</v>
      </c>
      <c r="C2592" s="27" t="s">
        <v>34</v>
      </c>
      <c r="D2592" s="27" t="s">
        <v>32</v>
      </c>
      <c r="E2592" s="402" t="s">
        <v>1880</v>
      </c>
      <c r="F2592" s="27" t="str">
        <f t="shared" si="166"/>
        <v>주말엔팅세이브
(팅안심옵션)</v>
      </c>
      <c r="G2592" s="389" t="str">
        <f t="shared" si="165"/>
        <v/>
      </c>
    </row>
    <row r="2593" spans="1:7">
      <c r="A2593" s="384" t="s">
        <v>50</v>
      </c>
      <c r="B2593" s="385" t="s">
        <v>100</v>
      </c>
      <c r="C2593" s="27" t="s">
        <v>34</v>
      </c>
      <c r="D2593" s="27" t="s">
        <v>32</v>
      </c>
      <c r="E2593" s="402" t="s">
        <v>1879</v>
      </c>
      <c r="F2593" s="27" t="str">
        <f t="shared" si="166"/>
        <v>주말엔팅세이브
(팅안심옵션)</v>
      </c>
      <c r="G2593" s="389" t="str">
        <f t="shared" si="165"/>
        <v/>
      </c>
    </row>
    <row r="2594" spans="1:7">
      <c r="A2594" s="384" t="s">
        <v>50</v>
      </c>
      <c r="B2594" s="385" t="s">
        <v>100</v>
      </c>
      <c r="C2594" s="27" t="s">
        <v>34</v>
      </c>
      <c r="D2594" s="27" t="s">
        <v>32</v>
      </c>
      <c r="E2594" s="402" t="s">
        <v>1881</v>
      </c>
      <c r="F2594" s="27" t="str">
        <f t="shared" si="166"/>
        <v>주말엔팅3.0</v>
      </c>
      <c r="G2594" s="389" t="str">
        <f t="shared" si="165"/>
        <v/>
      </c>
    </row>
    <row r="2595" spans="1:7">
      <c r="A2595" s="384" t="s">
        <v>50</v>
      </c>
      <c r="B2595" s="385" t="s">
        <v>100</v>
      </c>
      <c r="C2595" s="27" t="s">
        <v>34</v>
      </c>
      <c r="D2595" s="27" t="s">
        <v>32</v>
      </c>
      <c r="E2595" s="402" t="s">
        <v>1882</v>
      </c>
      <c r="F2595" s="27" t="str">
        <f t="shared" si="166"/>
        <v>주말엔팅5.0</v>
      </c>
      <c r="G2595" s="389" t="str">
        <f t="shared" si="165"/>
        <v/>
      </c>
    </row>
    <row r="2596" spans="1:7">
      <c r="A2596" s="384" t="s">
        <v>50</v>
      </c>
      <c r="B2596" s="385" t="s">
        <v>100</v>
      </c>
      <c r="C2596" s="27" t="s">
        <v>34</v>
      </c>
      <c r="D2596" s="27" t="s">
        <v>33</v>
      </c>
      <c r="E2596" s="402" t="s">
        <v>1880</v>
      </c>
      <c r="F2596" s="27" t="str">
        <f t="shared" si="166"/>
        <v>주말엔팅세이브
(팅안심옵션)</v>
      </c>
      <c r="G2596" s="389" t="str">
        <f t="shared" si="165"/>
        <v/>
      </c>
    </row>
    <row r="2597" spans="1:7">
      <c r="A2597" s="384" t="s">
        <v>50</v>
      </c>
      <c r="B2597" s="385" t="s">
        <v>100</v>
      </c>
      <c r="C2597" s="27" t="s">
        <v>34</v>
      </c>
      <c r="D2597" s="27" t="s">
        <v>33</v>
      </c>
      <c r="E2597" s="402" t="s">
        <v>1879</v>
      </c>
      <c r="F2597" s="27" t="str">
        <f t="shared" si="166"/>
        <v>주말엔팅세이브
(팅안심옵션)</v>
      </c>
      <c r="G2597" s="389" t="str">
        <f t="shared" si="165"/>
        <v/>
      </c>
    </row>
    <row r="2598" spans="1:7">
      <c r="A2598" s="384" t="s">
        <v>50</v>
      </c>
      <c r="B2598" s="385" t="s">
        <v>100</v>
      </c>
      <c r="C2598" s="27" t="s">
        <v>34</v>
      </c>
      <c r="D2598" s="27" t="s">
        <v>33</v>
      </c>
      <c r="E2598" s="402" t="s">
        <v>1881</v>
      </c>
      <c r="F2598" s="27" t="str">
        <f t="shared" si="166"/>
        <v>주말엔팅3.0</v>
      </c>
      <c r="G2598" s="389" t="str">
        <f t="shared" si="165"/>
        <v/>
      </c>
    </row>
    <row r="2599" spans="1:7">
      <c r="A2599" s="384" t="s">
        <v>50</v>
      </c>
      <c r="B2599" s="385" t="s">
        <v>100</v>
      </c>
      <c r="C2599" s="27" t="s">
        <v>34</v>
      </c>
      <c r="D2599" s="27" t="s">
        <v>33</v>
      </c>
      <c r="E2599" s="402" t="s">
        <v>1882</v>
      </c>
      <c r="F2599" s="27" t="str">
        <f t="shared" si="166"/>
        <v>주말엔팅5.0</v>
      </c>
      <c r="G2599" s="389" t="str">
        <f t="shared" si="165"/>
        <v/>
      </c>
    </row>
    <row r="2600" spans="1:7">
      <c r="A2600" s="384" t="s">
        <v>50</v>
      </c>
      <c r="B2600" s="385" t="s">
        <v>100</v>
      </c>
      <c r="C2600" s="27" t="s">
        <v>86</v>
      </c>
      <c r="D2600" s="27" t="s">
        <v>28</v>
      </c>
      <c r="E2600" s="402" t="s">
        <v>1880</v>
      </c>
      <c r="F2600" s="27" t="str">
        <f t="shared" si="166"/>
        <v>주말엔팅세이브
(팅안심옵션)</v>
      </c>
      <c r="G2600" s="389" t="str">
        <f t="shared" si="165"/>
        <v/>
      </c>
    </row>
    <row r="2601" spans="1:7">
      <c r="A2601" s="384" t="s">
        <v>50</v>
      </c>
      <c r="B2601" s="385" t="s">
        <v>100</v>
      </c>
      <c r="C2601" s="27" t="s">
        <v>86</v>
      </c>
      <c r="D2601" s="27" t="s">
        <v>28</v>
      </c>
      <c r="E2601" s="402" t="s">
        <v>1879</v>
      </c>
      <c r="F2601" s="27" t="str">
        <f t="shared" si="166"/>
        <v>주말엔팅세이브
(팅안심옵션)</v>
      </c>
      <c r="G2601" s="389" t="str">
        <f t="shared" si="165"/>
        <v/>
      </c>
    </row>
    <row r="2602" spans="1:7">
      <c r="A2602" s="384" t="s">
        <v>50</v>
      </c>
      <c r="B2602" s="385" t="s">
        <v>100</v>
      </c>
      <c r="C2602" s="27" t="s">
        <v>86</v>
      </c>
      <c r="D2602" s="27" t="s">
        <v>28</v>
      </c>
      <c r="E2602" s="402" t="s">
        <v>1881</v>
      </c>
      <c r="F2602" s="27" t="str">
        <f t="shared" si="166"/>
        <v>주말엔팅3.0</v>
      </c>
      <c r="G2602" s="389" t="str">
        <f t="shared" si="165"/>
        <v/>
      </c>
    </row>
    <row r="2603" spans="1:7">
      <c r="A2603" s="384" t="s">
        <v>50</v>
      </c>
      <c r="B2603" s="385" t="s">
        <v>100</v>
      </c>
      <c r="C2603" s="27" t="s">
        <v>86</v>
      </c>
      <c r="D2603" s="27" t="s">
        <v>28</v>
      </c>
      <c r="E2603" s="402" t="s">
        <v>1882</v>
      </c>
      <c r="F2603" s="27" t="str">
        <f t="shared" si="166"/>
        <v>주말엔팅5.0</v>
      </c>
      <c r="G2603" s="389" t="str">
        <f t="shared" si="165"/>
        <v/>
      </c>
    </row>
    <row r="2604" spans="1:7">
      <c r="A2604" s="384" t="s">
        <v>50</v>
      </c>
      <c r="B2604" s="385" t="s">
        <v>100</v>
      </c>
      <c r="C2604" s="27" t="s">
        <v>86</v>
      </c>
      <c r="D2604" s="27" t="s">
        <v>31</v>
      </c>
      <c r="E2604" s="402" t="s">
        <v>1880</v>
      </c>
      <c r="F2604" s="27" t="str">
        <f t="shared" si="166"/>
        <v>주말엔팅세이브
(팅안심옵션)</v>
      </c>
      <c r="G2604" s="389" t="str">
        <f t="shared" si="165"/>
        <v/>
      </c>
    </row>
    <row r="2605" spans="1:7">
      <c r="A2605" s="384" t="s">
        <v>50</v>
      </c>
      <c r="B2605" s="385" t="s">
        <v>100</v>
      </c>
      <c r="C2605" s="27" t="s">
        <v>86</v>
      </c>
      <c r="D2605" s="27" t="s">
        <v>31</v>
      </c>
      <c r="E2605" s="402" t="s">
        <v>1879</v>
      </c>
      <c r="F2605" s="27" t="str">
        <f t="shared" si="166"/>
        <v>주말엔팅세이브
(팅안심옵션)</v>
      </c>
      <c r="G2605" s="389" t="str">
        <f t="shared" si="165"/>
        <v/>
      </c>
    </row>
    <row r="2606" spans="1:7">
      <c r="A2606" s="384" t="s">
        <v>50</v>
      </c>
      <c r="B2606" s="385" t="s">
        <v>100</v>
      </c>
      <c r="C2606" s="27" t="s">
        <v>86</v>
      </c>
      <c r="D2606" s="27" t="s">
        <v>31</v>
      </c>
      <c r="E2606" s="402" t="s">
        <v>1881</v>
      </c>
      <c r="F2606" s="27" t="str">
        <f t="shared" si="166"/>
        <v>주말엔팅3.0</v>
      </c>
      <c r="G2606" s="389" t="str">
        <f t="shared" si="165"/>
        <v/>
      </c>
    </row>
    <row r="2607" spans="1:7">
      <c r="A2607" s="384" t="s">
        <v>50</v>
      </c>
      <c r="B2607" s="385" t="s">
        <v>100</v>
      </c>
      <c r="C2607" s="27" t="s">
        <v>86</v>
      </c>
      <c r="D2607" s="27" t="s">
        <v>31</v>
      </c>
      <c r="E2607" s="402" t="s">
        <v>1882</v>
      </c>
      <c r="F2607" s="27" t="str">
        <f t="shared" si="166"/>
        <v>주말엔팅5.0</v>
      </c>
      <c r="G2607" s="389" t="str">
        <f t="shared" si="165"/>
        <v/>
      </c>
    </row>
    <row r="2608" spans="1:7">
      <c r="A2608" s="384" t="s">
        <v>50</v>
      </c>
      <c r="B2608" s="385" t="s">
        <v>100</v>
      </c>
      <c r="C2608" s="27" t="s">
        <v>86</v>
      </c>
      <c r="D2608" s="27" t="s">
        <v>32</v>
      </c>
      <c r="E2608" s="402" t="s">
        <v>1880</v>
      </c>
      <c r="F2608" s="27" t="str">
        <f t="shared" si="166"/>
        <v>주말엔팅세이브
(팅안심옵션)</v>
      </c>
      <c r="G2608" s="389" t="str">
        <f t="shared" si="165"/>
        <v/>
      </c>
    </row>
    <row r="2609" spans="1:7">
      <c r="A2609" s="384" t="s">
        <v>50</v>
      </c>
      <c r="B2609" s="385" t="s">
        <v>100</v>
      </c>
      <c r="C2609" s="27" t="s">
        <v>86</v>
      </c>
      <c r="D2609" s="27" t="s">
        <v>32</v>
      </c>
      <c r="E2609" s="402" t="s">
        <v>1879</v>
      </c>
      <c r="F2609" s="27" t="str">
        <f t="shared" si="166"/>
        <v>주말엔팅세이브
(팅안심옵션)</v>
      </c>
      <c r="G2609" s="389" t="str">
        <f t="shared" si="165"/>
        <v/>
      </c>
    </row>
    <row r="2610" spans="1:7">
      <c r="A2610" s="384" t="s">
        <v>50</v>
      </c>
      <c r="B2610" s="385" t="s">
        <v>100</v>
      </c>
      <c r="C2610" s="27" t="s">
        <v>86</v>
      </c>
      <c r="D2610" s="27" t="s">
        <v>32</v>
      </c>
      <c r="E2610" s="402" t="s">
        <v>1881</v>
      </c>
      <c r="F2610" s="27" t="str">
        <f t="shared" si="166"/>
        <v>주말엔팅3.0</v>
      </c>
      <c r="G2610" s="389" t="str">
        <f t="shared" si="165"/>
        <v/>
      </c>
    </row>
    <row r="2611" spans="1:7">
      <c r="A2611" s="384" t="s">
        <v>50</v>
      </c>
      <c r="B2611" s="385" t="s">
        <v>100</v>
      </c>
      <c r="C2611" s="27" t="s">
        <v>86</v>
      </c>
      <c r="D2611" s="27" t="s">
        <v>32</v>
      </c>
      <c r="E2611" s="402" t="s">
        <v>1882</v>
      </c>
      <c r="F2611" s="27" t="str">
        <f t="shared" si="166"/>
        <v>주말엔팅5.0</v>
      </c>
      <c r="G2611" s="389" t="str">
        <f t="shared" si="165"/>
        <v/>
      </c>
    </row>
    <row r="2612" spans="1:7">
      <c r="A2612" s="384" t="s">
        <v>50</v>
      </c>
      <c r="B2612" s="385" t="s">
        <v>100</v>
      </c>
      <c r="C2612" s="27" t="s">
        <v>86</v>
      </c>
      <c r="D2612" s="27" t="s">
        <v>33</v>
      </c>
      <c r="E2612" s="402" t="s">
        <v>1880</v>
      </c>
      <c r="F2612" s="27" t="str">
        <f t="shared" si="166"/>
        <v>주말엔팅세이브
(팅안심옵션)</v>
      </c>
      <c r="G2612" s="389" t="str">
        <f t="shared" si="165"/>
        <v/>
      </c>
    </row>
    <row r="2613" spans="1:7">
      <c r="A2613" s="384" t="s">
        <v>50</v>
      </c>
      <c r="B2613" s="385" t="s">
        <v>100</v>
      </c>
      <c r="C2613" s="27" t="s">
        <v>86</v>
      </c>
      <c r="D2613" s="27" t="s">
        <v>33</v>
      </c>
      <c r="E2613" s="402" t="s">
        <v>1879</v>
      </c>
      <c r="F2613" s="27" t="str">
        <f t="shared" si="166"/>
        <v>주말엔팅세이브
(팅안심옵션)</v>
      </c>
      <c r="G2613" s="389" t="str">
        <f t="shared" si="165"/>
        <v/>
      </c>
    </row>
    <row r="2614" spans="1:7">
      <c r="A2614" s="384" t="s">
        <v>50</v>
      </c>
      <c r="B2614" s="385" t="s">
        <v>100</v>
      </c>
      <c r="C2614" s="27" t="s">
        <v>86</v>
      </c>
      <c r="D2614" s="27" t="s">
        <v>33</v>
      </c>
      <c r="E2614" s="402" t="s">
        <v>1881</v>
      </c>
      <c r="F2614" s="27" t="str">
        <f t="shared" si="166"/>
        <v>주말엔팅3.0</v>
      </c>
      <c r="G2614" s="389" t="str">
        <f t="shared" si="165"/>
        <v/>
      </c>
    </row>
    <row r="2615" spans="1:7">
      <c r="A2615" s="384" t="s">
        <v>50</v>
      </c>
      <c r="B2615" s="385" t="s">
        <v>100</v>
      </c>
      <c r="C2615" s="27" t="s">
        <v>86</v>
      </c>
      <c r="D2615" s="27" t="s">
        <v>33</v>
      </c>
      <c r="E2615" s="402" t="s">
        <v>1882</v>
      </c>
      <c r="F2615" s="27" t="str">
        <f t="shared" si="166"/>
        <v>주말엔팅5.0</v>
      </c>
      <c r="G2615" s="389" t="str">
        <f t="shared" si="165"/>
        <v/>
      </c>
    </row>
    <row r="2616" spans="1:7">
      <c r="A2616" s="384" t="s">
        <v>50</v>
      </c>
      <c r="B2616" s="385" t="s">
        <v>102</v>
      </c>
      <c r="C2616" s="27" t="s">
        <v>5</v>
      </c>
      <c r="D2616" s="27" t="s">
        <v>28</v>
      </c>
      <c r="E2616" s="402" t="s">
        <v>1880</v>
      </c>
      <c r="F2616" s="27" t="str">
        <f t="shared" ref="F2616:F2679" si="167">IFERROR(VLOOKUP(E2616,$A$11:$H$17,8,0),0)</f>
        <v>T끼리어르신
(LTE안심옵션)</v>
      </c>
      <c r="G2616" s="389" t="str">
        <f t="shared" ref="G2616:G2679" si="168">IF(F2616="스몰","LTE안심옵션","")</f>
        <v/>
      </c>
    </row>
    <row r="2617" spans="1:7">
      <c r="A2617" s="384" t="s">
        <v>50</v>
      </c>
      <c r="B2617" s="385" t="s">
        <v>102</v>
      </c>
      <c r="C2617" s="27" t="s">
        <v>5</v>
      </c>
      <c r="D2617" s="27" t="s">
        <v>28</v>
      </c>
      <c r="E2617" s="402" t="s">
        <v>1879</v>
      </c>
      <c r="F2617" s="27" t="str">
        <f t="shared" si="167"/>
        <v>어르신 안심 2.8G</v>
      </c>
      <c r="G2617" s="389" t="str">
        <f t="shared" si="168"/>
        <v/>
      </c>
    </row>
    <row r="2618" spans="1:7">
      <c r="A2618" s="384" t="s">
        <v>50</v>
      </c>
      <c r="B2618" s="385" t="s">
        <v>102</v>
      </c>
      <c r="C2618" s="27" t="s">
        <v>5</v>
      </c>
      <c r="D2618" s="27" t="s">
        <v>28</v>
      </c>
      <c r="E2618" s="402" t="s">
        <v>1881</v>
      </c>
      <c r="F2618" s="27" t="str">
        <f t="shared" si="167"/>
        <v>어르신 안심 4.5G</v>
      </c>
      <c r="G2618" s="389" t="str">
        <f t="shared" si="168"/>
        <v/>
      </c>
    </row>
    <row r="2619" spans="1:7">
      <c r="A2619" s="384" t="s">
        <v>50</v>
      </c>
      <c r="B2619" s="385" t="s">
        <v>102</v>
      </c>
      <c r="C2619" s="27" t="s">
        <v>5</v>
      </c>
      <c r="D2619" s="27" t="s">
        <v>28</v>
      </c>
      <c r="E2619" s="402" t="s">
        <v>1882</v>
      </c>
      <c r="F2619" s="27" t="str">
        <f t="shared" si="167"/>
        <v>어르신 에센스(어르신 스페셜)</v>
      </c>
      <c r="G2619" s="389" t="str">
        <f t="shared" si="168"/>
        <v/>
      </c>
    </row>
    <row r="2620" spans="1:7">
      <c r="A2620" s="384" t="s">
        <v>50</v>
      </c>
      <c r="B2620" s="385" t="s">
        <v>102</v>
      </c>
      <c r="C2620" s="27" t="s">
        <v>5</v>
      </c>
      <c r="D2620" s="27" t="s">
        <v>31</v>
      </c>
      <c r="E2620" s="402" t="s">
        <v>1880</v>
      </c>
      <c r="F2620" s="27" t="str">
        <f t="shared" si="167"/>
        <v>T끼리어르신
(LTE안심옵션)</v>
      </c>
      <c r="G2620" s="389" t="str">
        <f t="shared" si="168"/>
        <v/>
      </c>
    </row>
    <row r="2621" spans="1:7">
      <c r="A2621" s="384" t="s">
        <v>50</v>
      </c>
      <c r="B2621" s="385" t="s">
        <v>102</v>
      </c>
      <c r="C2621" s="27" t="s">
        <v>5</v>
      </c>
      <c r="D2621" s="27" t="s">
        <v>31</v>
      </c>
      <c r="E2621" s="402" t="s">
        <v>1879</v>
      </c>
      <c r="F2621" s="27" t="str">
        <f t="shared" si="167"/>
        <v>어르신 안심 2.8G</v>
      </c>
      <c r="G2621" s="389" t="str">
        <f t="shared" si="168"/>
        <v/>
      </c>
    </row>
    <row r="2622" spans="1:7">
      <c r="A2622" s="384" t="s">
        <v>50</v>
      </c>
      <c r="B2622" s="385" t="s">
        <v>102</v>
      </c>
      <c r="C2622" s="27" t="s">
        <v>5</v>
      </c>
      <c r="D2622" s="27" t="s">
        <v>31</v>
      </c>
      <c r="E2622" s="402" t="s">
        <v>1881</v>
      </c>
      <c r="F2622" s="27" t="str">
        <f t="shared" si="167"/>
        <v>어르신 안심 4.5G</v>
      </c>
      <c r="G2622" s="389" t="str">
        <f t="shared" si="168"/>
        <v/>
      </c>
    </row>
    <row r="2623" spans="1:7">
      <c r="A2623" s="384" t="s">
        <v>50</v>
      </c>
      <c r="B2623" s="385" t="s">
        <v>102</v>
      </c>
      <c r="C2623" s="27" t="s">
        <v>5</v>
      </c>
      <c r="D2623" s="27" t="s">
        <v>31</v>
      </c>
      <c r="E2623" s="402" t="s">
        <v>1882</v>
      </c>
      <c r="F2623" s="27" t="str">
        <f t="shared" si="167"/>
        <v>어르신 에센스(어르신 스페셜)</v>
      </c>
      <c r="G2623" s="389" t="str">
        <f t="shared" si="168"/>
        <v/>
      </c>
    </row>
    <row r="2624" spans="1:7">
      <c r="A2624" s="384" t="s">
        <v>50</v>
      </c>
      <c r="B2624" s="385" t="s">
        <v>102</v>
      </c>
      <c r="C2624" s="27" t="s">
        <v>5</v>
      </c>
      <c r="D2624" s="27" t="s">
        <v>32</v>
      </c>
      <c r="E2624" s="402" t="s">
        <v>1880</v>
      </c>
      <c r="F2624" s="27" t="str">
        <f t="shared" si="167"/>
        <v>T끼리어르신
(LTE안심옵션)</v>
      </c>
      <c r="G2624" s="389" t="str">
        <f t="shared" si="168"/>
        <v/>
      </c>
    </row>
    <row r="2625" spans="1:7">
      <c r="A2625" s="384" t="s">
        <v>50</v>
      </c>
      <c r="B2625" s="385" t="s">
        <v>102</v>
      </c>
      <c r="C2625" s="27" t="s">
        <v>5</v>
      </c>
      <c r="D2625" s="27" t="s">
        <v>32</v>
      </c>
      <c r="E2625" s="402" t="s">
        <v>1879</v>
      </c>
      <c r="F2625" s="27" t="str">
        <f t="shared" si="167"/>
        <v>어르신 안심 2.8G</v>
      </c>
      <c r="G2625" s="389" t="str">
        <f t="shared" si="168"/>
        <v/>
      </c>
    </row>
    <row r="2626" spans="1:7">
      <c r="A2626" s="384" t="s">
        <v>50</v>
      </c>
      <c r="B2626" s="385" t="s">
        <v>102</v>
      </c>
      <c r="C2626" s="27" t="s">
        <v>5</v>
      </c>
      <c r="D2626" s="27" t="s">
        <v>32</v>
      </c>
      <c r="E2626" s="402" t="s">
        <v>1881</v>
      </c>
      <c r="F2626" s="27" t="str">
        <f t="shared" si="167"/>
        <v>어르신 안심 4.5G</v>
      </c>
      <c r="G2626" s="389" t="str">
        <f t="shared" si="168"/>
        <v/>
      </c>
    </row>
    <row r="2627" spans="1:7">
      <c r="A2627" s="384" t="s">
        <v>50</v>
      </c>
      <c r="B2627" s="385" t="s">
        <v>102</v>
      </c>
      <c r="C2627" s="27" t="s">
        <v>5</v>
      </c>
      <c r="D2627" s="27" t="s">
        <v>32</v>
      </c>
      <c r="E2627" s="402" t="s">
        <v>1882</v>
      </c>
      <c r="F2627" s="27" t="str">
        <f t="shared" si="167"/>
        <v>어르신 에센스(어르신 스페셜)</v>
      </c>
      <c r="G2627" s="389" t="str">
        <f t="shared" si="168"/>
        <v/>
      </c>
    </row>
    <row r="2628" spans="1:7">
      <c r="A2628" s="384" t="s">
        <v>50</v>
      </c>
      <c r="B2628" s="385" t="s">
        <v>102</v>
      </c>
      <c r="C2628" s="27" t="s">
        <v>5</v>
      </c>
      <c r="D2628" s="27" t="s">
        <v>33</v>
      </c>
      <c r="E2628" s="402" t="s">
        <v>1880</v>
      </c>
      <c r="F2628" s="27" t="str">
        <f t="shared" si="167"/>
        <v>T끼리어르신
(LTE안심옵션)</v>
      </c>
      <c r="G2628" s="389" t="str">
        <f t="shared" si="168"/>
        <v/>
      </c>
    </row>
    <row r="2629" spans="1:7">
      <c r="A2629" s="384" t="s">
        <v>50</v>
      </c>
      <c r="B2629" s="385" t="s">
        <v>102</v>
      </c>
      <c r="C2629" s="27" t="s">
        <v>5</v>
      </c>
      <c r="D2629" s="27" t="s">
        <v>33</v>
      </c>
      <c r="E2629" s="402" t="s">
        <v>1879</v>
      </c>
      <c r="F2629" s="27" t="str">
        <f t="shared" si="167"/>
        <v>어르신 안심 2.8G</v>
      </c>
      <c r="G2629" s="389" t="str">
        <f t="shared" si="168"/>
        <v/>
      </c>
    </row>
    <row r="2630" spans="1:7">
      <c r="A2630" s="384" t="s">
        <v>50</v>
      </c>
      <c r="B2630" s="385" t="s">
        <v>102</v>
      </c>
      <c r="C2630" s="27" t="s">
        <v>5</v>
      </c>
      <c r="D2630" s="27" t="s">
        <v>33</v>
      </c>
      <c r="E2630" s="402" t="s">
        <v>1881</v>
      </c>
      <c r="F2630" s="27" t="str">
        <f t="shared" si="167"/>
        <v>어르신 안심 4.5G</v>
      </c>
      <c r="G2630" s="389" t="str">
        <f t="shared" si="168"/>
        <v/>
      </c>
    </row>
    <row r="2631" spans="1:7">
      <c r="A2631" s="384" t="s">
        <v>50</v>
      </c>
      <c r="B2631" s="385" t="s">
        <v>102</v>
      </c>
      <c r="C2631" s="27" t="s">
        <v>5</v>
      </c>
      <c r="D2631" s="27" t="s">
        <v>33</v>
      </c>
      <c r="E2631" s="402" t="s">
        <v>1882</v>
      </c>
      <c r="F2631" s="27" t="str">
        <f t="shared" si="167"/>
        <v>어르신 에센스(어르신 스페셜)</v>
      </c>
      <c r="G2631" s="389" t="str">
        <f t="shared" si="168"/>
        <v/>
      </c>
    </row>
    <row r="2632" spans="1:7">
      <c r="A2632" s="384" t="s">
        <v>50</v>
      </c>
      <c r="B2632" s="385" t="s">
        <v>102</v>
      </c>
      <c r="C2632" s="27" t="s">
        <v>30</v>
      </c>
      <c r="D2632" s="27" t="s">
        <v>28</v>
      </c>
      <c r="E2632" s="402" t="s">
        <v>1880</v>
      </c>
      <c r="F2632" s="27" t="str">
        <f t="shared" si="167"/>
        <v>T끼리어르신
(LTE안심옵션)</v>
      </c>
      <c r="G2632" s="389" t="str">
        <f t="shared" si="168"/>
        <v/>
      </c>
    </row>
    <row r="2633" spans="1:7">
      <c r="A2633" s="384" t="s">
        <v>50</v>
      </c>
      <c r="B2633" s="385" t="s">
        <v>102</v>
      </c>
      <c r="C2633" s="27" t="s">
        <v>30</v>
      </c>
      <c r="D2633" s="27" t="s">
        <v>28</v>
      </c>
      <c r="E2633" s="402" t="s">
        <v>1879</v>
      </c>
      <c r="F2633" s="27" t="str">
        <f t="shared" si="167"/>
        <v>어르신 안심 2.8G</v>
      </c>
      <c r="G2633" s="389" t="str">
        <f t="shared" si="168"/>
        <v/>
      </c>
    </row>
    <row r="2634" spans="1:7">
      <c r="A2634" s="384" t="s">
        <v>50</v>
      </c>
      <c r="B2634" s="385" t="s">
        <v>102</v>
      </c>
      <c r="C2634" s="27" t="s">
        <v>30</v>
      </c>
      <c r="D2634" s="27" t="s">
        <v>28</v>
      </c>
      <c r="E2634" s="402" t="s">
        <v>1881</v>
      </c>
      <c r="F2634" s="27" t="str">
        <f t="shared" si="167"/>
        <v>어르신 안심 4.5G</v>
      </c>
      <c r="G2634" s="389" t="str">
        <f t="shared" si="168"/>
        <v/>
      </c>
    </row>
    <row r="2635" spans="1:7">
      <c r="A2635" s="384" t="s">
        <v>50</v>
      </c>
      <c r="B2635" s="385" t="s">
        <v>102</v>
      </c>
      <c r="C2635" s="27" t="s">
        <v>30</v>
      </c>
      <c r="D2635" s="27" t="s">
        <v>28</v>
      </c>
      <c r="E2635" s="402" t="s">
        <v>1882</v>
      </c>
      <c r="F2635" s="27" t="str">
        <f t="shared" si="167"/>
        <v>어르신 에센스(어르신 스페셜)</v>
      </c>
      <c r="G2635" s="389" t="str">
        <f t="shared" si="168"/>
        <v/>
      </c>
    </row>
    <row r="2636" spans="1:7">
      <c r="A2636" s="384" t="s">
        <v>50</v>
      </c>
      <c r="B2636" s="385" t="s">
        <v>102</v>
      </c>
      <c r="C2636" s="27" t="s">
        <v>30</v>
      </c>
      <c r="D2636" s="27" t="s">
        <v>31</v>
      </c>
      <c r="E2636" s="402" t="s">
        <v>1880</v>
      </c>
      <c r="F2636" s="27" t="str">
        <f t="shared" si="167"/>
        <v>T끼리어르신
(LTE안심옵션)</v>
      </c>
      <c r="G2636" s="389" t="str">
        <f t="shared" si="168"/>
        <v/>
      </c>
    </row>
    <row r="2637" spans="1:7">
      <c r="A2637" s="384" t="s">
        <v>50</v>
      </c>
      <c r="B2637" s="385" t="s">
        <v>102</v>
      </c>
      <c r="C2637" s="27" t="s">
        <v>30</v>
      </c>
      <c r="D2637" s="27" t="s">
        <v>31</v>
      </c>
      <c r="E2637" s="402" t="s">
        <v>1879</v>
      </c>
      <c r="F2637" s="27" t="str">
        <f t="shared" si="167"/>
        <v>어르신 안심 2.8G</v>
      </c>
      <c r="G2637" s="389" t="str">
        <f t="shared" si="168"/>
        <v/>
      </c>
    </row>
    <row r="2638" spans="1:7">
      <c r="A2638" s="384" t="s">
        <v>50</v>
      </c>
      <c r="B2638" s="385" t="s">
        <v>102</v>
      </c>
      <c r="C2638" s="27" t="s">
        <v>30</v>
      </c>
      <c r="D2638" s="27" t="s">
        <v>31</v>
      </c>
      <c r="E2638" s="402" t="s">
        <v>1881</v>
      </c>
      <c r="F2638" s="27" t="str">
        <f t="shared" si="167"/>
        <v>어르신 안심 4.5G</v>
      </c>
      <c r="G2638" s="389" t="str">
        <f t="shared" si="168"/>
        <v/>
      </c>
    </row>
    <row r="2639" spans="1:7">
      <c r="A2639" s="384" t="s">
        <v>50</v>
      </c>
      <c r="B2639" s="385" t="s">
        <v>102</v>
      </c>
      <c r="C2639" s="27" t="s">
        <v>30</v>
      </c>
      <c r="D2639" s="27" t="s">
        <v>31</v>
      </c>
      <c r="E2639" s="402" t="s">
        <v>1882</v>
      </c>
      <c r="F2639" s="27" t="str">
        <f t="shared" si="167"/>
        <v>어르신 에센스(어르신 스페셜)</v>
      </c>
      <c r="G2639" s="389" t="str">
        <f t="shared" si="168"/>
        <v/>
      </c>
    </row>
    <row r="2640" spans="1:7">
      <c r="A2640" s="384" t="s">
        <v>50</v>
      </c>
      <c r="B2640" s="385" t="s">
        <v>102</v>
      </c>
      <c r="C2640" s="27" t="s">
        <v>30</v>
      </c>
      <c r="D2640" s="27" t="s">
        <v>32</v>
      </c>
      <c r="E2640" s="402" t="s">
        <v>1880</v>
      </c>
      <c r="F2640" s="27" t="str">
        <f t="shared" si="167"/>
        <v>T끼리어르신
(LTE안심옵션)</v>
      </c>
      <c r="G2640" s="389" t="str">
        <f t="shared" si="168"/>
        <v/>
      </c>
    </row>
    <row r="2641" spans="1:7">
      <c r="A2641" s="384" t="s">
        <v>50</v>
      </c>
      <c r="B2641" s="385" t="s">
        <v>102</v>
      </c>
      <c r="C2641" s="27" t="s">
        <v>30</v>
      </c>
      <c r="D2641" s="27" t="s">
        <v>32</v>
      </c>
      <c r="E2641" s="402" t="s">
        <v>1879</v>
      </c>
      <c r="F2641" s="27" t="str">
        <f t="shared" si="167"/>
        <v>어르신 안심 2.8G</v>
      </c>
      <c r="G2641" s="389" t="str">
        <f t="shared" si="168"/>
        <v/>
      </c>
    </row>
    <row r="2642" spans="1:7">
      <c r="A2642" s="384" t="s">
        <v>50</v>
      </c>
      <c r="B2642" s="385" t="s">
        <v>102</v>
      </c>
      <c r="C2642" s="27" t="s">
        <v>30</v>
      </c>
      <c r="D2642" s="27" t="s">
        <v>32</v>
      </c>
      <c r="E2642" s="402" t="s">
        <v>1881</v>
      </c>
      <c r="F2642" s="27" t="str">
        <f t="shared" si="167"/>
        <v>어르신 안심 4.5G</v>
      </c>
      <c r="G2642" s="389" t="str">
        <f t="shared" si="168"/>
        <v/>
      </c>
    </row>
    <row r="2643" spans="1:7">
      <c r="A2643" s="384" t="s">
        <v>50</v>
      </c>
      <c r="B2643" s="385" t="s">
        <v>102</v>
      </c>
      <c r="C2643" s="27" t="s">
        <v>30</v>
      </c>
      <c r="D2643" s="27" t="s">
        <v>32</v>
      </c>
      <c r="E2643" s="402" t="s">
        <v>1882</v>
      </c>
      <c r="F2643" s="27" t="str">
        <f t="shared" si="167"/>
        <v>어르신 에센스(어르신 스페셜)</v>
      </c>
      <c r="G2643" s="389" t="str">
        <f t="shared" si="168"/>
        <v/>
      </c>
    </row>
    <row r="2644" spans="1:7">
      <c r="A2644" s="384" t="s">
        <v>50</v>
      </c>
      <c r="B2644" s="385" t="s">
        <v>102</v>
      </c>
      <c r="C2644" s="27" t="s">
        <v>30</v>
      </c>
      <c r="D2644" s="27" t="s">
        <v>33</v>
      </c>
      <c r="E2644" s="402" t="s">
        <v>1880</v>
      </c>
      <c r="F2644" s="27" t="str">
        <f t="shared" si="167"/>
        <v>T끼리어르신
(LTE안심옵션)</v>
      </c>
      <c r="G2644" s="389" t="str">
        <f t="shared" si="168"/>
        <v/>
      </c>
    </row>
    <row r="2645" spans="1:7">
      <c r="A2645" s="384" t="s">
        <v>50</v>
      </c>
      <c r="B2645" s="385" t="s">
        <v>102</v>
      </c>
      <c r="C2645" s="27" t="s">
        <v>30</v>
      </c>
      <c r="D2645" s="27" t="s">
        <v>33</v>
      </c>
      <c r="E2645" s="402" t="s">
        <v>1879</v>
      </c>
      <c r="F2645" s="27" t="str">
        <f t="shared" si="167"/>
        <v>어르신 안심 2.8G</v>
      </c>
      <c r="G2645" s="389" t="str">
        <f t="shared" si="168"/>
        <v/>
      </c>
    </row>
    <row r="2646" spans="1:7">
      <c r="A2646" s="384" t="s">
        <v>50</v>
      </c>
      <c r="B2646" s="385" t="s">
        <v>102</v>
      </c>
      <c r="C2646" s="27" t="s">
        <v>30</v>
      </c>
      <c r="D2646" s="27" t="s">
        <v>33</v>
      </c>
      <c r="E2646" s="402" t="s">
        <v>1881</v>
      </c>
      <c r="F2646" s="27" t="str">
        <f t="shared" si="167"/>
        <v>어르신 안심 4.5G</v>
      </c>
      <c r="G2646" s="389" t="str">
        <f t="shared" si="168"/>
        <v/>
      </c>
    </row>
    <row r="2647" spans="1:7">
      <c r="A2647" s="384" t="s">
        <v>50</v>
      </c>
      <c r="B2647" s="385" t="s">
        <v>102</v>
      </c>
      <c r="C2647" s="27" t="s">
        <v>30</v>
      </c>
      <c r="D2647" s="27" t="s">
        <v>33</v>
      </c>
      <c r="E2647" s="402" t="s">
        <v>1882</v>
      </c>
      <c r="F2647" s="27" t="str">
        <f t="shared" si="167"/>
        <v>어르신 에센스(어르신 스페셜)</v>
      </c>
      <c r="G2647" s="389" t="str">
        <f t="shared" si="168"/>
        <v/>
      </c>
    </row>
    <row r="2648" spans="1:7">
      <c r="A2648" s="384" t="s">
        <v>50</v>
      </c>
      <c r="B2648" s="385" t="s">
        <v>102</v>
      </c>
      <c r="C2648" s="27" t="s">
        <v>10</v>
      </c>
      <c r="D2648" s="27" t="s">
        <v>28</v>
      </c>
      <c r="E2648" s="402" t="s">
        <v>1880</v>
      </c>
      <c r="F2648" s="27" t="str">
        <f t="shared" si="167"/>
        <v>T끼리어르신
(LTE안심옵션)</v>
      </c>
      <c r="G2648" s="389" t="str">
        <f t="shared" si="168"/>
        <v/>
      </c>
    </row>
    <row r="2649" spans="1:7">
      <c r="A2649" s="384" t="s">
        <v>50</v>
      </c>
      <c r="B2649" s="385" t="s">
        <v>102</v>
      </c>
      <c r="C2649" s="27" t="s">
        <v>10</v>
      </c>
      <c r="D2649" s="27" t="s">
        <v>28</v>
      </c>
      <c r="E2649" s="402" t="s">
        <v>1879</v>
      </c>
      <c r="F2649" s="27" t="str">
        <f t="shared" si="167"/>
        <v>어르신 안심 2.8G</v>
      </c>
      <c r="G2649" s="389" t="str">
        <f t="shared" si="168"/>
        <v/>
      </c>
    </row>
    <row r="2650" spans="1:7">
      <c r="A2650" s="384" t="s">
        <v>50</v>
      </c>
      <c r="B2650" s="385" t="s">
        <v>102</v>
      </c>
      <c r="C2650" s="27" t="s">
        <v>10</v>
      </c>
      <c r="D2650" s="27" t="s">
        <v>28</v>
      </c>
      <c r="E2650" s="402" t="s">
        <v>1881</v>
      </c>
      <c r="F2650" s="27" t="str">
        <f t="shared" si="167"/>
        <v>어르신 안심 4.5G</v>
      </c>
      <c r="G2650" s="389" t="str">
        <f t="shared" si="168"/>
        <v/>
      </c>
    </row>
    <row r="2651" spans="1:7">
      <c r="A2651" s="384" t="s">
        <v>50</v>
      </c>
      <c r="B2651" s="385" t="s">
        <v>102</v>
      </c>
      <c r="C2651" s="27" t="s">
        <v>10</v>
      </c>
      <c r="D2651" s="27" t="s">
        <v>28</v>
      </c>
      <c r="E2651" s="402" t="s">
        <v>1882</v>
      </c>
      <c r="F2651" s="27" t="str">
        <f t="shared" si="167"/>
        <v>어르신 에센스(어르신 스페셜)</v>
      </c>
      <c r="G2651" s="389" t="str">
        <f t="shared" si="168"/>
        <v/>
      </c>
    </row>
    <row r="2652" spans="1:7">
      <c r="A2652" s="384" t="s">
        <v>50</v>
      </c>
      <c r="B2652" s="385" t="s">
        <v>102</v>
      </c>
      <c r="C2652" s="27" t="s">
        <v>10</v>
      </c>
      <c r="D2652" s="27" t="s">
        <v>31</v>
      </c>
      <c r="E2652" s="402" t="s">
        <v>1880</v>
      </c>
      <c r="F2652" s="27" t="str">
        <f t="shared" si="167"/>
        <v>T끼리어르신
(LTE안심옵션)</v>
      </c>
      <c r="G2652" s="389" t="str">
        <f t="shared" si="168"/>
        <v/>
      </c>
    </row>
    <row r="2653" spans="1:7">
      <c r="A2653" s="384" t="s">
        <v>50</v>
      </c>
      <c r="B2653" s="385" t="s">
        <v>102</v>
      </c>
      <c r="C2653" s="27" t="s">
        <v>10</v>
      </c>
      <c r="D2653" s="27" t="s">
        <v>31</v>
      </c>
      <c r="E2653" s="402" t="s">
        <v>1879</v>
      </c>
      <c r="F2653" s="27" t="str">
        <f t="shared" si="167"/>
        <v>어르신 안심 2.8G</v>
      </c>
      <c r="G2653" s="389" t="str">
        <f t="shared" si="168"/>
        <v/>
      </c>
    </row>
    <row r="2654" spans="1:7">
      <c r="A2654" s="384" t="s">
        <v>50</v>
      </c>
      <c r="B2654" s="385" t="s">
        <v>102</v>
      </c>
      <c r="C2654" s="27" t="s">
        <v>10</v>
      </c>
      <c r="D2654" s="27" t="s">
        <v>31</v>
      </c>
      <c r="E2654" s="402" t="s">
        <v>1881</v>
      </c>
      <c r="F2654" s="27" t="str">
        <f t="shared" si="167"/>
        <v>어르신 안심 4.5G</v>
      </c>
      <c r="G2654" s="389" t="str">
        <f t="shared" si="168"/>
        <v/>
      </c>
    </row>
    <row r="2655" spans="1:7">
      <c r="A2655" s="384" t="s">
        <v>50</v>
      </c>
      <c r="B2655" s="385" t="s">
        <v>102</v>
      </c>
      <c r="C2655" s="27" t="s">
        <v>10</v>
      </c>
      <c r="D2655" s="27" t="s">
        <v>31</v>
      </c>
      <c r="E2655" s="402" t="s">
        <v>1882</v>
      </c>
      <c r="F2655" s="27" t="str">
        <f t="shared" si="167"/>
        <v>어르신 에센스(어르신 스페셜)</v>
      </c>
      <c r="G2655" s="389" t="str">
        <f t="shared" si="168"/>
        <v/>
      </c>
    </row>
    <row r="2656" spans="1:7">
      <c r="A2656" s="384" t="s">
        <v>50</v>
      </c>
      <c r="B2656" s="385" t="s">
        <v>102</v>
      </c>
      <c r="C2656" s="27" t="s">
        <v>10</v>
      </c>
      <c r="D2656" s="27" t="s">
        <v>32</v>
      </c>
      <c r="E2656" s="402" t="s">
        <v>1880</v>
      </c>
      <c r="F2656" s="27" t="str">
        <f t="shared" si="167"/>
        <v>T끼리어르신
(LTE안심옵션)</v>
      </c>
      <c r="G2656" s="389" t="str">
        <f t="shared" si="168"/>
        <v/>
      </c>
    </row>
    <row r="2657" spans="1:7">
      <c r="A2657" s="384" t="s">
        <v>50</v>
      </c>
      <c r="B2657" s="385" t="s">
        <v>102</v>
      </c>
      <c r="C2657" s="27" t="s">
        <v>10</v>
      </c>
      <c r="D2657" s="27" t="s">
        <v>32</v>
      </c>
      <c r="E2657" s="402" t="s">
        <v>1879</v>
      </c>
      <c r="F2657" s="27" t="str">
        <f t="shared" si="167"/>
        <v>어르신 안심 2.8G</v>
      </c>
      <c r="G2657" s="389" t="str">
        <f t="shared" si="168"/>
        <v/>
      </c>
    </row>
    <row r="2658" spans="1:7">
      <c r="A2658" s="384" t="s">
        <v>50</v>
      </c>
      <c r="B2658" s="385" t="s">
        <v>102</v>
      </c>
      <c r="C2658" s="27" t="s">
        <v>10</v>
      </c>
      <c r="D2658" s="27" t="s">
        <v>32</v>
      </c>
      <c r="E2658" s="402" t="s">
        <v>1881</v>
      </c>
      <c r="F2658" s="27" t="str">
        <f t="shared" si="167"/>
        <v>어르신 안심 4.5G</v>
      </c>
      <c r="G2658" s="389" t="str">
        <f t="shared" si="168"/>
        <v/>
      </c>
    </row>
    <row r="2659" spans="1:7">
      <c r="A2659" s="384" t="s">
        <v>50</v>
      </c>
      <c r="B2659" s="385" t="s">
        <v>102</v>
      </c>
      <c r="C2659" s="27" t="s">
        <v>10</v>
      </c>
      <c r="D2659" s="27" t="s">
        <v>32</v>
      </c>
      <c r="E2659" s="402" t="s">
        <v>1882</v>
      </c>
      <c r="F2659" s="27" t="str">
        <f t="shared" si="167"/>
        <v>어르신 에센스(어르신 스페셜)</v>
      </c>
      <c r="G2659" s="389" t="str">
        <f t="shared" si="168"/>
        <v/>
      </c>
    </row>
    <row r="2660" spans="1:7">
      <c r="A2660" s="384" t="s">
        <v>50</v>
      </c>
      <c r="B2660" s="385" t="s">
        <v>102</v>
      </c>
      <c r="C2660" s="27" t="s">
        <v>10</v>
      </c>
      <c r="D2660" s="27" t="s">
        <v>33</v>
      </c>
      <c r="E2660" s="402" t="s">
        <v>1880</v>
      </c>
      <c r="F2660" s="27" t="str">
        <f t="shared" si="167"/>
        <v>T끼리어르신
(LTE안심옵션)</v>
      </c>
      <c r="G2660" s="389" t="str">
        <f t="shared" si="168"/>
        <v/>
      </c>
    </row>
    <row r="2661" spans="1:7">
      <c r="A2661" s="384" t="s">
        <v>50</v>
      </c>
      <c r="B2661" s="385" t="s">
        <v>102</v>
      </c>
      <c r="C2661" s="27" t="s">
        <v>10</v>
      </c>
      <c r="D2661" s="27" t="s">
        <v>33</v>
      </c>
      <c r="E2661" s="402" t="s">
        <v>1879</v>
      </c>
      <c r="F2661" s="27" t="str">
        <f t="shared" si="167"/>
        <v>어르신 안심 2.8G</v>
      </c>
      <c r="G2661" s="389" t="str">
        <f t="shared" si="168"/>
        <v/>
      </c>
    </row>
    <row r="2662" spans="1:7">
      <c r="A2662" s="384" t="s">
        <v>50</v>
      </c>
      <c r="B2662" s="385" t="s">
        <v>102</v>
      </c>
      <c r="C2662" s="27" t="s">
        <v>10</v>
      </c>
      <c r="D2662" s="27" t="s">
        <v>33</v>
      </c>
      <c r="E2662" s="402" t="s">
        <v>1881</v>
      </c>
      <c r="F2662" s="27" t="str">
        <f t="shared" si="167"/>
        <v>어르신 안심 4.5G</v>
      </c>
      <c r="G2662" s="389" t="str">
        <f t="shared" si="168"/>
        <v/>
      </c>
    </row>
    <row r="2663" spans="1:7">
      <c r="A2663" s="384" t="s">
        <v>50</v>
      </c>
      <c r="B2663" s="385" t="s">
        <v>102</v>
      </c>
      <c r="C2663" s="27" t="s">
        <v>10</v>
      </c>
      <c r="D2663" s="27" t="s">
        <v>33</v>
      </c>
      <c r="E2663" s="402" t="s">
        <v>1882</v>
      </c>
      <c r="F2663" s="27" t="str">
        <f t="shared" si="167"/>
        <v>어르신 에센스(어르신 스페셜)</v>
      </c>
      <c r="G2663" s="389" t="str">
        <f t="shared" si="168"/>
        <v/>
      </c>
    </row>
    <row r="2664" spans="1:7">
      <c r="A2664" s="384" t="s">
        <v>50</v>
      </c>
      <c r="B2664" s="385" t="s">
        <v>102</v>
      </c>
      <c r="C2664" s="27" t="s">
        <v>13</v>
      </c>
      <c r="D2664" s="27" t="s">
        <v>28</v>
      </c>
      <c r="E2664" s="402" t="s">
        <v>1880</v>
      </c>
      <c r="F2664" s="27" t="str">
        <f t="shared" si="167"/>
        <v>T끼리어르신
(LTE안심옵션)</v>
      </c>
      <c r="G2664" s="389" t="str">
        <f t="shared" si="168"/>
        <v/>
      </c>
    </row>
    <row r="2665" spans="1:7">
      <c r="A2665" s="384" t="s">
        <v>50</v>
      </c>
      <c r="B2665" s="385" t="s">
        <v>102</v>
      </c>
      <c r="C2665" s="27" t="s">
        <v>13</v>
      </c>
      <c r="D2665" s="27" t="s">
        <v>28</v>
      </c>
      <c r="E2665" s="402" t="s">
        <v>1879</v>
      </c>
      <c r="F2665" s="27" t="str">
        <f t="shared" si="167"/>
        <v>어르신 안심 2.8G</v>
      </c>
      <c r="G2665" s="389" t="str">
        <f t="shared" si="168"/>
        <v/>
      </c>
    </row>
    <row r="2666" spans="1:7">
      <c r="A2666" s="384" t="s">
        <v>50</v>
      </c>
      <c r="B2666" s="385" t="s">
        <v>102</v>
      </c>
      <c r="C2666" s="27" t="s">
        <v>13</v>
      </c>
      <c r="D2666" s="27" t="s">
        <v>28</v>
      </c>
      <c r="E2666" s="402" t="s">
        <v>1881</v>
      </c>
      <c r="F2666" s="27" t="str">
        <f t="shared" si="167"/>
        <v>어르신 안심 4.5G</v>
      </c>
      <c r="G2666" s="389" t="str">
        <f t="shared" si="168"/>
        <v/>
      </c>
    </row>
    <row r="2667" spans="1:7">
      <c r="A2667" s="384" t="s">
        <v>50</v>
      </c>
      <c r="B2667" s="385" t="s">
        <v>102</v>
      </c>
      <c r="C2667" s="27" t="s">
        <v>13</v>
      </c>
      <c r="D2667" s="27" t="s">
        <v>28</v>
      </c>
      <c r="E2667" s="402" t="s">
        <v>1882</v>
      </c>
      <c r="F2667" s="27" t="str">
        <f t="shared" si="167"/>
        <v>어르신 에센스(어르신 스페셜)</v>
      </c>
      <c r="G2667" s="389" t="str">
        <f t="shared" si="168"/>
        <v/>
      </c>
    </row>
    <row r="2668" spans="1:7">
      <c r="A2668" s="384" t="s">
        <v>50</v>
      </c>
      <c r="B2668" s="385" t="s">
        <v>102</v>
      </c>
      <c r="C2668" s="27" t="s">
        <v>13</v>
      </c>
      <c r="D2668" s="27" t="s">
        <v>31</v>
      </c>
      <c r="E2668" s="402" t="s">
        <v>1880</v>
      </c>
      <c r="F2668" s="27" t="str">
        <f t="shared" si="167"/>
        <v>T끼리어르신
(LTE안심옵션)</v>
      </c>
      <c r="G2668" s="389" t="str">
        <f t="shared" si="168"/>
        <v/>
      </c>
    </row>
    <row r="2669" spans="1:7">
      <c r="A2669" s="384" t="s">
        <v>50</v>
      </c>
      <c r="B2669" s="385" t="s">
        <v>102</v>
      </c>
      <c r="C2669" s="27" t="s">
        <v>13</v>
      </c>
      <c r="D2669" s="27" t="s">
        <v>31</v>
      </c>
      <c r="E2669" s="402" t="s">
        <v>1879</v>
      </c>
      <c r="F2669" s="27" t="str">
        <f t="shared" si="167"/>
        <v>어르신 안심 2.8G</v>
      </c>
      <c r="G2669" s="389" t="str">
        <f t="shared" si="168"/>
        <v/>
      </c>
    </row>
    <row r="2670" spans="1:7">
      <c r="A2670" s="384" t="s">
        <v>50</v>
      </c>
      <c r="B2670" s="385" t="s">
        <v>102</v>
      </c>
      <c r="C2670" s="27" t="s">
        <v>13</v>
      </c>
      <c r="D2670" s="27" t="s">
        <v>31</v>
      </c>
      <c r="E2670" s="402" t="s">
        <v>1881</v>
      </c>
      <c r="F2670" s="27" t="str">
        <f t="shared" si="167"/>
        <v>어르신 안심 4.5G</v>
      </c>
      <c r="G2670" s="389" t="str">
        <f t="shared" si="168"/>
        <v/>
      </c>
    </row>
    <row r="2671" spans="1:7">
      <c r="A2671" s="384" t="s">
        <v>50</v>
      </c>
      <c r="B2671" s="385" t="s">
        <v>102</v>
      </c>
      <c r="C2671" s="27" t="s">
        <v>13</v>
      </c>
      <c r="D2671" s="27" t="s">
        <v>31</v>
      </c>
      <c r="E2671" s="402" t="s">
        <v>1882</v>
      </c>
      <c r="F2671" s="27" t="str">
        <f t="shared" si="167"/>
        <v>어르신 에센스(어르신 스페셜)</v>
      </c>
      <c r="G2671" s="389" t="str">
        <f t="shared" si="168"/>
        <v/>
      </c>
    </row>
    <row r="2672" spans="1:7">
      <c r="A2672" s="384" t="s">
        <v>50</v>
      </c>
      <c r="B2672" s="385" t="s">
        <v>102</v>
      </c>
      <c r="C2672" s="27" t="s">
        <v>13</v>
      </c>
      <c r="D2672" s="27" t="s">
        <v>32</v>
      </c>
      <c r="E2672" s="402" t="s">
        <v>1880</v>
      </c>
      <c r="F2672" s="27" t="str">
        <f t="shared" si="167"/>
        <v>T끼리어르신
(LTE안심옵션)</v>
      </c>
      <c r="G2672" s="389" t="str">
        <f t="shared" si="168"/>
        <v/>
      </c>
    </row>
    <row r="2673" spans="1:7">
      <c r="A2673" s="384" t="s">
        <v>50</v>
      </c>
      <c r="B2673" s="385" t="s">
        <v>102</v>
      </c>
      <c r="C2673" s="27" t="s">
        <v>13</v>
      </c>
      <c r="D2673" s="27" t="s">
        <v>32</v>
      </c>
      <c r="E2673" s="402" t="s">
        <v>1879</v>
      </c>
      <c r="F2673" s="27" t="str">
        <f t="shared" si="167"/>
        <v>어르신 안심 2.8G</v>
      </c>
      <c r="G2673" s="389" t="str">
        <f t="shared" si="168"/>
        <v/>
      </c>
    </row>
    <row r="2674" spans="1:7">
      <c r="A2674" s="384" t="s">
        <v>50</v>
      </c>
      <c r="B2674" s="385" t="s">
        <v>102</v>
      </c>
      <c r="C2674" s="27" t="s">
        <v>13</v>
      </c>
      <c r="D2674" s="27" t="s">
        <v>32</v>
      </c>
      <c r="E2674" s="402" t="s">
        <v>1881</v>
      </c>
      <c r="F2674" s="27" t="str">
        <f t="shared" si="167"/>
        <v>어르신 안심 4.5G</v>
      </c>
      <c r="G2674" s="389" t="str">
        <f t="shared" si="168"/>
        <v/>
      </c>
    </row>
    <row r="2675" spans="1:7">
      <c r="A2675" s="384" t="s">
        <v>50</v>
      </c>
      <c r="B2675" s="385" t="s">
        <v>102</v>
      </c>
      <c r="C2675" s="27" t="s">
        <v>13</v>
      </c>
      <c r="D2675" s="27" t="s">
        <v>32</v>
      </c>
      <c r="E2675" s="402" t="s">
        <v>1882</v>
      </c>
      <c r="F2675" s="27" t="str">
        <f t="shared" si="167"/>
        <v>어르신 에센스(어르신 스페셜)</v>
      </c>
      <c r="G2675" s="389" t="str">
        <f t="shared" si="168"/>
        <v/>
      </c>
    </row>
    <row r="2676" spans="1:7">
      <c r="A2676" s="384" t="s">
        <v>50</v>
      </c>
      <c r="B2676" s="385" t="s">
        <v>102</v>
      </c>
      <c r="C2676" s="27" t="s">
        <v>13</v>
      </c>
      <c r="D2676" s="27" t="s">
        <v>33</v>
      </c>
      <c r="E2676" s="402" t="s">
        <v>1880</v>
      </c>
      <c r="F2676" s="27" t="str">
        <f t="shared" si="167"/>
        <v>T끼리어르신
(LTE안심옵션)</v>
      </c>
      <c r="G2676" s="389" t="str">
        <f t="shared" si="168"/>
        <v/>
      </c>
    </row>
    <row r="2677" spans="1:7">
      <c r="A2677" s="384" t="s">
        <v>50</v>
      </c>
      <c r="B2677" s="385" t="s">
        <v>102</v>
      </c>
      <c r="C2677" s="27" t="s">
        <v>13</v>
      </c>
      <c r="D2677" s="27" t="s">
        <v>33</v>
      </c>
      <c r="E2677" s="402" t="s">
        <v>1879</v>
      </c>
      <c r="F2677" s="27" t="str">
        <f t="shared" si="167"/>
        <v>어르신 안심 2.8G</v>
      </c>
      <c r="G2677" s="389" t="str">
        <f t="shared" si="168"/>
        <v/>
      </c>
    </row>
    <row r="2678" spans="1:7">
      <c r="A2678" s="384" t="s">
        <v>50</v>
      </c>
      <c r="B2678" s="385" t="s">
        <v>102</v>
      </c>
      <c r="C2678" s="27" t="s">
        <v>13</v>
      </c>
      <c r="D2678" s="27" t="s">
        <v>33</v>
      </c>
      <c r="E2678" s="402" t="s">
        <v>1881</v>
      </c>
      <c r="F2678" s="27" t="str">
        <f t="shared" si="167"/>
        <v>어르신 안심 4.5G</v>
      </c>
      <c r="G2678" s="389" t="str">
        <f t="shared" si="168"/>
        <v/>
      </c>
    </row>
    <row r="2679" spans="1:7">
      <c r="A2679" s="384" t="s">
        <v>50</v>
      </c>
      <c r="B2679" s="385" t="s">
        <v>102</v>
      </c>
      <c r="C2679" s="27" t="s">
        <v>13</v>
      </c>
      <c r="D2679" s="27" t="s">
        <v>33</v>
      </c>
      <c r="E2679" s="402" t="s">
        <v>1882</v>
      </c>
      <c r="F2679" s="27" t="str">
        <f t="shared" si="167"/>
        <v>어르신 에센스(어르신 스페셜)</v>
      </c>
      <c r="G2679" s="389" t="str">
        <f t="shared" si="168"/>
        <v/>
      </c>
    </row>
    <row r="2680" spans="1:7">
      <c r="A2680" s="384" t="s">
        <v>50</v>
      </c>
      <c r="B2680" s="385" t="s">
        <v>102</v>
      </c>
      <c r="C2680" s="27" t="s">
        <v>34</v>
      </c>
      <c r="D2680" s="27" t="s">
        <v>28</v>
      </c>
      <c r="E2680" s="402" t="s">
        <v>1880</v>
      </c>
      <c r="F2680" s="27" t="str">
        <f t="shared" ref="F2680:F2711" si="169">IFERROR(VLOOKUP(E2680,$A$11:$H$17,8,0),0)</f>
        <v>T끼리어르신
(LTE안심옵션)</v>
      </c>
      <c r="G2680" s="389" t="str">
        <f t="shared" ref="G2680:G2711" si="170">IF(F2680="스몰","LTE안심옵션","")</f>
        <v/>
      </c>
    </row>
    <row r="2681" spans="1:7">
      <c r="A2681" s="384" t="s">
        <v>50</v>
      </c>
      <c r="B2681" s="385" t="s">
        <v>102</v>
      </c>
      <c r="C2681" s="27" t="s">
        <v>34</v>
      </c>
      <c r="D2681" s="27" t="s">
        <v>28</v>
      </c>
      <c r="E2681" s="402" t="s">
        <v>1879</v>
      </c>
      <c r="F2681" s="27" t="str">
        <f t="shared" si="169"/>
        <v>어르신 안심 2.8G</v>
      </c>
      <c r="G2681" s="389" t="str">
        <f t="shared" si="170"/>
        <v/>
      </c>
    </row>
    <row r="2682" spans="1:7">
      <c r="A2682" s="384" t="s">
        <v>50</v>
      </c>
      <c r="B2682" s="385" t="s">
        <v>102</v>
      </c>
      <c r="C2682" s="27" t="s">
        <v>34</v>
      </c>
      <c r="D2682" s="27" t="s">
        <v>28</v>
      </c>
      <c r="E2682" s="402" t="s">
        <v>1881</v>
      </c>
      <c r="F2682" s="27" t="str">
        <f t="shared" si="169"/>
        <v>어르신 안심 4.5G</v>
      </c>
      <c r="G2682" s="389" t="str">
        <f t="shared" si="170"/>
        <v/>
      </c>
    </row>
    <row r="2683" spans="1:7">
      <c r="A2683" s="384" t="s">
        <v>50</v>
      </c>
      <c r="B2683" s="385" t="s">
        <v>102</v>
      </c>
      <c r="C2683" s="27" t="s">
        <v>34</v>
      </c>
      <c r="D2683" s="27" t="s">
        <v>28</v>
      </c>
      <c r="E2683" s="402" t="s">
        <v>1882</v>
      </c>
      <c r="F2683" s="27" t="str">
        <f t="shared" si="169"/>
        <v>어르신 에센스(어르신 스페셜)</v>
      </c>
      <c r="G2683" s="389" t="str">
        <f t="shared" si="170"/>
        <v/>
      </c>
    </row>
    <row r="2684" spans="1:7">
      <c r="A2684" s="384" t="s">
        <v>50</v>
      </c>
      <c r="B2684" s="385" t="s">
        <v>102</v>
      </c>
      <c r="C2684" s="27" t="s">
        <v>34</v>
      </c>
      <c r="D2684" s="27" t="s">
        <v>31</v>
      </c>
      <c r="E2684" s="402" t="s">
        <v>1880</v>
      </c>
      <c r="F2684" s="27" t="str">
        <f t="shared" si="169"/>
        <v>T끼리어르신
(LTE안심옵션)</v>
      </c>
      <c r="G2684" s="389" t="str">
        <f t="shared" si="170"/>
        <v/>
      </c>
    </row>
    <row r="2685" spans="1:7">
      <c r="A2685" s="384" t="s">
        <v>50</v>
      </c>
      <c r="B2685" s="385" t="s">
        <v>102</v>
      </c>
      <c r="C2685" s="27" t="s">
        <v>34</v>
      </c>
      <c r="D2685" s="27" t="s">
        <v>31</v>
      </c>
      <c r="E2685" s="402" t="s">
        <v>1879</v>
      </c>
      <c r="F2685" s="27" t="str">
        <f t="shared" si="169"/>
        <v>어르신 안심 2.8G</v>
      </c>
      <c r="G2685" s="389" t="str">
        <f t="shared" si="170"/>
        <v/>
      </c>
    </row>
    <row r="2686" spans="1:7">
      <c r="A2686" s="384" t="s">
        <v>50</v>
      </c>
      <c r="B2686" s="385" t="s">
        <v>102</v>
      </c>
      <c r="C2686" s="27" t="s">
        <v>34</v>
      </c>
      <c r="D2686" s="27" t="s">
        <v>31</v>
      </c>
      <c r="E2686" s="402" t="s">
        <v>1881</v>
      </c>
      <c r="F2686" s="27" t="str">
        <f t="shared" si="169"/>
        <v>어르신 안심 4.5G</v>
      </c>
      <c r="G2686" s="389" t="str">
        <f t="shared" si="170"/>
        <v/>
      </c>
    </row>
    <row r="2687" spans="1:7">
      <c r="A2687" s="384" t="s">
        <v>50</v>
      </c>
      <c r="B2687" s="385" t="s">
        <v>102</v>
      </c>
      <c r="C2687" s="27" t="s">
        <v>34</v>
      </c>
      <c r="D2687" s="27" t="s">
        <v>31</v>
      </c>
      <c r="E2687" s="402" t="s">
        <v>1882</v>
      </c>
      <c r="F2687" s="27" t="str">
        <f t="shared" si="169"/>
        <v>어르신 에센스(어르신 스페셜)</v>
      </c>
      <c r="G2687" s="389" t="str">
        <f t="shared" si="170"/>
        <v/>
      </c>
    </row>
    <row r="2688" spans="1:7">
      <c r="A2688" s="384" t="s">
        <v>50</v>
      </c>
      <c r="B2688" s="385" t="s">
        <v>102</v>
      </c>
      <c r="C2688" s="27" t="s">
        <v>34</v>
      </c>
      <c r="D2688" s="27" t="s">
        <v>32</v>
      </c>
      <c r="E2688" s="402" t="s">
        <v>1880</v>
      </c>
      <c r="F2688" s="27" t="str">
        <f t="shared" si="169"/>
        <v>T끼리어르신
(LTE안심옵션)</v>
      </c>
      <c r="G2688" s="389" t="str">
        <f t="shared" si="170"/>
        <v/>
      </c>
    </row>
    <row r="2689" spans="1:7">
      <c r="A2689" s="384" t="s">
        <v>50</v>
      </c>
      <c r="B2689" s="385" t="s">
        <v>102</v>
      </c>
      <c r="C2689" s="27" t="s">
        <v>34</v>
      </c>
      <c r="D2689" s="27" t="s">
        <v>32</v>
      </c>
      <c r="E2689" s="402" t="s">
        <v>1879</v>
      </c>
      <c r="F2689" s="27" t="str">
        <f t="shared" si="169"/>
        <v>어르신 안심 2.8G</v>
      </c>
      <c r="G2689" s="389" t="str">
        <f t="shared" si="170"/>
        <v/>
      </c>
    </row>
    <row r="2690" spans="1:7">
      <c r="A2690" s="384" t="s">
        <v>50</v>
      </c>
      <c r="B2690" s="385" t="s">
        <v>102</v>
      </c>
      <c r="C2690" s="27" t="s">
        <v>34</v>
      </c>
      <c r="D2690" s="27" t="s">
        <v>32</v>
      </c>
      <c r="E2690" s="402" t="s">
        <v>1881</v>
      </c>
      <c r="F2690" s="27" t="str">
        <f t="shared" si="169"/>
        <v>어르신 안심 4.5G</v>
      </c>
      <c r="G2690" s="389" t="str">
        <f t="shared" si="170"/>
        <v/>
      </c>
    </row>
    <row r="2691" spans="1:7">
      <c r="A2691" s="384" t="s">
        <v>50</v>
      </c>
      <c r="B2691" s="385" t="s">
        <v>102</v>
      </c>
      <c r="C2691" s="27" t="s">
        <v>34</v>
      </c>
      <c r="D2691" s="27" t="s">
        <v>32</v>
      </c>
      <c r="E2691" s="402" t="s">
        <v>1882</v>
      </c>
      <c r="F2691" s="27" t="str">
        <f t="shared" si="169"/>
        <v>어르신 에센스(어르신 스페셜)</v>
      </c>
      <c r="G2691" s="389" t="str">
        <f t="shared" si="170"/>
        <v/>
      </c>
    </row>
    <row r="2692" spans="1:7">
      <c r="A2692" s="384" t="s">
        <v>50</v>
      </c>
      <c r="B2692" s="385" t="s">
        <v>102</v>
      </c>
      <c r="C2692" s="27" t="s">
        <v>34</v>
      </c>
      <c r="D2692" s="27" t="s">
        <v>33</v>
      </c>
      <c r="E2692" s="402" t="s">
        <v>1880</v>
      </c>
      <c r="F2692" s="27" t="str">
        <f t="shared" si="169"/>
        <v>T끼리어르신
(LTE안심옵션)</v>
      </c>
      <c r="G2692" s="389" t="str">
        <f t="shared" si="170"/>
        <v/>
      </c>
    </row>
    <row r="2693" spans="1:7">
      <c r="A2693" s="384" t="s">
        <v>50</v>
      </c>
      <c r="B2693" s="385" t="s">
        <v>102</v>
      </c>
      <c r="C2693" s="27" t="s">
        <v>34</v>
      </c>
      <c r="D2693" s="27" t="s">
        <v>33</v>
      </c>
      <c r="E2693" s="402" t="s">
        <v>1879</v>
      </c>
      <c r="F2693" s="27" t="str">
        <f t="shared" si="169"/>
        <v>어르신 안심 2.8G</v>
      </c>
      <c r="G2693" s="389" t="str">
        <f t="shared" si="170"/>
        <v/>
      </c>
    </row>
    <row r="2694" spans="1:7">
      <c r="A2694" s="384" t="s">
        <v>50</v>
      </c>
      <c r="B2694" s="385" t="s">
        <v>102</v>
      </c>
      <c r="C2694" s="27" t="s">
        <v>34</v>
      </c>
      <c r="D2694" s="27" t="s">
        <v>33</v>
      </c>
      <c r="E2694" s="402" t="s">
        <v>1881</v>
      </c>
      <c r="F2694" s="27" t="str">
        <f t="shared" si="169"/>
        <v>어르신 안심 4.5G</v>
      </c>
      <c r="G2694" s="389" t="str">
        <f t="shared" si="170"/>
        <v/>
      </c>
    </row>
    <row r="2695" spans="1:7">
      <c r="A2695" s="384" t="s">
        <v>50</v>
      </c>
      <c r="B2695" s="385" t="s">
        <v>102</v>
      </c>
      <c r="C2695" s="27" t="s">
        <v>34</v>
      </c>
      <c r="D2695" s="27" t="s">
        <v>33</v>
      </c>
      <c r="E2695" s="402" t="s">
        <v>1882</v>
      </c>
      <c r="F2695" s="27" t="str">
        <f t="shared" si="169"/>
        <v>어르신 에센스(어르신 스페셜)</v>
      </c>
      <c r="G2695" s="389" t="str">
        <f t="shared" si="170"/>
        <v/>
      </c>
    </row>
    <row r="2696" spans="1:7">
      <c r="A2696" s="384" t="s">
        <v>50</v>
      </c>
      <c r="B2696" s="385" t="s">
        <v>102</v>
      </c>
      <c r="C2696" s="27" t="s">
        <v>86</v>
      </c>
      <c r="D2696" s="27" t="s">
        <v>28</v>
      </c>
      <c r="E2696" s="402" t="s">
        <v>1880</v>
      </c>
      <c r="F2696" s="27" t="str">
        <f t="shared" si="169"/>
        <v>T끼리어르신
(LTE안심옵션)</v>
      </c>
      <c r="G2696" s="389" t="str">
        <f t="shared" si="170"/>
        <v/>
      </c>
    </row>
    <row r="2697" spans="1:7">
      <c r="A2697" s="384" t="s">
        <v>50</v>
      </c>
      <c r="B2697" s="385" t="s">
        <v>102</v>
      </c>
      <c r="C2697" s="27" t="s">
        <v>86</v>
      </c>
      <c r="D2697" s="27" t="s">
        <v>28</v>
      </c>
      <c r="E2697" s="402" t="s">
        <v>1879</v>
      </c>
      <c r="F2697" s="27" t="str">
        <f t="shared" si="169"/>
        <v>어르신 안심 2.8G</v>
      </c>
      <c r="G2697" s="389" t="str">
        <f t="shared" si="170"/>
        <v/>
      </c>
    </row>
    <row r="2698" spans="1:7">
      <c r="A2698" s="384" t="s">
        <v>50</v>
      </c>
      <c r="B2698" s="385" t="s">
        <v>102</v>
      </c>
      <c r="C2698" s="27" t="s">
        <v>86</v>
      </c>
      <c r="D2698" s="27" t="s">
        <v>28</v>
      </c>
      <c r="E2698" s="402" t="s">
        <v>1881</v>
      </c>
      <c r="F2698" s="27" t="str">
        <f t="shared" si="169"/>
        <v>어르신 안심 4.5G</v>
      </c>
      <c r="G2698" s="389" t="str">
        <f t="shared" si="170"/>
        <v/>
      </c>
    </row>
    <row r="2699" spans="1:7">
      <c r="A2699" s="384" t="s">
        <v>50</v>
      </c>
      <c r="B2699" s="385" t="s">
        <v>102</v>
      </c>
      <c r="C2699" s="27" t="s">
        <v>86</v>
      </c>
      <c r="D2699" s="27" t="s">
        <v>28</v>
      </c>
      <c r="E2699" s="402" t="s">
        <v>1882</v>
      </c>
      <c r="F2699" s="27" t="str">
        <f t="shared" si="169"/>
        <v>어르신 에센스(어르신 스페셜)</v>
      </c>
      <c r="G2699" s="389" t="str">
        <f t="shared" si="170"/>
        <v/>
      </c>
    </row>
    <row r="2700" spans="1:7">
      <c r="A2700" s="384" t="s">
        <v>50</v>
      </c>
      <c r="B2700" s="385" t="s">
        <v>102</v>
      </c>
      <c r="C2700" s="27" t="s">
        <v>86</v>
      </c>
      <c r="D2700" s="27" t="s">
        <v>31</v>
      </c>
      <c r="E2700" s="402" t="s">
        <v>1880</v>
      </c>
      <c r="F2700" s="27" t="str">
        <f t="shared" si="169"/>
        <v>T끼리어르신
(LTE안심옵션)</v>
      </c>
      <c r="G2700" s="389" t="str">
        <f t="shared" si="170"/>
        <v/>
      </c>
    </row>
    <row r="2701" spans="1:7">
      <c r="A2701" s="384" t="s">
        <v>50</v>
      </c>
      <c r="B2701" s="385" t="s">
        <v>102</v>
      </c>
      <c r="C2701" s="27" t="s">
        <v>86</v>
      </c>
      <c r="D2701" s="27" t="s">
        <v>31</v>
      </c>
      <c r="E2701" s="402" t="s">
        <v>1879</v>
      </c>
      <c r="F2701" s="27" t="str">
        <f t="shared" si="169"/>
        <v>어르신 안심 2.8G</v>
      </c>
      <c r="G2701" s="389" t="str">
        <f t="shared" si="170"/>
        <v/>
      </c>
    </row>
    <row r="2702" spans="1:7">
      <c r="A2702" s="384" t="s">
        <v>50</v>
      </c>
      <c r="B2702" s="385" t="s">
        <v>102</v>
      </c>
      <c r="C2702" s="27" t="s">
        <v>86</v>
      </c>
      <c r="D2702" s="27" t="s">
        <v>31</v>
      </c>
      <c r="E2702" s="402" t="s">
        <v>1881</v>
      </c>
      <c r="F2702" s="27" t="str">
        <f t="shared" si="169"/>
        <v>어르신 안심 4.5G</v>
      </c>
      <c r="G2702" s="389" t="str">
        <f t="shared" si="170"/>
        <v/>
      </c>
    </row>
    <row r="2703" spans="1:7">
      <c r="A2703" s="384" t="s">
        <v>50</v>
      </c>
      <c r="B2703" s="385" t="s">
        <v>102</v>
      </c>
      <c r="C2703" s="27" t="s">
        <v>86</v>
      </c>
      <c r="D2703" s="27" t="s">
        <v>31</v>
      </c>
      <c r="E2703" s="402" t="s">
        <v>1882</v>
      </c>
      <c r="F2703" s="27" t="str">
        <f t="shared" si="169"/>
        <v>어르신 에센스(어르신 스페셜)</v>
      </c>
      <c r="G2703" s="389" t="str">
        <f t="shared" si="170"/>
        <v/>
      </c>
    </row>
    <row r="2704" spans="1:7">
      <c r="A2704" s="384" t="s">
        <v>50</v>
      </c>
      <c r="B2704" s="385" t="s">
        <v>102</v>
      </c>
      <c r="C2704" s="27" t="s">
        <v>86</v>
      </c>
      <c r="D2704" s="27" t="s">
        <v>32</v>
      </c>
      <c r="E2704" s="402" t="s">
        <v>1880</v>
      </c>
      <c r="F2704" s="27" t="str">
        <f t="shared" si="169"/>
        <v>T끼리어르신
(LTE안심옵션)</v>
      </c>
      <c r="G2704" s="389" t="str">
        <f t="shared" si="170"/>
        <v/>
      </c>
    </row>
    <row r="2705" spans="1:7">
      <c r="A2705" s="384" t="s">
        <v>50</v>
      </c>
      <c r="B2705" s="385" t="s">
        <v>102</v>
      </c>
      <c r="C2705" s="27" t="s">
        <v>86</v>
      </c>
      <c r="D2705" s="27" t="s">
        <v>32</v>
      </c>
      <c r="E2705" s="402" t="s">
        <v>1879</v>
      </c>
      <c r="F2705" s="27" t="str">
        <f t="shared" si="169"/>
        <v>어르신 안심 2.8G</v>
      </c>
      <c r="G2705" s="389" t="str">
        <f t="shared" si="170"/>
        <v/>
      </c>
    </row>
    <row r="2706" spans="1:7">
      <c r="A2706" s="384" t="s">
        <v>50</v>
      </c>
      <c r="B2706" s="385" t="s">
        <v>102</v>
      </c>
      <c r="C2706" s="27" t="s">
        <v>86</v>
      </c>
      <c r="D2706" s="27" t="s">
        <v>32</v>
      </c>
      <c r="E2706" s="402" t="s">
        <v>1881</v>
      </c>
      <c r="F2706" s="27" t="str">
        <f t="shared" si="169"/>
        <v>어르신 안심 4.5G</v>
      </c>
      <c r="G2706" s="389" t="str">
        <f t="shared" si="170"/>
        <v/>
      </c>
    </row>
    <row r="2707" spans="1:7">
      <c r="A2707" s="384" t="s">
        <v>50</v>
      </c>
      <c r="B2707" s="385" t="s">
        <v>102</v>
      </c>
      <c r="C2707" s="27" t="s">
        <v>86</v>
      </c>
      <c r="D2707" s="27" t="s">
        <v>32</v>
      </c>
      <c r="E2707" s="402" t="s">
        <v>1882</v>
      </c>
      <c r="F2707" s="27" t="str">
        <f t="shared" si="169"/>
        <v>어르신 에센스(어르신 스페셜)</v>
      </c>
      <c r="G2707" s="389" t="str">
        <f t="shared" si="170"/>
        <v/>
      </c>
    </row>
    <row r="2708" spans="1:7">
      <c r="A2708" s="384" t="s">
        <v>50</v>
      </c>
      <c r="B2708" s="385" t="s">
        <v>102</v>
      </c>
      <c r="C2708" s="27" t="s">
        <v>86</v>
      </c>
      <c r="D2708" s="27" t="s">
        <v>33</v>
      </c>
      <c r="E2708" s="402" t="s">
        <v>1880</v>
      </c>
      <c r="F2708" s="27" t="str">
        <f t="shared" si="169"/>
        <v>T끼리어르신
(LTE안심옵션)</v>
      </c>
      <c r="G2708" s="389" t="str">
        <f t="shared" si="170"/>
        <v/>
      </c>
    </row>
    <row r="2709" spans="1:7">
      <c r="A2709" s="384" t="s">
        <v>50</v>
      </c>
      <c r="B2709" s="385" t="s">
        <v>102</v>
      </c>
      <c r="C2709" s="27" t="s">
        <v>86</v>
      </c>
      <c r="D2709" s="27" t="s">
        <v>33</v>
      </c>
      <c r="E2709" s="402" t="s">
        <v>1879</v>
      </c>
      <c r="F2709" s="27" t="str">
        <f t="shared" si="169"/>
        <v>어르신 안심 2.8G</v>
      </c>
      <c r="G2709" s="389" t="str">
        <f t="shared" si="170"/>
        <v/>
      </c>
    </row>
    <row r="2710" spans="1:7">
      <c r="A2710" s="384" t="s">
        <v>50</v>
      </c>
      <c r="B2710" s="385" t="s">
        <v>102</v>
      </c>
      <c r="C2710" s="27" t="s">
        <v>86</v>
      </c>
      <c r="D2710" s="27" t="s">
        <v>33</v>
      </c>
      <c r="E2710" s="402" t="s">
        <v>1881</v>
      </c>
      <c r="F2710" s="27" t="str">
        <f t="shared" si="169"/>
        <v>어르신 안심 4.5G</v>
      </c>
      <c r="G2710" s="389" t="str">
        <f t="shared" si="170"/>
        <v/>
      </c>
    </row>
    <row r="2711" spans="1:7">
      <c r="A2711" s="384" t="s">
        <v>50</v>
      </c>
      <c r="B2711" s="385" t="s">
        <v>102</v>
      </c>
      <c r="C2711" s="27" t="s">
        <v>86</v>
      </c>
      <c r="D2711" s="27" t="s">
        <v>33</v>
      </c>
      <c r="E2711" s="402" t="s">
        <v>1882</v>
      </c>
      <c r="F2711" s="27" t="str">
        <f t="shared" si="169"/>
        <v>어르신 에센스(어르신 스페셜)</v>
      </c>
      <c r="G2711" s="389" t="str">
        <f t="shared" si="170"/>
        <v/>
      </c>
    </row>
  </sheetData>
  <autoFilter ref="A22:G22" xr:uid="{E25AE553-CFF8-4FB1-BCF6-432B2B838624}"/>
  <phoneticPr fontId="1" type="noConversion"/>
  <pageMargins left="0.7" right="0.7" top="0.75" bottom="0.75" header="0.3" footer="0.3"/>
  <pageSetup paperSize="9" orientation="portrait" horizontalDpi="300" verticalDpi="300"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182C3-49DC-4FCE-AA06-A1E9030BA557}">
  <dimension ref="B1:AT769"/>
  <sheetViews>
    <sheetView topLeftCell="L1" zoomScale="85" zoomScaleNormal="85" workbookViewId="0">
      <selection activeCell="L7" sqref="A7:XFD7"/>
    </sheetView>
  </sheetViews>
  <sheetFormatPr baseColWidth="10" defaultColWidth="8.83203125" defaultRowHeight="17"/>
  <cols>
    <col min="6" max="6" width="15.33203125" bestFit="1" customWidth="1"/>
    <col min="7" max="7" width="20.1640625" bestFit="1" customWidth="1"/>
    <col min="10" max="10" width="10.1640625" customWidth="1"/>
    <col min="15" max="15" width="16.1640625" bestFit="1" customWidth="1"/>
    <col min="16" max="16" width="10" customWidth="1"/>
    <col min="21" max="21" width="16.1640625" bestFit="1" customWidth="1"/>
    <col min="22" max="22" width="8.33203125" customWidth="1"/>
    <col min="40" max="40" width="20.1640625" bestFit="1" customWidth="1"/>
    <col min="41" max="41" width="12.1640625" bestFit="1" customWidth="1"/>
    <col min="42" max="44" width="8.1640625" bestFit="1" customWidth="1"/>
    <col min="45" max="45" width="7.33203125" bestFit="1" customWidth="1"/>
  </cols>
  <sheetData>
    <row r="1" spans="3:46">
      <c r="I1" t="s">
        <v>127</v>
      </c>
      <c r="J1" t="s">
        <v>128</v>
      </c>
      <c r="R1" t="s">
        <v>181</v>
      </c>
      <c r="S1" t="s">
        <v>127</v>
      </c>
      <c r="T1" t="s">
        <v>128</v>
      </c>
      <c r="V1" t="s">
        <v>182</v>
      </c>
      <c r="W1" t="s">
        <v>183</v>
      </c>
      <c r="X1" t="s">
        <v>128</v>
      </c>
      <c r="AE1" s="86" t="s">
        <v>135</v>
      </c>
      <c r="AF1" s="86" t="s">
        <v>129</v>
      </c>
      <c r="AG1" s="86" t="s">
        <v>196</v>
      </c>
      <c r="AH1" s="86" t="s">
        <v>134</v>
      </c>
      <c r="AI1" s="86" t="s">
        <v>197</v>
      </c>
      <c r="AJ1" s="86" t="s">
        <v>149</v>
      </c>
      <c r="AK1" s="86" t="s">
        <v>130</v>
      </c>
    </row>
    <row r="2" spans="3:46">
      <c r="I2" s="50">
        <f>SUMPRODUCT(H4:H13,I4:I13)</f>
        <v>38906.335084576305</v>
      </c>
      <c r="J2" s="50">
        <f>SUMPRODUCT(H4:H13,J4:J13)</f>
        <v>37907.910528758832</v>
      </c>
      <c r="S2" s="50">
        <f>SUMPRODUCT(R4:R13,S4:S13)</f>
        <v>38981.282103061407</v>
      </c>
      <c r="T2" s="50">
        <f>SUMPRODUCT(R4:R13,T4:T13)</f>
        <v>37979.980347923818</v>
      </c>
      <c r="W2" s="50">
        <f>SUMPRODUCT(R4:R14,W4:W14)</f>
        <v>37175.075927515332</v>
      </c>
      <c r="X2" s="50">
        <f>SUMPRODUCT(R4:R14,X4:X14)</f>
        <v>35638.397885685554</v>
      </c>
      <c r="AE2" s="86" t="s">
        <v>28</v>
      </c>
      <c r="AF2" s="86" t="s">
        <v>90</v>
      </c>
      <c r="AG2" s="86" t="s">
        <v>5</v>
      </c>
      <c r="AH2" s="86" t="s">
        <v>28</v>
      </c>
      <c r="AI2" s="86">
        <v>7.0077589892466138E-2</v>
      </c>
      <c r="AJ2" s="86">
        <v>12.181684094394019</v>
      </c>
      <c r="AK2" s="86">
        <v>12.111606504501552</v>
      </c>
      <c r="AN2" s="53" t="s">
        <v>129</v>
      </c>
      <c r="AO2" t="s">
        <v>199</v>
      </c>
    </row>
    <row r="3" spans="3:46">
      <c r="D3" t="s">
        <v>121</v>
      </c>
      <c r="E3" t="s">
        <v>122</v>
      </c>
      <c r="F3" t="s">
        <v>123</v>
      </c>
      <c r="G3" t="s">
        <v>124</v>
      </c>
      <c r="H3" t="s">
        <v>125</v>
      </c>
      <c r="N3" t="s">
        <v>121</v>
      </c>
      <c r="O3" t="s">
        <v>122</v>
      </c>
      <c r="P3" t="s">
        <v>123</v>
      </c>
      <c r="Q3" t="s">
        <v>124</v>
      </c>
      <c r="R3" t="s">
        <v>125</v>
      </c>
      <c r="AE3" s="86" t="s">
        <v>28</v>
      </c>
      <c r="AF3" s="86" t="s">
        <v>90</v>
      </c>
      <c r="AG3" s="86" t="s">
        <v>5</v>
      </c>
      <c r="AH3" s="86" t="s">
        <v>31</v>
      </c>
      <c r="AI3" s="86">
        <v>0.12951358159383139</v>
      </c>
      <c r="AJ3" s="86">
        <v>10.118327061335245</v>
      </c>
      <c r="AK3" s="86">
        <v>9.9888134797414132</v>
      </c>
    </row>
    <row r="4" spans="3:46">
      <c r="C4" t="s">
        <v>35</v>
      </c>
      <c r="D4" s="50">
        <v>50262.487777296948</v>
      </c>
      <c r="E4" s="50"/>
      <c r="F4" s="50"/>
      <c r="G4" s="50"/>
      <c r="H4" s="50">
        <v>49191.943611929877</v>
      </c>
      <c r="I4" s="52">
        <v>0.48980198638810962</v>
      </c>
      <c r="J4" s="52">
        <f>50%-J8-J9</f>
        <v>0.42284389943892015</v>
      </c>
      <c r="M4" t="s">
        <v>35</v>
      </c>
      <c r="N4" s="50">
        <v>50262.487777296948</v>
      </c>
      <c r="O4" s="50"/>
      <c r="P4" s="50"/>
      <c r="Q4" s="50"/>
      <c r="R4" s="50">
        <v>49191.943611929877</v>
      </c>
      <c r="S4" s="103">
        <v>0.49</v>
      </c>
      <c r="T4" s="85">
        <f>50%-T8-T9</f>
        <v>0.427530711083906</v>
      </c>
      <c r="W4" s="104">
        <v>0.42</v>
      </c>
      <c r="X4" s="84">
        <v>0.34</v>
      </c>
      <c r="Y4" s="52"/>
      <c r="AA4" s="52">
        <f>39/(39+20+16+7)</f>
        <v>0.47560975609756095</v>
      </c>
      <c r="AE4" s="86" t="s">
        <v>28</v>
      </c>
      <c r="AF4" s="86" t="s">
        <v>90</v>
      </c>
      <c r="AG4" s="86" t="s">
        <v>5</v>
      </c>
      <c r="AH4" s="86" t="s">
        <v>32</v>
      </c>
      <c r="AI4" s="86">
        <v>0</v>
      </c>
      <c r="AJ4" s="86">
        <v>6.6224695444107056</v>
      </c>
      <c r="AK4" s="86">
        <v>6.6224695444107056</v>
      </c>
      <c r="AN4" s="53" t="s">
        <v>133</v>
      </c>
      <c r="AO4" s="53" t="s">
        <v>200</v>
      </c>
    </row>
    <row r="5" spans="3:46">
      <c r="C5" t="s">
        <v>11</v>
      </c>
      <c r="D5" s="50">
        <v>37611.521311110577</v>
      </c>
      <c r="E5" s="50"/>
      <c r="F5" s="50"/>
      <c r="G5" s="50"/>
      <c r="H5" s="50">
        <v>36176.269557169726</v>
      </c>
      <c r="I5" s="52">
        <v>0.1036856208589654</v>
      </c>
      <c r="J5" s="52">
        <v>0.16</v>
      </c>
      <c r="M5" t="s">
        <v>11</v>
      </c>
      <c r="N5" s="50">
        <v>37611.521311110577</v>
      </c>
      <c r="O5" s="50"/>
      <c r="P5" s="50"/>
      <c r="Q5" s="50"/>
      <c r="R5" s="50">
        <v>36176.269557169726</v>
      </c>
      <c r="S5" s="104">
        <v>0.06</v>
      </c>
      <c r="T5" s="52">
        <v>0.16</v>
      </c>
      <c r="W5" s="104">
        <v>7.0000000000000007E-2</v>
      </c>
      <c r="X5" s="84">
        <v>0.13</v>
      </c>
      <c r="Y5" s="52"/>
      <c r="AA5" s="52">
        <f>20/(39+20+16+7)</f>
        <v>0.24390243902439024</v>
      </c>
      <c r="AE5" s="86" t="s">
        <v>28</v>
      </c>
      <c r="AF5" s="86" t="s">
        <v>90</v>
      </c>
      <c r="AG5" s="86" t="s">
        <v>5</v>
      </c>
      <c r="AH5" s="86" t="s">
        <v>33</v>
      </c>
      <c r="AI5" s="86">
        <v>9.0296268463134766E-3</v>
      </c>
      <c r="AJ5" s="86">
        <v>0.68102677663167321</v>
      </c>
      <c r="AK5" s="86">
        <v>0.67199714978535974</v>
      </c>
      <c r="AN5" s="53" t="s">
        <v>131</v>
      </c>
      <c r="AO5" t="s">
        <v>28</v>
      </c>
      <c r="AP5" t="s">
        <v>31</v>
      </c>
      <c r="AQ5" t="s">
        <v>32</v>
      </c>
      <c r="AR5" t="s">
        <v>33</v>
      </c>
      <c r="AS5" t="s">
        <v>132</v>
      </c>
    </row>
    <row r="6" spans="3:46">
      <c r="C6" s="49" t="s">
        <v>87</v>
      </c>
      <c r="D6" s="51"/>
      <c r="E6" s="51"/>
      <c r="F6" s="51"/>
      <c r="G6" s="51"/>
      <c r="H6" s="51">
        <v>31389.570796142325</v>
      </c>
      <c r="I6" s="52">
        <v>4.0276628752466299E-2</v>
      </c>
      <c r="J6" s="52">
        <v>0</v>
      </c>
      <c r="M6" s="49" t="s">
        <v>87</v>
      </c>
      <c r="N6" s="51"/>
      <c r="O6" s="51"/>
      <c r="P6" s="51"/>
      <c r="Q6" s="51"/>
      <c r="R6" s="51">
        <v>31389.570796142325</v>
      </c>
      <c r="S6" s="104">
        <v>0.13</v>
      </c>
      <c r="T6" s="52">
        <v>0</v>
      </c>
      <c r="W6" s="104">
        <v>0.11</v>
      </c>
      <c r="X6" s="84">
        <v>0</v>
      </c>
      <c r="Y6" s="52"/>
      <c r="AA6" s="52">
        <f>1/(39+20+16+7)</f>
        <v>1.2195121951219513E-2</v>
      </c>
      <c r="AE6" s="86" t="s">
        <v>28</v>
      </c>
      <c r="AF6" s="86" t="s">
        <v>90</v>
      </c>
      <c r="AG6" s="86" t="s">
        <v>30</v>
      </c>
      <c r="AH6" s="86" t="s">
        <v>28</v>
      </c>
      <c r="AI6" s="86">
        <v>0.87118718407370832</v>
      </c>
      <c r="AJ6" s="86">
        <v>4.1609122428027066</v>
      </c>
      <c r="AK6" s="86">
        <v>3.2897250587289983</v>
      </c>
      <c r="AN6" s="54" t="s">
        <v>28</v>
      </c>
      <c r="AO6" s="55">
        <v>4.6564064061148178</v>
      </c>
      <c r="AP6" s="55">
        <v>5.3553202033694296</v>
      </c>
      <c r="AQ6" s="55">
        <v>1.3310810649226432</v>
      </c>
      <c r="AR6" s="55">
        <v>0.4974796921904816</v>
      </c>
      <c r="AS6" s="55">
        <v>2.9600718416493415</v>
      </c>
    </row>
    <row r="7" spans="3:46">
      <c r="C7" t="s">
        <v>6</v>
      </c>
      <c r="D7" s="50">
        <v>25908.840858967691</v>
      </c>
      <c r="E7" s="50"/>
      <c r="F7" s="50"/>
      <c r="G7" s="50"/>
      <c r="H7" s="50">
        <v>25266.857647524776</v>
      </c>
      <c r="I7" s="52">
        <v>0.100064555432616</v>
      </c>
      <c r="J7" s="52">
        <v>0.1</v>
      </c>
      <c r="M7" t="s">
        <v>6</v>
      </c>
      <c r="N7" s="50">
        <v>25908.840858967691</v>
      </c>
      <c r="O7" s="50"/>
      <c r="P7" s="50"/>
      <c r="Q7" s="50"/>
      <c r="R7" s="50">
        <v>25266.857647524776</v>
      </c>
      <c r="S7" s="104">
        <v>0.06</v>
      </c>
      <c r="T7" s="52">
        <v>0.1</v>
      </c>
      <c r="W7" s="104">
        <v>0.05</v>
      </c>
      <c r="X7" s="84">
        <v>0.08</v>
      </c>
      <c r="Y7" s="52"/>
      <c r="AA7" s="52">
        <f>15/(39+20+16+7)</f>
        <v>0.18292682926829268</v>
      </c>
      <c r="AE7" s="86" t="s">
        <v>28</v>
      </c>
      <c r="AF7" s="86" t="s">
        <v>90</v>
      </c>
      <c r="AG7" s="86" t="s">
        <v>30</v>
      </c>
      <c r="AH7" s="86" t="s">
        <v>31</v>
      </c>
      <c r="AI7" s="86">
        <v>0.89272403717041016</v>
      </c>
      <c r="AJ7" s="86">
        <v>6.7210296392440796</v>
      </c>
      <c r="AK7" s="86">
        <v>5.8283056020736694</v>
      </c>
      <c r="AN7" s="54" t="s">
        <v>31</v>
      </c>
      <c r="AO7" s="55">
        <v>5.1626206615738885</v>
      </c>
      <c r="AP7" s="55">
        <v>3.8723514086623854</v>
      </c>
      <c r="AQ7" s="55">
        <v>1.3434391516060555</v>
      </c>
      <c r="AR7" s="55">
        <v>0.4353387952903745</v>
      </c>
      <c r="AS7" s="55">
        <v>2.703437504283178</v>
      </c>
    </row>
    <row r="8" spans="3:46">
      <c r="C8" s="49" t="s">
        <v>18</v>
      </c>
      <c r="D8" s="51"/>
      <c r="E8" s="51"/>
      <c r="F8" s="51"/>
      <c r="G8" s="51"/>
      <c r="H8" s="51">
        <v>37935.559861272763</v>
      </c>
      <c r="I8" s="52">
        <v>7.2469288916094013E-2</v>
      </c>
      <c r="J8" s="52">
        <f>I8</f>
        <v>7.2469288916094013E-2</v>
      </c>
      <c r="M8" s="49" t="s">
        <v>18</v>
      </c>
      <c r="N8" s="51"/>
      <c r="O8" s="51"/>
      <c r="P8" s="51"/>
      <c r="Q8" s="51"/>
      <c r="R8" s="51">
        <v>37935.559861272763</v>
      </c>
      <c r="S8" s="103">
        <v>7.2469288916094013E-2</v>
      </c>
      <c r="T8" s="85">
        <f>S8</f>
        <v>7.2469288916094013E-2</v>
      </c>
      <c r="W8" s="104">
        <v>0.08</v>
      </c>
      <c r="X8" s="84">
        <v>0.06</v>
      </c>
      <c r="Y8" s="52"/>
      <c r="AA8" s="52">
        <f>7/(39+20+16+7)</f>
        <v>8.5365853658536592E-2</v>
      </c>
      <c r="AE8" s="86" t="s">
        <v>28</v>
      </c>
      <c r="AF8" s="86" t="s">
        <v>90</v>
      </c>
      <c r="AG8" s="86" t="s">
        <v>30</v>
      </c>
      <c r="AH8" s="86" t="s">
        <v>32</v>
      </c>
      <c r="AI8" s="86">
        <v>1.0647287368774414</v>
      </c>
      <c r="AJ8" s="86">
        <v>2.054898738861084</v>
      </c>
      <c r="AK8" s="86">
        <v>0.99017000198364258</v>
      </c>
      <c r="AN8" s="54" t="s">
        <v>32</v>
      </c>
      <c r="AO8" s="55">
        <v>5.0186134062867431</v>
      </c>
      <c r="AP8" s="55">
        <v>3.8358154345902093</v>
      </c>
      <c r="AQ8" s="55">
        <v>1.6217459401957821</v>
      </c>
      <c r="AR8" s="55">
        <v>0.40036551255948982</v>
      </c>
      <c r="AS8" s="55">
        <v>2.7191350734080593</v>
      </c>
    </row>
    <row r="9" spans="3:46">
      <c r="C9" s="49" t="s">
        <v>17</v>
      </c>
      <c r="D9" s="51"/>
      <c r="E9" s="51"/>
      <c r="F9" s="51"/>
      <c r="G9" s="51"/>
      <c r="H9" s="51">
        <v>34876.927260837474</v>
      </c>
      <c r="I9" s="52">
        <v>4.6868116449858355E-3</v>
      </c>
      <c r="J9" s="52">
        <f>I9</f>
        <v>4.6868116449858355E-3</v>
      </c>
      <c r="M9" s="49" t="s">
        <v>17</v>
      </c>
      <c r="N9" s="51"/>
      <c r="O9" s="51"/>
      <c r="P9" s="51"/>
      <c r="Q9" s="51"/>
      <c r="R9" s="51">
        <v>34876.927260837474</v>
      </c>
      <c r="S9" s="104">
        <v>0</v>
      </c>
      <c r="T9" s="52">
        <v>0</v>
      </c>
      <c r="W9" s="104">
        <v>0.01</v>
      </c>
      <c r="X9" s="84">
        <v>0.02</v>
      </c>
      <c r="Y9" s="52"/>
      <c r="AA9" s="52">
        <v>0</v>
      </c>
      <c r="AE9" s="86" t="s">
        <v>28</v>
      </c>
      <c r="AF9" s="86" t="s">
        <v>90</v>
      </c>
      <c r="AG9" s="86" t="s">
        <v>30</v>
      </c>
      <c r="AH9" s="86" t="s">
        <v>33</v>
      </c>
      <c r="AI9" s="86">
        <v>1.1501226425170898</v>
      </c>
      <c r="AJ9" s="86">
        <v>2.6707239151000977</v>
      </c>
      <c r="AK9" s="86">
        <v>1.5206012725830078</v>
      </c>
      <c r="AN9" s="54" t="s">
        <v>33</v>
      </c>
      <c r="AO9" s="55">
        <v>5.6937989769984725</v>
      </c>
      <c r="AP9" s="55">
        <v>4.4371525610553251</v>
      </c>
      <c r="AQ9" s="55">
        <v>1.7379687786609992</v>
      </c>
      <c r="AR9" s="55">
        <v>0.85636400168762794</v>
      </c>
      <c r="AS9" s="55">
        <v>3.181321079600604</v>
      </c>
    </row>
    <row r="10" spans="3:46">
      <c r="C10" t="s">
        <v>16</v>
      </c>
      <c r="D10" s="50">
        <v>29229.59564446878</v>
      </c>
      <c r="E10" s="50"/>
      <c r="F10" s="50"/>
      <c r="G10" s="50"/>
      <c r="H10" s="50">
        <v>28483.640729981951</v>
      </c>
      <c r="I10" s="52">
        <v>3.3661877836113567E-2</v>
      </c>
      <c r="J10" s="52">
        <f>I10+1%</f>
        <v>4.3661877836113569E-2</v>
      </c>
      <c r="M10" t="s">
        <v>16</v>
      </c>
      <c r="N10" s="50">
        <v>29229.59564446878</v>
      </c>
      <c r="O10" s="50"/>
      <c r="P10" s="50"/>
      <c r="Q10" s="50"/>
      <c r="R10" s="50">
        <v>28483.640729981951</v>
      </c>
      <c r="S10" s="104">
        <v>0.04</v>
      </c>
      <c r="T10" s="52">
        <f>S10+1%</f>
        <v>0.05</v>
      </c>
      <c r="W10" s="106">
        <v>0.11</v>
      </c>
      <c r="X10" s="84">
        <v>0.14000000000000001</v>
      </c>
      <c r="Y10" s="52"/>
      <c r="AE10" s="86" t="s">
        <v>28</v>
      </c>
      <c r="AF10" s="86" t="s">
        <v>90</v>
      </c>
      <c r="AG10" s="86" t="s">
        <v>10</v>
      </c>
      <c r="AH10" s="86" t="s">
        <v>28</v>
      </c>
      <c r="AI10" s="86">
        <v>1.5591641416644106</v>
      </c>
      <c r="AJ10" s="86">
        <v>7.1299650222948276</v>
      </c>
      <c r="AK10" s="86">
        <v>5.5708008806304168</v>
      </c>
      <c r="AN10" s="54" t="s">
        <v>132</v>
      </c>
      <c r="AO10" s="55">
        <v>5.1328598627434765</v>
      </c>
      <c r="AP10" s="55">
        <v>4.3751599019193366</v>
      </c>
      <c r="AQ10" s="55">
        <v>1.5085587338463702</v>
      </c>
      <c r="AR10" s="55">
        <v>0.54738700043199329</v>
      </c>
      <c r="AS10" s="55">
        <v>2.8909913747352953</v>
      </c>
    </row>
    <row r="11" spans="3:46">
      <c r="C11" t="s">
        <v>7</v>
      </c>
      <c r="D11" s="50">
        <v>22578.286392110029</v>
      </c>
      <c r="E11" s="50"/>
      <c r="F11" s="50"/>
      <c r="G11" s="50"/>
      <c r="H11" s="50">
        <v>22119.654149824437</v>
      </c>
      <c r="I11" s="52">
        <v>6.7936596096722715E-2</v>
      </c>
      <c r="J11" s="52">
        <f t="shared" ref="J11:J13" si="0">I11</f>
        <v>6.7936596096722715E-2</v>
      </c>
      <c r="M11" t="s">
        <v>7</v>
      </c>
      <c r="N11" s="50">
        <v>22578.286392110029</v>
      </c>
      <c r="O11" s="50"/>
      <c r="P11" s="50"/>
      <c r="Q11" s="50"/>
      <c r="R11" s="50">
        <v>22119.654149824437</v>
      </c>
      <c r="S11" s="104">
        <v>0.06</v>
      </c>
      <c r="T11" s="52">
        <f t="shared" ref="T11" si="1">S11</f>
        <v>0.06</v>
      </c>
      <c r="W11" s="106">
        <v>0.06</v>
      </c>
      <c r="X11" s="84">
        <v>0.06</v>
      </c>
      <c r="Y11" s="52"/>
      <c r="AE11" s="86" t="s">
        <v>28</v>
      </c>
      <c r="AF11" s="86" t="s">
        <v>90</v>
      </c>
      <c r="AG11" s="86" t="s">
        <v>10</v>
      </c>
      <c r="AH11" s="86" t="s">
        <v>31</v>
      </c>
      <c r="AI11" s="86">
        <v>1.5464829036167689</v>
      </c>
      <c r="AJ11" s="86">
        <v>7.607466970171247</v>
      </c>
      <c r="AK11" s="86">
        <v>6.0609840665544779</v>
      </c>
    </row>
    <row r="12" spans="3:46" ht="18" thickBot="1">
      <c r="C12" t="s">
        <v>14</v>
      </c>
      <c r="D12" s="50">
        <v>31879.791244524913</v>
      </c>
      <c r="E12" s="50"/>
      <c r="F12" s="50"/>
      <c r="G12" s="50"/>
      <c r="H12" s="50">
        <v>30979.762932024347</v>
      </c>
      <c r="I12" s="52">
        <v>3.4637479081277345E-2</v>
      </c>
      <c r="J12" s="52">
        <f>I12+4%</f>
        <v>7.4637479081277353E-2</v>
      </c>
      <c r="M12" t="s">
        <v>14</v>
      </c>
      <c r="N12" s="50">
        <v>31879.791244524913</v>
      </c>
      <c r="O12" s="50"/>
      <c r="P12" s="50"/>
      <c r="Q12" s="50"/>
      <c r="R12" s="50">
        <v>30979.762932024347</v>
      </c>
      <c r="S12" s="104">
        <v>3.4637479081277345E-2</v>
      </c>
      <c r="T12" s="52">
        <f>S12+4%</f>
        <v>7.4637479081277353E-2</v>
      </c>
      <c r="W12" s="106">
        <v>0</v>
      </c>
      <c r="X12" s="84">
        <v>0.08</v>
      </c>
      <c r="Y12" s="52"/>
      <c r="AE12" s="86" t="s">
        <v>28</v>
      </c>
      <c r="AF12" s="86" t="s">
        <v>90</v>
      </c>
      <c r="AG12" s="86" t="s">
        <v>10</v>
      </c>
      <c r="AH12" s="86" t="s">
        <v>32</v>
      </c>
      <c r="AI12" s="86">
        <v>1.2861480712890625</v>
      </c>
      <c r="AJ12" s="86">
        <v>0.23048830032348633</v>
      </c>
      <c r="AK12" s="86">
        <v>-1.0556597709655762</v>
      </c>
    </row>
    <row r="13" spans="3:46" ht="18" thickBot="1">
      <c r="C13" t="s">
        <v>8</v>
      </c>
      <c r="D13" s="50">
        <v>15703.685491159844</v>
      </c>
      <c r="E13" s="50"/>
      <c r="F13" s="50"/>
      <c r="G13" s="50"/>
      <c r="H13" s="50">
        <v>15562.032018833715</v>
      </c>
      <c r="I13" s="52">
        <v>5.2772612212317632E-2</v>
      </c>
      <c r="J13" s="52">
        <f t="shared" si="0"/>
        <v>5.2772612212317632E-2</v>
      </c>
      <c r="M13" t="s">
        <v>8</v>
      </c>
      <c r="N13" s="50">
        <v>15703.685491159844</v>
      </c>
      <c r="O13" s="50"/>
      <c r="P13" s="50"/>
      <c r="Q13" s="50"/>
      <c r="R13" s="50">
        <v>15562.032018833715</v>
      </c>
      <c r="S13" s="104">
        <v>5.2772612212317632E-2</v>
      </c>
      <c r="T13" s="52">
        <f t="shared" ref="T13" si="2">S13</f>
        <v>5.2772612212317632E-2</v>
      </c>
      <c r="W13" s="106">
        <v>0.04</v>
      </c>
      <c r="X13" s="84">
        <v>0.04</v>
      </c>
      <c r="Y13" s="52"/>
      <c r="AE13" s="86" t="s">
        <v>28</v>
      </c>
      <c r="AF13" s="86" t="s">
        <v>90</v>
      </c>
      <c r="AG13" s="86" t="s">
        <v>10</v>
      </c>
      <c r="AH13" s="86" t="s">
        <v>33</v>
      </c>
      <c r="AI13" s="86">
        <v>1.4608609676361084</v>
      </c>
      <c r="AJ13" s="86">
        <v>2.1768059730529785</v>
      </c>
      <c r="AK13" s="86">
        <v>0.71594500541687012</v>
      </c>
      <c r="AN13" s="800" t="s">
        <v>201</v>
      </c>
      <c r="AO13" s="801"/>
      <c r="AP13" s="804" t="s">
        <v>202</v>
      </c>
      <c r="AQ13" s="805"/>
      <c r="AR13" s="805"/>
      <c r="AS13" s="805"/>
      <c r="AT13" s="805"/>
    </row>
    <row r="14" spans="3:46" ht="19" thickBot="1">
      <c r="M14" t="s">
        <v>187</v>
      </c>
      <c r="R14" s="50">
        <v>15989</v>
      </c>
      <c r="S14" s="105">
        <v>0</v>
      </c>
      <c r="T14" s="84">
        <v>0</v>
      </c>
      <c r="W14" s="106">
        <v>0.05</v>
      </c>
      <c r="X14" s="84">
        <v>0.05</v>
      </c>
      <c r="Y14" s="52"/>
      <c r="AE14" s="86" t="s">
        <v>28</v>
      </c>
      <c r="AF14" s="86" t="s">
        <v>90</v>
      </c>
      <c r="AG14" s="86" t="s">
        <v>13</v>
      </c>
      <c r="AH14" s="86" t="s">
        <v>28</v>
      </c>
      <c r="AI14" s="86">
        <v>2.9554916216632514</v>
      </c>
      <c r="AJ14" s="86">
        <v>10.611568557277439</v>
      </c>
      <c r="AK14" s="86">
        <v>7.6560769356141876</v>
      </c>
      <c r="AN14" s="802"/>
      <c r="AO14" s="803"/>
      <c r="AP14" s="89" t="s">
        <v>203</v>
      </c>
      <c r="AQ14" s="89" t="s">
        <v>204</v>
      </c>
      <c r="AR14" s="89" t="s">
        <v>205</v>
      </c>
      <c r="AS14" s="89" t="s">
        <v>206</v>
      </c>
      <c r="AT14" s="90" t="s">
        <v>207</v>
      </c>
    </row>
    <row r="15" spans="3:46" ht="18">
      <c r="AE15" s="86" t="s">
        <v>28</v>
      </c>
      <c r="AF15" s="86" t="s">
        <v>90</v>
      </c>
      <c r="AG15" s="86" t="s">
        <v>13</v>
      </c>
      <c r="AH15" s="86" t="s">
        <v>31</v>
      </c>
      <c r="AI15" s="86">
        <v>3.3408578236897788</v>
      </c>
      <c r="AJ15" s="86">
        <v>8.6279322306315098</v>
      </c>
      <c r="AK15" s="86">
        <v>5.2870744069417306</v>
      </c>
      <c r="AN15" s="797" t="s">
        <v>208</v>
      </c>
      <c r="AO15" s="92" t="s">
        <v>203</v>
      </c>
      <c r="AP15" s="92">
        <v>5.0999999999999996</v>
      </c>
      <c r="AQ15" s="92">
        <v>4.4000000000000004</v>
      </c>
      <c r="AR15" s="92">
        <v>1.5</v>
      </c>
      <c r="AS15" s="92">
        <v>0.5</v>
      </c>
      <c r="AT15" s="93">
        <v>2.9</v>
      </c>
    </row>
    <row r="16" spans="3:46" ht="18">
      <c r="H16" t="s">
        <v>126</v>
      </c>
      <c r="I16">
        <v>24043.518945017633</v>
      </c>
      <c r="R16" t="s">
        <v>126</v>
      </c>
      <c r="S16">
        <v>24043.518945017633</v>
      </c>
      <c r="AE16" s="86" t="s">
        <v>28</v>
      </c>
      <c r="AF16" s="86" t="s">
        <v>90</v>
      </c>
      <c r="AG16" s="86" t="s">
        <v>13</v>
      </c>
      <c r="AH16" s="86" t="s">
        <v>32</v>
      </c>
      <c r="AI16" s="86">
        <v>2.9732978343963623</v>
      </c>
      <c r="AJ16" s="86">
        <v>2.6152927875518799</v>
      </c>
      <c r="AK16" s="86">
        <v>-0.35800504684448242</v>
      </c>
      <c r="AN16" s="798"/>
      <c r="AO16" s="94" t="s">
        <v>204</v>
      </c>
      <c r="AP16" s="95">
        <v>4.7</v>
      </c>
      <c r="AQ16" s="95">
        <v>5.4</v>
      </c>
      <c r="AR16" s="95">
        <v>1.3</v>
      </c>
      <c r="AS16" s="95">
        <v>0.5</v>
      </c>
      <c r="AT16" s="96">
        <v>3</v>
      </c>
    </row>
    <row r="17" spans="2:46" ht="18">
      <c r="AE17" s="86" t="s">
        <v>28</v>
      </c>
      <c r="AF17" s="86" t="s">
        <v>90</v>
      </c>
      <c r="AG17" s="86" t="s">
        <v>13</v>
      </c>
      <c r="AH17" s="86" t="s">
        <v>33</v>
      </c>
      <c r="AI17" s="86">
        <v>3.0047354300816855</v>
      </c>
      <c r="AJ17" s="86">
        <v>6.1453415155410767</v>
      </c>
      <c r="AK17" s="86">
        <v>3.1406060854593911</v>
      </c>
      <c r="AN17" s="798"/>
      <c r="AO17" s="94" t="s">
        <v>205</v>
      </c>
      <c r="AP17" s="95">
        <v>5.2</v>
      </c>
      <c r="AQ17" s="95">
        <v>3.9</v>
      </c>
      <c r="AR17" s="95">
        <v>1.3</v>
      </c>
      <c r="AS17" s="95">
        <v>0.4</v>
      </c>
      <c r="AT17" s="96">
        <v>2.7</v>
      </c>
    </row>
    <row r="18" spans="2:46" ht="18">
      <c r="AE18" s="86" t="s">
        <v>28</v>
      </c>
      <c r="AF18" s="86" t="s">
        <v>90</v>
      </c>
      <c r="AG18" s="86" t="s">
        <v>34</v>
      </c>
      <c r="AH18" s="86" t="s">
        <v>28</v>
      </c>
      <c r="AI18" s="86">
        <v>5.1360450819814849</v>
      </c>
      <c r="AJ18" s="86">
        <v>11.746579064966733</v>
      </c>
      <c r="AK18" s="86">
        <v>6.6105339829852481</v>
      </c>
      <c r="AN18" s="798"/>
      <c r="AO18" s="94" t="s">
        <v>206</v>
      </c>
      <c r="AP18" s="95">
        <v>5</v>
      </c>
      <c r="AQ18" s="95">
        <v>3.8</v>
      </c>
      <c r="AR18" s="95">
        <v>1.6</v>
      </c>
      <c r="AS18" s="95">
        <v>0.4</v>
      </c>
      <c r="AT18" s="96">
        <v>2.7</v>
      </c>
    </row>
    <row r="19" spans="2:46" ht="19" thickBot="1">
      <c r="B19" t="s">
        <v>129</v>
      </c>
      <c r="C19" t="s">
        <v>130</v>
      </c>
      <c r="J19" t="s">
        <v>135</v>
      </c>
      <c r="K19" t="s">
        <v>134</v>
      </c>
      <c r="L19" t="s">
        <v>130</v>
      </c>
      <c r="M19" t="s">
        <v>149</v>
      </c>
      <c r="AE19" s="86" t="s">
        <v>28</v>
      </c>
      <c r="AF19" s="86" t="s">
        <v>90</v>
      </c>
      <c r="AG19" s="86" t="s">
        <v>34</v>
      </c>
      <c r="AH19" s="86" t="s">
        <v>31</v>
      </c>
      <c r="AI19" s="86">
        <v>4.9350420236587524</v>
      </c>
      <c r="AJ19" s="86">
        <v>24.597752749919891</v>
      </c>
      <c r="AK19" s="86">
        <v>19.662710726261139</v>
      </c>
      <c r="AN19" s="799"/>
      <c r="AO19" s="97" t="s">
        <v>207</v>
      </c>
      <c r="AP19" s="98">
        <v>5.7</v>
      </c>
      <c r="AQ19" s="98">
        <v>4.4000000000000004</v>
      </c>
      <c r="AR19" s="98">
        <v>1.7</v>
      </c>
      <c r="AS19" s="98">
        <v>0.9</v>
      </c>
      <c r="AT19" s="99">
        <v>3.2</v>
      </c>
    </row>
    <row r="20" spans="2:46" ht="18">
      <c r="B20" t="s">
        <v>90</v>
      </c>
      <c r="C20">
        <v>12.111606504501552</v>
      </c>
      <c r="F20" s="53" t="s">
        <v>131</v>
      </c>
      <c r="G20" t="s">
        <v>133</v>
      </c>
      <c r="J20" t="s">
        <v>28</v>
      </c>
      <c r="K20" t="s">
        <v>28</v>
      </c>
      <c r="L20">
        <v>12.111606504501552</v>
      </c>
      <c r="M20">
        <v>12.181684094394019</v>
      </c>
      <c r="O20" s="53" t="s">
        <v>131</v>
      </c>
      <c r="P20" s="55" t="s">
        <v>133</v>
      </c>
      <c r="AE20" s="86" t="s">
        <v>28</v>
      </c>
      <c r="AF20" s="86" t="s">
        <v>90</v>
      </c>
      <c r="AG20" s="86" t="s">
        <v>34</v>
      </c>
      <c r="AH20" s="86" t="s">
        <v>32</v>
      </c>
      <c r="AI20" s="86">
        <v>4.268323540687561</v>
      </c>
      <c r="AJ20" s="86">
        <v>3.5023719072341919</v>
      </c>
      <c r="AK20" s="86">
        <v>-0.76595163345336914</v>
      </c>
      <c r="AN20" s="797" t="s">
        <v>60</v>
      </c>
      <c r="AO20" s="92" t="s">
        <v>203</v>
      </c>
      <c r="AP20" s="92"/>
      <c r="AQ20" s="92"/>
      <c r="AR20" s="92"/>
      <c r="AS20" s="92"/>
      <c r="AT20" s="93"/>
    </row>
    <row r="21" spans="2:46" ht="18">
      <c r="B21" t="s">
        <v>90</v>
      </c>
      <c r="C21">
        <v>9.9888134797414132</v>
      </c>
      <c r="F21" s="54" t="s">
        <v>90</v>
      </c>
      <c r="G21" s="55">
        <v>4.8598851077867833</v>
      </c>
      <c r="J21" t="s">
        <v>28</v>
      </c>
      <c r="K21" t="s">
        <v>31</v>
      </c>
      <c r="L21">
        <v>9.9888134797414132</v>
      </c>
      <c r="M21">
        <v>10.118327061335245</v>
      </c>
      <c r="O21" s="54" t="s">
        <v>28</v>
      </c>
      <c r="P21" s="55">
        <v>5.4075501660594192</v>
      </c>
      <c r="T21" t="s">
        <v>142</v>
      </c>
      <c r="AE21" s="86" t="s">
        <v>28</v>
      </c>
      <c r="AF21" s="86" t="s">
        <v>90</v>
      </c>
      <c r="AG21" s="86" t="s">
        <v>34</v>
      </c>
      <c r="AH21" s="86" t="s">
        <v>33</v>
      </c>
      <c r="AI21" s="86">
        <v>5.2725190162658695</v>
      </c>
      <c r="AJ21" s="86">
        <v>3.7743589401245119</v>
      </c>
      <c r="AK21" s="86">
        <v>-1.4981600761413576</v>
      </c>
      <c r="AN21" s="798"/>
      <c r="AO21" s="94" t="s">
        <v>204</v>
      </c>
      <c r="AP21" s="94"/>
      <c r="AQ21" s="94">
        <v>8.816071007324398</v>
      </c>
      <c r="AR21" s="94">
        <v>12.669687739508207</v>
      </c>
      <c r="AS21" s="94">
        <v>7.9966866487926893</v>
      </c>
      <c r="AT21" s="96">
        <v>4.1268199353873589</v>
      </c>
    </row>
    <row r="22" spans="2:46" ht="18">
      <c r="B22" t="s">
        <v>90</v>
      </c>
      <c r="C22">
        <v>6.6224695444107056</v>
      </c>
      <c r="F22" s="54" t="s">
        <v>92</v>
      </c>
      <c r="G22" s="55">
        <v>3.6379080695789585</v>
      </c>
      <c r="J22" t="s">
        <v>28</v>
      </c>
      <c r="K22" t="s">
        <v>32</v>
      </c>
      <c r="L22">
        <v>6.6224695444107056</v>
      </c>
      <c r="M22">
        <v>6.6224695444107056</v>
      </c>
      <c r="O22" s="56" t="s">
        <v>28</v>
      </c>
      <c r="P22" s="57">
        <v>4.9963137837133997</v>
      </c>
      <c r="S22" t="s">
        <v>147</v>
      </c>
      <c r="T22" t="s">
        <v>148</v>
      </c>
      <c r="U22" t="s">
        <v>151</v>
      </c>
      <c r="V22" t="s">
        <v>152</v>
      </c>
      <c r="W22" t="s">
        <v>153</v>
      </c>
      <c r="X22" t="s">
        <v>154</v>
      </c>
      <c r="AE22" s="86" t="s">
        <v>28</v>
      </c>
      <c r="AF22" s="86" t="s">
        <v>90</v>
      </c>
      <c r="AG22" s="86" t="s">
        <v>86</v>
      </c>
      <c r="AH22" s="86" t="s">
        <v>28</v>
      </c>
      <c r="AI22" s="86">
        <v>33.006071045974835</v>
      </c>
      <c r="AJ22" s="86">
        <v>41.017755068138655</v>
      </c>
      <c r="AK22" s="86">
        <v>8.0116840221638199</v>
      </c>
      <c r="AN22" s="798"/>
      <c r="AO22" s="94" t="s">
        <v>205</v>
      </c>
      <c r="AP22" s="94"/>
      <c r="AQ22" s="94">
        <v>10.775296011719268</v>
      </c>
      <c r="AR22" s="94">
        <v>7.9904420122878337</v>
      </c>
      <c r="AS22" s="94">
        <v>4.4434256110424721</v>
      </c>
      <c r="AT22" s="96">
        <v>2.6783089367981305</v>
      </c>
    </row>
    <row r="23" spans="2:46" ht="18">
      <c r="B23" t="s">
        <v>90</v>
      </c>
      <c r="C23">
        <v>0.67199714978535974</v>
      </c>
      <c r="F23" s="54" t="s">
        <v>94</v>
      </c>
      <c r="G23" s="55">
        <v>2.6481018241085206</v>
      </c>
      <c r="J23" t="s">
        <v>28</v>
      </c>
      <c r="K23" t="s">
        <v>33</v>
      </c>
      <c r="L23">
        <v>0.67199714978535974</v>
      </c>
      <c r="M23">
        <v>0.68102677663167321</v>
      </c>
      <c r="O23" s="56" t="s">
        <v>31</v>
      </c>
      <c r="P23" s="57">
        <v>5.4071540093163879</v>
      </c>
      <c r="S23" t="s">
        <v>148</v>
      </c>
      <c r="T23" s="58">
        <v>3.1</v>
      </c>
      <c r="U23" s="58">
        <v>5.4</v>
      </c>
      <c r="V23" s="58">
        <v>4.7</v>
      </c>
      <c r="W23" s="58">
        <v>1.6</v>
      </c>
      <c r="X23" s="58">
        <v>0.8</v>
      </c>
      <c r="AE23" s="86" t="s">
        <v>28</v>
      </c>
      <c r="AF23" s="86" t="s">
        <v>90</v>
      </c>
      <c r="AG23" s="86" t="s">
        <v>86</v>
      </c>
      <c r="AH23" s="86" t="s">
        <v>31</v>
      </c>
      <c r="AI23" s="86">
        <v>34.61468968078168</v>
      </c>
      <c r="AJ23" s="86">
        <v>47.331272140036532</v>
      </c>
      <c r="AK23" s="86">
        <v>12.716582459254852</v>
      </c>
      <c r="AN23" s="798"/>
      <c r="AO23" s="94" t="s">
        <v>206</v>
      </c>
      <c r="AP23" s="94"/>
      <c r="AQ23" s="94">
        <v>9.71913448955425</v>
      </c>
      <c r="AR23" s="94">
        <v>8.4589259566449986</v>
      </c>
      <c r="AS23" s="94">
        <v>4.1206000727377523</v>
      </c>
      <c r="AT23" s="96">
        <v>2.3936082651335742</v>
      </c>
    </row>
    <row r="24" spans="2:46" ht="19" thickBot="1">
      <c r="B24" t="s">
        <v>90</v>
      </c>
      <c r="C24">
        <v>3.2897250587289983</v>
      </c>
      <c r="F24" s="54" t="s">
        <v>96</v>
      </c>
      <c r="G24" s="55">
        <v>1.1274046676089682</v>
      </c>
      <c r="J24" t="s">
        <v>28</v>
      </c>
      <c r="K24" t="s">
        <v>28</v>
      </c>
      <c r="L24">
        <v>3.2897250587289983</v>
      </c>
      <c r="M24">
        <v>4.1609122428027066</v>
      </c>
      <c r="O24" s="56" t="s">
        <v>32</v>
      </c>
      <c r="P24" s="57">
        <v>5.1860804689671722</v>
      </c>
      <c r="S24" t="s">
        <v>143</v>
      </c>
      <c r="T24" s="59">
        <v>3.3</v>
      </c>
      <c r="U24" s="59">
        <v>5</v>
      </c>
      <c r="V24" s="59">
        <v>5.9287981584567859</v>
      </c>
      <c r="W24" s="59">
        <v>1.3434165459394822</v>
      </c>
      <c r="X24" s="59">
        <v>0.86357100706872225</v>
      </c>
      <c r="AE24" s="86" t="s">
        <v>28</v>
      </c>
      <c r="AF24" s="86" t="s">
        <v>90</v>
      </c>
      <c r="AG24" s="86" t="s">
        <v>86</v>
      </c>
      <c r="AH24" s="86" t="s">
        <v>32</v>
      </c>
      <c r="AI24" s="86">
        <v>43.384027439615004</v>
      </c>
      <c r="AJ24" s="86">
        <v>32.340923122737721</v>
      </c>
      <c r="AK24" s="86">
        <v>-11.043104316877283</v>
      </c>
      <c r="AN24" s="799"/>
      <c r="AO24" s="97" t="s">
        <v>207</v>
      </c>
      <c r="AP24" s="97"/>
      <c r="AQ24" s="97">
        <v>11.213403379748186</v>
      </c>
      <c r="AR24" s="97">
        <v>8.9314736539283377</v>
      </c>
      <c r="AS24" s="97">
        <v>4.3175216296080547</v>
      </c>
      <c r="AT24" s="99">
        <v>2.4246563195469468</v>
      </c>
    </row>
    <row r="25" spans="2:46" ht="18">
      <c r="B25" t="s">
        <v>90</v>
      </c>
      <c r="C25">
        <v>5.8283056020736694</v>
      </c>
      <c r="F25" s="54" t="s">
        <v>98</v>
      </c>
      <c r="G25" s="55">
        <v>6.9422538543601524</v>
      </c>
      <c r="J25" t="s">
        <v>28</v>
      </c>
      <c r="K25" t="s">
        <v>31</v>
      </c>
      <c r="L25">
        <v>5.8283056020736694</v>
      </c>
      <c r="M25">
        <v>6.7210296392440796</v>
      </c>
      <c r="O25" s="56" t="s">
        <v>33</v>
      </c>
      <c r="P25" s="57">
        <v>6.0406524022407195</v>
      </c>
      <c r="S25" t="s">
        <v>144</v>
      </c>
      <c r="T25" s="58">
        <v>2.9</v>
      </c>
      <c r="U25" s="58">
        <v>5.4</v>
      </c>
      <c r="V25" s="58">
        <v>3.9396122851193409</v>
      </c>
      <c r="W25" s="58">
        <v>1.4765301980727883</v>
      </c>
      <c r="X25" s="58">
        <v>0.59102214697870303</v>
      </c>
      <c r="AE25" s="86" t="s">
        <v>28</v>
      </c>
      <c r="AF25" s="86" t="s">
        <v>90</v>
      </c>
      <c r="AG25" s="86" t="s">
        <v>86</v>
      </c>
      <c r="AH25" s="86" t="s">
        <v>33</v>
      </c>
      <c r="AI25" s="86">
        <v>34.25173195084529</v>
      </c>
      <c r="AJ25" s="86">
        <v>33.019640370625169</v>
      </c>
      <c r="AK25" s="86">
        <v>-1.2320915802201213</v>
      </c>
      <c r="AN25" s="797" t="s">
        <v>61</v>
      </c>
      <c r="AO25" s="92" t="s">
        <v>203</v>
      </c>
      <c r="AP25" s="92"/>
      <c r="AQ25" s="92"/>
      <c r="AR25" s="92"/>
      <c r="AS25" s="92"/>
      <c r="AT25" s="93"/>
    </row>
    <row r="26" spans="2:46" ht="18">
      <c r="B26" t="s">
        <v>90</v>
      </c>
      <c r="C26">
        <v>0.99017000198364258</v>
      </c>
      <c r="F26" s="54" t="s">
        <v>100</v>
      </c>
      <c r="G26" s="55">
        <v>1.7513146526228331</v>
      </c>
      <c r="J26" t="s">
        <v>28</v>
      </c>
      <c r="K26" t="s">
        <v>32</v>
      </c>
      <c r="L26">
        <v>0.99017000198364258</v>
      </c>
      <c r="M26">
        <v>2.054898738861084</v>
      </c>
      <c r="O26" s="54" t="s">
        <v>31</v>
      </c>
      <c r="P26" s="55">
        <v>4.6561771782606165</v>
      </c>
      <c r="S26" t="s">
        <v>145</v>
      </c>
      <c r="T26" s="58">
        <v>2.9</v>
      </c>
      <c r="U26" s="58">
        <v>5.2</v>
      </c>
      <c r="V26" s="58">
        <v>4.0762699472683996</v>
      </c>
      <c r="W26" s="58">
        <v>1.7738505414690582</v>
      </c>
      <c r="X26" s="58">
        <v>0.57584264994231393</v>
      </c>
      <c r="AE26" s="86" t="s">
        <v>28</v>
      </c>
      <c r="AF26" s="86" t="s">
        <v>92</v>
      </c>
      <c r="AG26" s="86" t="s">
        <v>5</v>
      </c>
      <c r="AH26" s="86" t="s">
        <v>28</v>
      </c>
      <c r="AI26" s="86">
        <v>0.13531561615075241</v>
      </c>
      <c r="AJ26" s="86">
        <v>9.4898090543189095</v>
      </c>
      <c r="AK26" s="86">
        <v>9.3544934381681575</v>
      </c>
      <c r="AN26" s="798"/>
      <c r="AO26" s="94" t="s">
        <v>204</v>
      </c>
      <c r="AP26" s="94"/>
      <c r="AQ26" s="94"/>
      <c r="AR26" s="94"/>
      <c r="AS26" s="94"/>
      <c r="AT26" s="96"/>
    </row>
    <row r="27" spans="2:46" ht="18">
      <c r="B27" t="s">
        <v>90</v>
      </c>
      <c r="C27">
        <v>1.5206012725830078</v>
      </c>
      <c r="F27" s="54" t="s">
        <v>102</v>
      </c>
      <c r="G27" s="55">
        <v>0.76587963652355551</v>
      </c>
      <c r="J27" t="s">
        <v>28</v>
      </c>
      <c r="K27" t="s">
        <v>33</v>
      </c>
      <c r="L27">
        <v>1.5206012725830078</v>
      </c>
      <c r="M27">
        <v>2.6707239151000977</v>
      </c>
      <c r="O27" s="56" t="s">
        <v>28</v>
      </c>
      <c r="P27" s="57">
        <v>5.9287981584567859</v>
      </c>
      <c r="S27" t="s">
        <v>146</v>
      </c>
      <c r="T27" s="59">
        <v>3.4</v>
      </c>
      <c r="U27" s="59">
        <v>6</v>
      </c>
      <c r="V27" s="59">
        <v>4.6800283221979448</v>
      </c>
      <c r="W27" s="59">
        <v>1.8176807466522067</v>
      </c>
      <c r="X27" s="59">
        <v>0.97802892965891686</v>
      </c>
      <c r="AE27" s="86" t="s">
        <v>28</v>
      </c>
      <c r="AF27" s="86" t="s">
        <v>92</v>
      </c>
      <c r="AG27" s="86" t="s">
        <v>5</v>
      </c>
      <c r="AH27" s="86" t="s">
        <v>31</v>
      </c>
      <c r="AI27" s="86">
        <v>8.2978529088637412E-2</v>
      </c>
      <c r="AJ27" s="86">
        <v>2.8751571038190056</v>
      </c>
      <c r="AK27" s="86">
        <v>2.792178574730368</v>
      </c>
      <c r="AN27" s="798"/>
      <c r="AO27" s="94" t="s">
        <v>205</v>
      </c>
      <c r="AP27" s="94"/>
      <c r="AQ27" s="94"/>
      <c r="AR27" s="94"/>
      <c r="AS27" s="94"/>
      <c r="AT27" s="96"/>
    </row>
    <row r="28" spans="2:46" ht="18">
      <c r="B28" t="s">
        <v>90</v>
      </c>
      <c r="C28">
        <v>5.5708008806304168</v>
      </c>
      <c r="F28" s="54" t="s">
        <v>132</v>
      </c>
      <c r="G28" s="55">
        <v>3.104678258941397</v>
      </c>
      <c r="J28" t="s">
        <v>28</v>
      </c>
      <c r="K28" t="s">
        <v>28</v>
      </c>
      <c r="L28">
        <v>5.5708008806304168</v>
      </c>
      <c r="M28">
        <v>7.1299650222948276</v>
      </c>
      <c r="O28" s="56" t="s">
        <v>31</v>
      </c>
      <c r="P28" s="57">
        <v>3.9396122851193409</v>
      </c>
      <c r="S28" s="86" t="s">
        <v>188</v>
      </c>
      <c r="T28" s="87"/>
      <c r="U28" s="87"/>
      <c r="V28" s="87"/>
      <c r="W28" s="87"/>
      <c r="X28" s="87"/>
      <c r="AE28" s="86" t="s">
        <v>28</v>
      </c>
      <c r="AF28" s="86" t="s">
        <v>92</v>
      </c>
      <c r="AG28" s="86" t="s">
        <v>5</v>
      </c>
      <c r="AH28" s="86" t="s">
        <v>32</v>
      </c>
      <c r="AI28" s="86">
        <v>4.0242612361907959E-2</v>
      </c>
      <c r="AJ28" s="86">
        <v>9.1794385313987732</v>
      </c>
      <c r="AK28" s="86">
        <v>9.1391959190368652</v>
      </c>
      <c r="AN28" s="798"/>
      <c r="AO28" s="94" t="s">
        <v>206</v>
      </c>
      <c r="AP28" s="94"/>
      <c r="AQ28" s="94"/>
      <c r="AR28" s="94"/>
      <c r="AS28" s="94"/>
      <c r="AT28" s="96"/>
    </row>
    <row r="29" spans="2:46" ht="19" thickBot="1">
      <c r="B29" t="s">
        <v>90</v>
      </c>
      <c r="C29">
        <v>6.0609840665544779</v>
      </c>
      <c r="J29" t="s">
        <v>28</v>
      </c>
      <c r="K29" t="s">
        <v>31</v>
      </c>
      <c r="L29">
        <v>6.0609840665544779</v>
      </c>
      <c r="M29">
        <v>7.607466970171247</v>
      </c>
      <c r="O29" s="56" t="s">
        <v>32</v>
      </c>
      <c r="P29" s="57">
        <v>4.0762699472683996</v>
      </c>
      <c r="S29" s="86" t="s">
        <v>189</v>
      </c>
      <c r="T29" s="87"/>
      <c r="U29" s="87"/>
      <c r="V29" s="87"/>
      <c r="W29" s="87"/>
      <c r="X29" s="87"/>
      <c r="AE29" s="86" t="s">
        <v>28</v>
      </c>
      <c r="AF29" s="86" t="s">
        <v>92</v>
      </c>
      <c r="AG29" s="86" t="s">
        <v>5</v>
      </c>
      <c r="AH29" s="86" t="s">
        <v>33</v>
      </c>
      <c r="AI29" s="86">
        <v>5.3747733434041343E-2</v>
      </c>
      <c r="AJ29" s="86">
        <v>6.2683782918112616</v>
      </c>
      <c r="AK29" s="86">
        <v>6.2146305583772206</v>
      </c>
      <c r="AN29" s="799"/>
      <c r="AO29" s="97" t="s">
        <v>207</v>
      </c>
      <c r="AP29" s="97"/>
      <c r="AQ29" s="97"/>
      <c r="AR29" s="97"/>
      <c r="AS29" s="97"/>
      <c r="AT29" s="99"/>
    </row>
    <row r="30" spans="2:46" ht="18">
      <c r="B30" t="s">
        <v>90</v>
      </c>
      <c r="C30">
        <v>-1.0556597709655762</v>
      </c>
      <c r="J30" t="s">
        <v>28</v>
      </c>
      <c r="K30" t="s">
        <v>32</v>
      </c>
      <c r="L30">
        <v>-1.0556597709655762</v>
      </c>
      <c r="M30">
        <v>0.23048830032348633</v>
      </c>
      <c r="O30" s="56" t="s">
        <v>33</v>
      </c>
      <c r="P30" s="57">
        <v>4.6800283221979448</v>
      </c>
      <c r="S30" s="86" t="s">
        <v>190</v>
      </c>
      <c r="T30" s="87"/>
      <c r="U30" s="87"/>
      <c r="V30" s="87"/>
      <c r="W30" s="87"/>
      <c r="X30" s="87"/>
      <c r="AE30" s="86" t="s">
        <v>28</v>
      </c>
      <c r="AF30" s="86" t="s">
        <v>92</v>
      </c>
      <c r="AG30" s="86" t="s">
        <v>30</v>
      </c>
      <c r="AH30" s="86" t="s">
        <v>28</v>
      </c>
      <c r="AI30" s="86">
        <v>0.87202831550880711</v>
      </c>
      <c r="AJ30" s="86">
        <v>5.3022278963194953</v>
      </c>
      <c r="AK30" s="86">
        <v>4.4301995808106884</v>
      </c>
      <c r="AN30" s="797" t="s">
        <v>62</v>
      </c>
      <c r="AO30" s="92" t="s">
        <v>203</v>
      </c>
      <c r="AP30" s="92"/>
      <c r="AQ30" s="92"/>
      <c r="AR30" s="92"/>
      <c r="AS30" s="92"/>
      <c r="AT30" s="93"/>
    </row>
    <row r="31" spans="2:46" ht="18">
      <c r="B31" t="s">
        <v>90</v>
      </c>
      <c r="C31">
        <v>0.71594500541687012</v>
      </c>
      <c r="J31" t="s">
        <v>28</v>
      </c>
      <c r="K31" t="s">
        <v>33</v>
      </c>
      <c r="L31">
        <v>0.71594500541687012</v>
      </c>
      <c r="M31">
        <v>2.1768059730529785</v>
      </c>
      <c r="O31" s="54" t="s">
        <v>32</v>
      </c>
      <c r="P31" s="55">
        <v>1.6028695080333837</v>
      </c>
      <c r="S31" s="86" t="s">
        <v>191</v>
      </c>
      <c r="T31" s="87"/>
      <c r="U31" s="87"/>
      <c r="V31" s="87"/>
      <c r="W31" s="87"/>
      <c r="X31" s="87"/>
      <c r="AE31" s="86" t="s">
        <v>28</v>
      </c>
      <c r="AF31" s="86" t="s">
        <v>92</v>
      </c>
      <c r="AG31" s="86" t="s">
        <v>30</v>
      </c>
      <c r="AH31" s="86" t="s">
        <v>31</v>
      </c>
      <c r="AI31" s="86">
        <v>0.83880489213126042</v>
      </c>
      <c r="AJ31" s="86">
        <v>15.102478742599487</v>
      </c>
      <c r="AK31" s="86">
        <v>14.263673850468226</v>
      </c>
      <c r="AN31" s="798"/>
      <c r="AO31" s="94" t="s">
        <v>204</v>
      </c>
      <c r="AP31" s="94"/>
      <c r="AQ31" s="94"/>
      <c r="AR31" s="94"/>
      <c r="AS31" s="94"/>
      <c r="AT31" s="96"/>
    </row>
    <row r="32" spans="2:46" ht="18">
      <c r="B32" t="s">
        <v>90</v>
      </c>
      <c r="C32">
        <v>7.6560769356141876</v>
      </c>
      <c r="J32" t="s">
        <v>28</v>
      </c>
      <c r="K32" t="s">
        <v>28</v>
      </c>
      <c r="L32">
        <v>7.6560769356141876</v>
      </c>
      <c r="M32">
        <v>10.611568557277439</v>
      </c>
      <c r="O32" s="56" t="s">
        <v>28</v>
      </c>
      <c r="P32" s="57">
        <v>1.3434165459394822</v>
      </c>
      <c r="S32" s="86" t="s">
        <v>192</v>
      </c>
      <c r="T32" s="87"/>
      <c r="U32" s="87"/>
      <c r="V32" s="87"/>
      <c r="W32" s="87"/>
      <c r="X32" s="87"/>
      <c r="Y32" s="58">
        <v>6</v>
      </c>
      <c r="Z32" s="58">
        <v>4.6800283221979448</v>
      </c>
      <c r="AA32" s="58">
        <v>1.8176807466522067</v>
      </c>
      <c r="AB32" s="58">
        <v>0.97802892965891686</v>
      </c>
      <c r="AE32" s="86" t="s">
        <v>28</v>
      </c>
      <c r="AF32" s="86" t="s">
        <v>92</v>
      </c>
      <c r="AG32" s="86" t="s">
        <v>30</v>
      </c>
      <c r="AH32" s="86" t="s">
        <v>32</v>
      </c>
      <c r="AI32" s="86">
        <v>0.79299958546956384</v>
      </c>
      <c r="AJ32" s="86">
        <v>1.5777748425801594</v>
      </c>
      <c r="AK32" s="86">
        <v>0.78477525711059559</v>
      </c>
      <c r="AN32" s="798"/>
      <c r="AO32" s="94" t="s">
        <v>205</v>
      </c>
      <c r="AP32" s="94"/>
      <c r="AQ32" s="94"/>
      <c r="AR32" s="94"/>
      <c r="AS32" s="94"/>
      <c r="AT32" s="96"/>
    </row>
    <row r="33" spans="2:46" ht="18">
      <c r="B33" t="s">
        <v>90</v>
      </c>
      <c r="C33">
        <v>5.2870744069417306</v>
      </c>
      <c r="J33" t="s">
        <v>28</v>
      </c>
      <c r="K33" t="s">
        <v>31</v>
      </c>
      <c r="L33">
        <v>5.2870744069417306</v>
      </c>
      <c r="M33">
        <v>8.6279322306315098</v>
      </c>
      <c r="O33" s="56" t="s">
        <v>31</v>
      </c>
      <c r="P33" s="57">
        <v>1.4765301980727883</v>
      </c>
      <c r="S33" s="86" t="s">
        <v>193</v>
      </c>
      <c r="T33" s="87"/>
      <c r="U33" s="87"/>
      <c r="V33" s="87"/>
      <c r="W33" s="87"/>
      <c r="X33" s="87"/>
      <c r="AE33" s="86" t="s">
        <v>28</v>
      </c>
      <c r="AF33" s="86" t="s">
        <v>92</v>
      </c>
      <c r="AG33" s="86" t="s">
        <v>30</v>
      </c>
      <c r="AH33" s="86" t="s">
        <v>33</v>
      </c>
      <c r="AI33" s="86">
        <v>0.9150719245274862</v>
      </c>
      <c r="AJ33" s="86">
        <v>1.2082244157791138</v>
      </c>
      <c r="AK33" s="86">
        <v>0.29315249125162757</v>
      </c>
      <c r="AN33" s="798"/>
      <c r="AO33" s="94" t="s">
        <v>206</v>
      </c>
      <c r="AP33" s="94"/>
      <c r="AQ33" s="94"/>
      <c r="AR33" s="94"/>
      <c r="AS33" s="94"/>
      <c r="AT33" s="96"/>
    </row>
    <row r="34" spans="2:46" ht="19" thickBot="1">
      <c r="B34" t="s">
        <v>90</v>
      </c>
      <c r="C34">
        <v>-0.35800504684448242</v>
      </c>
      <c r="F34" t="s">
        <v>155</v>
      </c>
      <c r="G34" s="58">
        <f>1.8</f>
        <v>1.8</v>
      </c>
      <c r="J34" t="s">
        <v>28</v>
      </c>
      <c r="K34" t="s">
        <v>32</v>
      </c>
      <c r="L34">
        <v>-0.35800504684448242</v>
      </c>
      <c r="M34">
        <v>2.6152927875518799</v>
      </c>
      <c r="O34" s="56" t="s">
        <v>32</v>
      </c>
      <c r="P34" s="57">
        <v>1.7738505414690582</v>
      </c>
      <c r="S34" s="86" t="s">
        <v>194</v>
      </c>
      <c r="T34" s="87"/>
      <c r="U34" s="87"/>
      <c r="V34" s="87"/>
      <c r="W34" s="87"/>
      <c r="X34" s="87"/>
      <c r="AE34" s="86" t="s">
        <v>28</v>
      </c>
      <c r="AF34" s="86" t="s">
        <v>92</v>
      </c>
      <c r="AG34" s="86" t="s">
        <v>10</v>
      </c>
      <c r="AH34" s="86" t="s">
        <v>28</v>
      </c>
      <c r="AI34" s="86">
        <v>1.5635696540073472</v>
      </c>
      <c r="AJ34" s="86">
        <v>4.9057315918864033</v>
      </c>
      <c r="AK34" s="86">
        <v>3.3421619378790561</v>
      </c>
      <c r="AN34" s="799"/>
      <c r="AO34" s="97" t="s">
        <v>207</v>
      </c>
      <c r="AP34" s="97"/>
      <c r="AQ34" s="97"/>
      <c r="AR34" s="97"/>
      <c r="AS34" s="97"/>
      <c r="AT34" s="99"/>
    </row>
    <row r="35" spans="2:46" ht="18">
      <c r="B35" t="s">
        <v>90</v>
      </c>
      <c r="C35">
        <v>3.1406060854593911</v>
      </c>
      <c r="F35" t="s">
        <v>136</v>
      </c>
      <c r="G35" s="58">
        <v>6.9</v>
      </c>
      <c r="J35" t="s">
        <v>28</v>
      </c>
      <c r="K35" t="s">
        <v>33</v>
      </c>
      <c r="L35">
        <v>3.1406060854593911</v>
      </c>
      <c r="M35">
        <v>6.1453415155410767</v>
      </c>
      <c r="O35" s="56" t="s">
        <v>33</v>
      </c>
      <c r="P35" s="57">
        <v>1.8176807466522067</v>
      </c>
      <c r="S35" s="86" t="s">
        <v>195</v>
      </c>
      <c r="T35" s="87"/>
      <c r="U35" s="87"/>
      <c r="V35" s="87"/>
      <c r="W35" s="87"/>
      <c r="X35" s="87"/>
      <c r="AE35" s="86" t="s">
        <v>28</v>
      </c>
      <c r="AF35" s="86" t="s">
        <v>92</v>
      </c>
      <c r="AG35" s="86" t="s">
        <v>10</v>
      </c>
      <c r="AH35" s="86" t="s">
        <v>31</v>
      </c>
      <c r="AI35" s="86">
        <v>1.4603509306907654</v>
      </c>
      <c r="AJ35" s="86">
        <v>12.01063734292984</v>
      </c>
      <c r="AK35" s="86">
        <v>10.550286412239075</v>
      </c>
      <c r="AN35" s="797" t="s">
        <v>63</v>
      </c>
      <c r="AO35" s="92" t="s">
        <v>203</v>
      </c>
      <c r="AP35" s="92"/>
      <c r="AQ35" s="92"/>
      <c r="AR35" s="92"/>
      <c r="AS35" s="92"/>
      <c r="AT35" s="93"/>
    </row>
    <row r="36" spans="2:46" ht="18">
      <c r="B36" t="s">
        <v>90</v>
      </c>
      <c r="C36">
        <v>6.6105339829852481</v>
      </c>
      <c r="F36" t="s">
        <v>137</v>
      </c>
      <c r="G36" s="58">
        <v>4.9000000000000004</v>
      </c>
      <c r="J36" t="s">
        <v>28</v>
      </c>
      <c r="K36" t="s">
        <v>28</v>
      </c>
      <c r="L36">
        <v>6.6105339829852481</v>
      </c>
      <c r="M36">
        <v>11.746579064966733</v>
      </c>
      <c r="O36" s="54" t="s">
        <v>33</v>
      </c>
      <c r="P36" s="55">
        <v>0.7521161834121638</v>
      </c>
      <c r="S36" s="86"/>
      <c r="T36" s="87"/>
      <c r="U36" s="87"/>
      <c r="V36" s="87"/>
      <c r="W36" s="87"/>
      <c r="X36" s="87"/>
      <c r="AE36" s="86" t="s">
        <v>28</v>
      </c>
      <c r="AF36" s="86" t="s">
        <v>92</v>
      </c>
      <c r="AG36" s="86" t="s">
        <v>10</v>
      </c>
      <c r="AH36" s="86" t="s">
        <v>32</v>
      </c>
      <c r="AI36" s="86">
        <v>1.5155902862548829</v>
      </c>
      <c r="AJ36" s="86">
        <v>1.8675572204589845</v>
      </c>
      <c r="AK36" s="86">
        <v>0.35196693420410163</v>
      </c>
      <c r="AN36" s="798"/>
      <c r="AO36" s="94" t="s">
        <v>204</v>
      </c>
      <c r="AP36" s="94"/>
      <c r="AQ36" s="94"/>
      <c r="AR36" s="94"/>
      <c r="AS36" s="94"/>
      <c r="AT36" s="96"/>
    </row>
    <row r="37" spans="2:46" ht="18">
      <c r="B37" t="s">
        <v>90</v>
      </c>
      <c r="C37">
        <v>19.662710726261139</v>
      </c>
      <c r="F37" t="s">
        <v>138</v>
      </c>
      <c r="G37" s="58">
        <v>3.6</v>
      </c>
      <c r="J37" t="s">
        <v>28</v>
      </c>
      <c r="K37" t="s">
        <v>31</v>
      </c>
      <c r="L37">
        <v>19.662710726261139</v>
      </c>
      <c r="M37">
        <v>24.597752749919891</v>
      </c>
      <c r="O37" s="56" t="s">
        <v>28</v>
      </c>
      <c r="P37" s="57">
        <v>0.86357100706872225</v>
      </c>
      <c r="S37" s="86"/>
      <c r="T37" s="87"/>
      <c r="U37" s="87"/>
      <c r="V37" s="87"/>
      <c r="W37" s="87"/>
      <c r="X37" s="87"/>
      <c r="AE37" s="86" t="s">
        <v>28</v>
      </c>
      <c r="AF37" s="86" t="s">
        <v>92</v>
      </c>
      <c r="AG37" s="86" t="s">
        <v>10</v>
      </c>
      <c r="AH37" s="86" t="s">
        <v>33</v>
      </c>
      <c r="AI37" s="86">
        <v>1.7173911730448406</v>
      </c>
      <c r="AJ37" s="86">
        <v>1.8217911587821112</v>
      </c>
      <c r="AK37" s="86">
        <v>0.10439998573727061</v>
      </c>
      <c r="AN37" s="798"/>
      <c r="AO37" s="94" t="s">
        <v>205</v>
      </c>
      <c r="AP37" s="94"/>
      <c r="AQ37" s="94"/>
      <c r="AR37" s="94"/>
      <c r="AS37" s="94"/>
      <c r="AT37" s="96"/>
    </row>
    <row r="38" spans="2:46" ht="18">
      <c r="B38" t="s">
        <v>90</v>
      </c>
      <c r="C38">
        <v>-0.76595163345336914</v>
      </c>
      <c r="F38" t="s">
        <v>139</v>
      </c>
      <c r="G38" s="58">
        <v>2.6</v>
      </c>
      <c r="J38" t="s">
        <v>28</v>
      </c>
      <c r="K38" t="s">
        <v>32</v>
      </c>
      <c r="L38">
        <v>-0.76595163345336914</v>
      </c>
      <c r="M38">
        <v>3.5023719072341919</v>
      </c>
      <c r="O38" s="56" t="s">
        <v>31</v>
      </c>
      <c r="P38" s="57">
        <v>0.59102214697870303</v>
      </c>
      <c r="S38" s="86"/>
      <c r="T38" s="87"/>
      <c r="U38" s="87"/>
      <c r="V38" s="87"/>
      <c r="W38" s="87"/>
      <c r="X38" s="87"/>
      <c r="AE38" s="86" t="s">
        <v>28</v>
      </c>
      <c r="AF38" s="86" t="s">
        <v>92</v>
      </c>
      <c r="AG38" s="86" t="s">
        <v>13</v>
      </c>
      <c r="AH38" s="86" t="s">
        <v>28</v>
      </c>
      <c r="AI38" s="86">
        <v>2.9725935329090465</v>
      </c>
      <c r="AJ38" s="86">
        <v>9.048690435019406</v>
      </c>
      <c r="AK38" s="86">
        <v>6.0760969021103595</v>
      </c>
      <c r="AN38" s="798"/>
      <c r="AO38" s="94" t="s">
        <v>206</v>
      </c>
      <c r="AP38" s="94"/>
      <c r="AQ38" s="94"/>
      <c r="AR38" s="94"/>
      <c r="AS38" s="94"/>
      <c r="AT38" s="96"/>
    </row>
    <row r="39" spans="2:46" ht="19" thickBot="1">
      <c r="B39" t="s">
        <v>90</v>
      </c>
      <c r="C39">
        <v>-1.4981600761413576</v>
      </c>
      <c r="F39" t="s">
        <v>140</v>
      </c>
      <c r="G39" s="58">
        <v>1.1000000000000001</v>
      </c>
      <c r="J39" t="s">
        <v>28</v>
      </c>
      <c r="K39" t="s">
        <v>33</v>
      </c>
      <c r="L39">
        <v>-1.4981600761413576</v>
      </c>
      <c r="M39">
        <v>3.7743589401245119</v>
      </c>
      <c r="O39" s="56" t="s">
        <v>32</v>
      </c>
      <c r="P39" s="57">
        <v>0.57584264994231393</v>
      </c>
      <c r="S39" s="86"/>
      <c r="T39" s="87"/>
      <c r="U39" s="87"/>
      <c r="V39" s="87"/>
      <c r="W39" s="87"/>
      <c r="X39" s="87"/>
      <c r="AE39" s="86" t="s">
        <v>28</v>
      </c>
      <c r="AF39" s="86" t="s">
        <v>92</v>
      </c>
      <c r="AG39" s="86" t="s">
        <v>13</v>
      </c>
      <c r="AH39" s="86" t="s">
        <v>31</v>
      </c>
      <c r="AI39" s="86">
        <v>2.7703167262830233</v>
      </c>
      <c r="AJ39" s="86">
        <v>9.8770290926883089</v>
      </c>
      <c r="AK39" s="86">
        <v>7.1067123664052856</v>
      </c>
      <c r="AN39" s="799"/>
      <c r="AO39" s="97" t="s">
        <v>207</v>
      </c>
      <c r="AP39" s="97"/>
      <c r="AQ39" s="97"/>
      <c r="AR39" s="97"/>
      <c r="AS39" s="97"/>
      <c r="AT39" s="99"/>
    </row>
    <row r="40" spans="2:46" ht="18">
      <c r="B40" t="s">
        <v>90</v>
      </c>
      <c r="C40">
        <v>8.0116840221638199</v>
      </c>
      <c r="F40" t="s">
        <v>141</v>
      </c>
      <c r="G40" s="58">
        <v>0.8</v>
      </c>
      <c r="J40" t="s">
        <v>28</v>
      </c>
      <c r="K40" t="s">
        <v>28</v>
      </c>
      <c r="L40">
        <v>8.0116840221638199</v>
      </c>
      <c r="M40">
        <v>41.017755068138655</v>
      </c>
      <c r="O40" s="56" t="s">
        <v>33</v>
      </c>
      <c r="P40" s="57">
        <v>0.97802892965891686</v>
      </c>
      <c r="AE40" s="86" t="s">
        <v>28</v>
      </c>
      <c r="AF40" s="86" t="s">
        <v>92</v>
      </c>
      <c r="AG40" s="86" t="s">
        <v>13</v>
      </c>
      <c r="AH40" s="86" t="s">
        <v>32</v>
      </c>
      <c r="AI40" s="86">
        <v>3.0200023121303983</v>
      </c>
      <c r="AJ40" s="86">
        <v>2.694862378968133</v>
      </c>
      <c r="AK40" s="86">
        <v>-0.3251399331622653</v>
      </c>
      <c r="AN40" s="797" t="s">
        <v>64</v>
      </c>
      <c r="AO40" s="92" t="s">
        <v>203</v>
      </c>
      <c r="AP40" s="92"/>
      <c r="AQ40" s="92"/>
      <c r="AR40" s="92"/>
      <c r="AS40" s="92"/>
      <c r="AT40" s="93"/>
    </row>
    <row r="41" spans="2:46" ht="18">
      <c r="B41" t="s">
        <v>90</v>
      </c>
      <c r="C41">
        <v>12.716582459254852</v>
      </c>
      <c r="J41" t="s">
        <v>28</v>
      </c>
      <c r="K41" t="s">
        <v>31</v>
      </c>
      <c r="L41">
        <v>12.716582459254852</v>
      </c>
      <c r="M41">
        <v>47.331272140036532</v>
      </c>
      <c r="O41" s="54" t="s">
        <v>132</v>
      </c>
      <c r="P41" s="55">
        <v>3.1046782589413975</v>
      </c>
      <c r="AE41" s="86" t="s">
        <v>28</v>
      </c>
      <c r="AF41" s="86" t="s">
        <v>92</v>
      </c>
      <c r="AG41" s="86" t="s">
        <v>13</v>
      </c>
      <c r="AH41" s="86" t="s">
        <v>33</v>
      </c>
      <c r="AI41" s="86">
        <v>2.9433404098857534</v>
      </c>
      <c r="AJ41" s="86">
        <v>11.259208050641147</v>
      </c>
      <c r="AK41" s="86">
        <v>8.3158676407553944</v>
      </c>
      <c r="AN41" s="798"/>
      <c r="AO41" s="94" t="s">
        <v>204</v>
      </c>
      <c r="AP41" s="94"/>
      <c r="AQ41" s="94"/>
      <c r="AR41" s="94"/>
      <c r="AS41" s="94"/>
      <c r="AT41" s="96"/>
    </row>
    <row r="42" spans="2:46" ht="18">
      <c r="B42" t="s">
        <v>90</v>
      </c>
      <c r="C42">
        <v>-11.043104316877283</v>
      </c>
      <c r="J42" t="s">
        <v>28</v>
      </c>
      <c r="K42" t="s">
        <v>32</v>
      </c>
      <c r="L42">
        <v>-11.043104316877283</v>
      </c>
      <c r="M42">
        <v>32.340923122737721</v>
      </c>
      <c r="U42" s="53" t="s">
        <v>131</v>
      </c>
      <c r="V42" t="s">
        <v>150</v>
      </c>
      <c r="AE42" s="86" t="s">
        <v>28</v>
      </c>
      <c r="AF42" s="86" t="s">
        <v>92</v>
      </c>
      <c r="AG42" s="86" t="s">
        <v>34</v>
      </c>
      <c r="AH42" s="86" t="s">
        <v>28</v>
      </c>
      <c r="AI42" s="86">
        <v>5.0729203224182129</v>
      </c>
      <c r="AJ42" s="86">
        <v>11.707576098844228</v>
      </c>
      <c r="AK42" s="86">
        <v>6.6346557764260154</v>
      </c>
      <c r="AN42" s="798"/>
      <c r="AO42" s="94" t="s">
        <v>205</v>
      </c>
      <c r="AP42" s="94"/>
      <c r="AQ42" s="94"/>
      <c r="AR42" s="94"/>
      <c r="AS42" s="94"/>
      <c r="AT42" s="96"/>
    </row>
    <row r="43" spans="2:46" ht="18">
      <c r="B43" t="s">
        <v>90</v>
      </c>
      <c r="C43">
        <v>-1.2320915802201213</v>
      </c>
      <c r="J43" t="s">
        <v>28</v>
      </c>
      <c r="K43" t="s">
        <v>33</v>
      </c>
      <c r="L43">
        <v>-1.2320915802201213</v>
      </c>
      <c r="M43">
        <v>33.019640370625169</v>
      </c>
      <c r="U43" s="54" t="s">
        <v>28</v>
      </c>
      <c r="V43" s="55">
        <v>9.722487880294846</v>
      </c>
      <c r="AE43" s="86" t="s">
        <v>28</v>
      </c>
      <c r="AF43" s="86" t="s">
        <v>92</v>
      </c>
      <c r="AG43" s="86" t="s">
        <v>34</v>
      </c>
      <c r="AH43" s="86" t="s">
        <v>31</v>
      </c>
      <c r="AI43" s="86">
        <v>5.0286814037122225</v>
      </c>
      <c r="AJ43" s="86">
        <v>7.2578810139706258</v>
      </c>
      <c r="AK43" s="86">
        <v>2.2291996102584033</v>
      </c>
      <c r="AN43" s="798"/>
      <c r="AO43" s="94" t="s">
        <v>206</v>
      </c>
      <c r="AP43" s="94"/>
      <c r="AQ43" s="94"/>
      <c r="AR43" s="94"/>
      <c r="AS43" s="94"/>
      <c r="AT43" s="96"/>
    </row>
    <row r="44" spans="2:46" ht="19" thickBot="1">
      <c r="B44" t="s">
        <v>92</v>
      </c>
      <c r="C44">
        <v>9.3544934381681575</v>
      </c>
      <c r="J44" t="s">
        <v>28</v>
      </c>
      <c r="K44" t="s">
        <v>28</v>
      </c>
      <c r="L44">
        <v>9.3544934381681575</v>
      </c>
      <c r="M44">
        <v>9.4898090543189095</v>
      </c>
      <c r="U44" s="56" t="s">
        <v>28</v>
      </c>
      <c r="V44" s="55">
        <v>11.175097800803073</v>
      </c>
      <c r="AE44" s="86" t="s">
        <v>28</v>
      </c>
      <c r="AF44" s="86" t="s">
        <v>92</v>
      </c>
      <c r="AG44" s="86" t="s">
        <v>34</v>
      </c>
      <c r="AH44" s="86" t="s">
        <v>32</v>
      </c>
      <c r="AI44" s="86"/>
      <c r="AJ44" s="86"/>
      <c r="AK44" s="86">
        <v>0</v>
      </c>
      <c r="AN44" s="799"/>
      <c r="AO44" s="97" t="s">
        <v>207</v>
      </c>
      <c r="AP44" s="97"/>
      <c r="AQ44" s="97"/>
      <c r="AR44" s="97"/>
      <c r="AS44" s="97"/>
      <c r="AT44" s="99"/>
    </row>
    <row r="45" spans="2:46" ht="18">
      <c r="B45" t="s">
        <v>92</v>
      </c>
      <c r="C45">
        <v>2.792178574730368</v>
      </c>
      <c r="J45" t="s">
        <v>28</v>
      </c>
      <c r="K45" t="s">
        <v>31</v>
      </c>
      <c r="L45">
        <v>2.792178574730368</v>
      </c>
      <c r="M45">
        <v>2.8751571038190056</v>
      </c>
      <c r="U45" s="56" t="s">
        <v>31</v>
      </c>
      <c r="V45" s="55">
        <v>12.367303865249555</v>
      </c>
      <c r="AE45" s="86" t="s">
        <v>28</v>
      </c>
      <c r="AF45" s="86" t="s">
        <v>92</v>
      </c>
      <c r="AG45" s="86" t="s">
        <v>34</v>
      </c>
      <c r="AH45" s="86" t="s">
        <v>33</v>
      </c>
      <c r="AI45" s="86">
        <v>5.2948966026306152</v>
      </c>
      <c r="AJ45" s="86">
        <v>7.1407724022865295</v>
      </c>
      <c r="AK45" s="86">
        <v>1.8458757996559143</v>
      </c>
      <c r="AN45" s="91" t="s">
        <v>209</v>
      </c>
      <c r="AO45" s="92" t="s">
        <v>203</v>
      </c>
      <c r="AP45" s="92"/>
      <c r="AQ45" s="92"/>
      <c r="AR45" s="92"/>
      <c r="AS45" s="92"/>
      <c r="AT45" s="93"/>
    </row>
    <row r="46" spans="2:46" ht="18">
      <c r="B46" t="s">
        <v>92</v>
      </c>
      <c r="C46">
        <v>9.1391959190368652</v>
      </c>
      <c r="J46" t="s">
        <v>28</v>
      </c>
      <c r="K46" t="s">
        <v>32</v>
      </c>
      <c r="L46">
        <v>9.1391959190368652</v>
      </c>
      <c r="M46">
        <v>9.1794385313987732</v>
      </c>
      <c r="U46" s="56" t="s">
        <v>32</v>
      </c>
      <c r="V46" s="55">
        <v>7.8872220664498274</v>
      </c>
      <c r="AE46" s="86" t="s">
        <v>28</v>
      </c>
      <c r="AF46" s="86" t="s">
        <v>92</v>
      </c>
      <c r="AG46" s="86" t="s">
        <v>86</v>
      </c>
      <c r="AH46" s="86" t="s">
        <v>28</v>
      </c>
      <c r="AI46" s="86">
        <v>27.475709579865566</v>
      </c>
      <c r="AJ46" s="86">
        <v>35.377885664541999</v>
      </c>
      <c r="AK46" s="86">
        <v>7.9021760846764337</v>
      </c>
      <c r="AN46" s="91" t="s">
        <v>65</v>
      </c>
      <c r="AO46" s="94" t="s">
        <v>204</v>
      </c>
      <c r="AP46" s="94"/>
      <c r="AQ46" s="94"/>
      <c r="AR46" s="94"/>
      <c r="AS46" s="94"/>
      <c r="AT46" s="96"/>
    </row>
    <row r="47" spans="2:46" ht="18">
      <c r="B47" t="s">
        <v>92</v>
      </c>
      <c r="C47">
        <v>6.2146305583772206</v>
      </c>
      <c r="J47" t="s">
        <v>28</v>
      </c>
      <c r="K47" t="s">
        <v>33</v>
      </c>
      <c r="L47">
        <v>6.2146305583772206</v>
      </c>
      <c r="M47">
        <v>6.2683782918112616</v>
      </c>
      <c r="U47" s="56" t="s">
        <v>33</v>
      </c>
      <c r="V47" s="55">
        <v>7.2855405683107355</v>
      </c>
      <c r="AE47" s="86" t="s">
        <v>28</v>
      </c>
      <c r="AF47" s="86" t="s">
        <v>92</v>
      </c>
      <c r="AG47" s="86" t="s">
        <v>86</v>
      </c>
      <c r="AH47" s="86" t="s">
        <v>31</v>
      </c>
      <c r="AI47" s="86">
        <v>27.449246765184803</v>
      </c>
      <c r="AJ47" s="86">
        <v>33.489477119826468</v>
      </c>
      <c r="AK47" s="86">
        <v>6.0402303546416647</v>
      </c>
      <c r="AN47" s="100"/>
      <c r="AO47" s="94" t="s">
        <v>205</v>
      </c>
      <c r="AP47" s="94"/>
      <c r="AQ47" s="94"/>
      <c r="AR47" s="94"/>
      <c r="AS47" s="94"/>
      <c r="AT47" s="96"/>
    </row>
    <row r="48" spans="2:46" ht="18">
      <c r="B48" t="s">
        <v>92</v>
      </c>
      <c r="C48">
        <v>4.4301995808106884</v>
      </c>
      <c r="J48" t="s">
        <v>28</v>
      </c>
      <c r="K48" t="s">
        <v>28</v>
      </c>
      <c r="L48">
        <v>4.4301995808106884</v>
      </c>
      <c r="M48">
        <v>5.3022278963194953</v>
      </c>
      <c r="U48" s="54" t="s">
        <v>31</v>
      </c>
      <c r="V48" s="55">
        <v>8.6685222627279011</v>
      </c>
      <c r="AE48" s="86" t="s">
        <v>28</v>
      </c>
      <c r="AF48" s="86" t="s">
        <v>92</v>
      </c>
      <c r="AG48" s="86" t="s">
        <v>86</v>
      </c>
      <c r="AH48" s="86" t="s">
        <v>32</v>
      </c>
      <c r="AI48" s="86">
        <v>22.705949152930309</v>
      </c>
      <c r="AJ48" s="86">
        <v>25.712312320531424</v>
      </c>
      <c r="AK48" s="86">
        <v>3.0063631676011155</v>
      </c>
      <c r="AN48" s="100"/>
      <c r="AO48" s="94" t="s">
        <v>206</v>
      </c>
      <c r="AP48" s="94"/>
      <c r="AQ48" s="94"/>
      <c r="AR48" s="94"/>
      <c r="AS48" s="94"/>
      <c r="AT48" s="96"/>
    </row>
    <row r="49" spans="2:46" ht="19" thickBot="1">
      <c r="B49" t="s">
        <v>92</v>
      </c>
      <c r="C49">
        <v>14.263673850468226</v>
      </c>
      <c r="J49" t="s">
        <v>28</v>
      </c>
      <c r="K49" t="s">
        <v>31</v>
      </c>
      <c r="L49">
        <v>14.263673850468226</v>
      </c>
      <c r="M49">
        <v>15.102478742599487</v>
      </c>
      <c r="U49" s="56" t="s">
        <v>28</v>
      </c>
      <c r="V49" s="55">
        <v>11.323804801477914</v>
      </c>
      <c r="AE49" s="86" t="s">
        <v>28</v>
      </c>
      <c r="AF49" s="86" t="s">
        <v>92</v>
      </c>
      <c r="AG49" s="86" t="s">
        <v>86</v>
      </c>
      <c r="AH49" s="86" t="s">
        <v>33</v>
      </c>
      <c r="AI49" s="86">
        <v>31.743255503037396</v>
      </c>
      <c r="AJ49" s="86">
        <v>27.096198773001603</v>
      </c>
      <c r="AK49" s="86">
        <v>-4.6470567300357928</v>
      </c>
      <c r="AN49" s="101"/>
      <c r="AO49" s="97" t="s">
        <v>207</v>
      </c>
      <c r="AP49" s="97"/>
      <c r="AQ49" s="97"/>
      <c r="AR49" s="97"/>
      <c r="AS49" s="97"/>
      <c r="AT49" s="99"/>
    </row>
    <row r="50" spans="2:46">
      <c r="B50" t="s">
        <v>92</v>
      </c>
      <c r="C50">
        <v>0.78477525711059559</v>
      </c>
      <c r="J50" t="s">
        <v>28</v>
      </c>
      <c r="K50" t="s">
        <v>32</v>
      </c>
      <c r="L50">
        <v>0.78477525711059559</v>
      </c>
      <c r="M50">
        <v>1.5777748425801594</v>
      </c>
      <c r="U50" s="56" t="s">
        <v>31</v>
      </c>
      <c r="V50" s="55">
        <v>9.8161587329517008</v>
      </c>
      <c r="AE50" s="86" t="s">
        <v>28</v>
      </c>
      <c r="AF50" s="86" t="s">
        <v>94</v>
      </c>
      <c r="AG50" s="86" t="s">
        <v>5</v>
      </c>
      <c r="AH50" s="86" t="s">
        <v>28</v>
      </c>
      <c r="AI50" s="86">
        <v>0.16802715608122951</v>
      </c>
      <c r="AJ50" s="86">
        <v>4.6608787516711399</v>
      </c>
      <c r="AK50" s="86">
        <v>4.4928515955899107</v>
      </c>
    </row>
    <row r="51" spans="2:46">
      <c r="B51" t="s">
        <v>92</v>
      </c>
      <c r="C51">
        <v>0.29315249125162757</v>
      </c>
      <c r="J51" t="s">
        <v>28</v>
      </c>
      <c r="K51" t="s">
        <v>33</v>
      </c>
      <c r="L51">
        <v>0.29315249125162757</v>
      </c>
      <c r="M51">
        <v>1.2082244157791138</v>
      </c>
      <c r="U51" s="56" t="s">
        <v>32</v>
      </c>
      <c r="V51" s="55">
        <v>7.2857899803762018</v>
      </c>
      <c r="AE51" s="86" t="s">
        <v>28</v>
      </c>
      <c r="AF51" s="86" t="s">
        <v>94</v>
      </c>
      <c r="AG51" s="86" t="s">
        <v>5</v>
      </c>
      <c r="AH51" s="86" t="s">
        <v>31</v>
      </c>
      <c r="AI51" s="86">
        <v>0.14830240607261658</v>
      </c>
      <c r="AJ51" s="86">
        <v>6.6961590692400934</v>
      </c>
      <c r="AK51" s="86">
        <v>6.5478566631674768</v>
      </c>
    </row>
    <row r="52" spans="2:46">
      <c r="B52" t="s">
        <v>92</v>
      </c>
      <c r="C52">
        <v>3.3421619378790561</v>
      </c>
      <c r="J52" t="s">
        <v>28</v>
      </c>
      <c r="K52" t="s">
        <v>28</v>
      </c>
      <c r="L52">
        <v>3.3421619378790561</v>
      </c>
      <c r="M52">
        <v>4.9057315918864033</v>
      </c>
      <c r="U52" s="56" t="s">
        <v>33</v>
      </c>
      <c r="V52" s="55">
        <v>6.2483355361058086</v>
      </c>
      <c r="AE52" s="86" t="s">
        <v>28</v>
      </c>
      <c r="AF52" s="86" t="s">
        <v>94</v>
      </c>
      <c r="AG52" s="86" t="s">
        <v>5</v>
      </c>
      <c r="AH52" s="86" t="s">
        <v>32</v>
      </c>
      <c r="AI52" s="86">
        <v>0.27148842811584473</v>
      </c>
      <c r="AJ52" s="86">
        <v>0.73872407078742985</v>
      </c>
      <c r="AK52" s="86">
        <v>0.46723564267158513</v>
      </c>
    </row>
    <row r="53" spans="2:46">
      <c r="B53" t="s">
        <v>92</v>
      </c>
      <c r="C53">
        <v>10.550286412239075</v>
      </c>
      <c r="J53" t="s">
        <v>28</v>
      </c>
      <c r="K53" t="s">
        <v>31</v>
      </c>
      <c r="L53">
        <v>10.550286412239075</v>
      </c>
      <c r="M53">
        <v>12.01063734292984</v>
      </c>
      <c r="U53" s="54" t="s">
        <v>32</v>
      </c>
      <c r="V53" s="55">
        <v>8.3725883400351329</v>
      </c>
      <c r="AE53" s="86" t="s">
        <v>28</v>
      </c>
      <c r="AF53" s="86" t="s">
        <v>94</v>
      </c>
      <c r="AG53" s="86" t="s">
        <v>5</v>
      </c>
      <c r="AH53" s="86" t="s">
        <v>33</v>
      </c>
      <c r="AI53" s="86">
        <v>7.5453086332841354E-2</v>
      </c>
      <c r="AJ53" s="86">
        <v>6.6859676404432813</v>
      </c>
      <c r="AK53" s="86">
        <v>6.6105145541104395</v>
      </c>
    </row>
    <row r="54" spans="2:46">
      <c r="B54" t="s">
        <v>92</v>
      </c>
      <c r="C54">
        <v>0.35196693420410163</v>
      </c>
      <c r="J54" t="s">
        <v>28</v>
      </c>
      <c r="K54" t="s">
        <v>32</v>
      </c>
      <c r="L54">
        <v>0.35196693420410163</v>
      </c>
      <c r="M54">
        <v>1.8675572204589845</v>
      </c>
      <c r="U54" s="56" t="s">
        <v>28</v>
      </c>
      <c r="V54" s="55">
        <v>10.608915026011859</v>
      </c>
      <c r="AE54" s="86" t="s">
        <v>28</v>
      </c>
      <c r="AF54" s="86" t="s">
        <v>94</v>
      </c>
      <c r="AG54" s="86" t="s">
        <v>30</v>
      </c>
      <c r="AH54" s="86" t="s">
        <v>28</v>
      </c>
      <c r="AI54" s="86">
        <v>0.84930209807051604</v>
      </c>
      <c r="AJ54" s="86">
        <v>3.387630588661295</v>
      </c>
      <c r="AK54" s="86">
        <v>2.538328490590779</v>
      </c>
    </row>
    <row r="55" spans="2:46">
      <c r="B55" t="s">
        <v>92</v>
      </c>
      <c r="C55">
        <v>0.10439998573727061</v>
      </c>
      <c r="J55" t="s">
        <v>28</v>
      </c>
      <c r="K55" t="s">
        <v>33</v>
      </c>
      <c r="L55">
        <v>0.10439998573727061</v>
      </c>
      <c r="M55">
        <v>1.8217911587821112</v>
      </c>
      <c r="U55" s="56" t="s">
        <v>31</v>
      </c>
      <c r="V55" s="55">
        <v>9.5675095989881971</v>
      </c>
      <c r="AE55" s="86" t="s">
        <v>28</v>
      </c>
      <c r="AF55" s="86" t="s">
        <v>94</v>
      </c>
      <c r="AG55" s="86" t="s">
        <v>30</v>
      </c>
      <c r="AH55" s="86" t="s">
        <v>31</v>
      </c>
      <c r="AI55" s="86">
        <v>0.91214232974582243</v>
      </c>
      <c r="AJ55" s="86">
        <v>7.2848281860351562</v>
      </c>
      <c r="AK55" s="86">
        <v>6.3726858562893334</v>
      </c>
    </row>
    <row r="56" spans="2:46">
      <c r="B56" t="s">
        <v>92</v>
      </c>
      <c r="C56">
        <v>6.0760969021103595</v>
      </c>
      <c r="J56" t="s">
        <v>28</v>
      </c>
      <c r="K56" t="s">
        <v>28</v>
      </c>
      <c r="L56">
        <v>6.0760969021103595</v>
      </c>
      <c r="M56">
        <v>9.048690435019406</v>
      </c>
      <c r="U56" s="56" t="s">
        <v>32</v>
      </c>
      <c r="V56" s="55">
        <v>7.332895471839878</v>
      </c>
      <c r="AE56" s="86" t="s">
        <v>28</v>
      </c>
      <c r="AF56" s="86" t="s">
        <v>94</v>
      </c>
      <c r="AG56" s="86" t="s">
        <v>30</v>
      </c>
      <c r="AH56" s="86" t="s">
        <v>32</v>
      </c>
      <c r="AI56" s="86">
        <v>0.92146396636962891</v>
      </c>
      <c r="AJ56" s="86">
        <v>6.4055620431900024</v>
      </c>
      <c r="AK56" s="86">
        <v>5.4840980768203735</v>
      </c>
    </row>
    <row r="57" spans="2:46">
      <c r="B57" t="s">
        <v>92</v>
      </c>
      <c r="C57">
        <v>7.1067123664052856</v>
      </c>
      <c r="J57" t="s">
        <v>28</v>
      </c>
      <c r="K57" t="s">
        <v>31</v>
      </c>
      <c r="L57">
        <v>7.1067123664052856</v>
      </c>
      <c r="M57">
        <v>9.8770290926883089</v>
      </c>
      <c r="U57" s="56" t="s">
        <v>33</v>
      </c>
      <c r="V57" s="55">
        <v>5.9810332633005956</v>
      </c>
      <c r="AE57" s="86" t="s">
        <v>28</v>
      </c>
      <c r="AF57" s="86" t="s">
        <v>94</v>
      </c>
      <c r="AG57" s="86" t="s">
        <v>30</v>
      </c>
      <c r="AH57" s="86" t="s">
        <v>33</v>
      </c>
      <c r="AI57" s="86">
        <v>0.83642578125</v>
      </c>
      <c r="AJ57" s="86">
        <v>2.001612663269043</v>
      </c>
      <c r="AK57" s="86">
        <v>1.165186882019043</v>
      </c>
    </row>
    <row r="58" spans="2:46">
      <c r="B58" t="s">
        <v>92</v>
      </c>
      <c r="C58">
        <v>-0.3251399331622653</v>
      </c>
      <c r="J58" t="s">
        <v>28</v>
      </c>
      <c r="K58" t="s">
        <v>32</v>
      </c>
      <c r="L58">
        <v>-0.3251399331622653</v>
      </c>
      <c r="M58">
        <v>2.694862378968133</v>
      </c>
      <c r="U58" s="54" t="s">
        <v>33</v>
      </c>
      <c r="V58" s="55">
        <v>8.7230922998104319</v>
      </c>
      <c r="AE58" s="86" t="s">
        <v>28</v>
      </c>
      <c r="AF58" s="86" t="s">
        <v>94</v>
      </c>
      <c r="AG58" s="86" t="s">
        <v>10</v>
      </c>
      <c r="AH58" s="86" t="s">
        <v>28</v>
      </c>
      <c r="AI58" s="86">
        <v>1.5648101257065594</v>
      </c>
      <c r="AJ58" s="86">
        <v>5.2777362135305248</v>
      </c>
      <c r="AK58" s="86">
        <v>3.7129260878239654</v>
      </c>
    </row>
    <row r="59" spans="2:46">
      <c r="B59" t="s">
        <v>92</v>
      </c>
      <c r="C59">
        <v>8.3158676407553944</v>
      </c>
      <c r="J59" t="s">
        <v>28</v>
      </c>
      <c r="K59" t="s">
        <v>33</v>
      </c>
      <c r="L59">
        <v>8.3158676407553944</v>
      </c>
      <c r="M59">
        <v>11.259208050641147</v>
      </c>
      <c r="U59" s="56" t="s">
        <v>28</v>
      </c>
      <c r="V59" s="55">
        <v>11.554214536666425</v>
      </c>
      <c r="AE59" s="86" t="s">
        <v>28</v>
      </c>
      <c r="AF59" s="86" t="s">
        <v>94</v>
      </c>
      <c r="AG59" s="86" t="s">
        <v>10</v>
      </c>
      <c r="AH59" s="86" t="s">
        <v>31</v>
      </c>
      <c r="AI59" s="86">
        <v>1.7152712561867454</v>
      </c>
      <c r="AJ59" s="86">
        <v>6.6231338327581231</v>
      </c>
      <c r="AK59" s="86">
        <v>4.9078625765713779</v>
      </c>
    </row>
    <row r="60" spans="2:46">
      <c r="B60" t="s">
        <v>92</v>
      </c>
      <c r="C60">
        <v>6.6346557764260154</v>
      </c>
      <c r="J60" t="s">
        <v>28</v>
      </c>
      <c r="K60" t="s">
        <v>28</v>
      </c>
      <c r="L60">
        <v>6.6346557764260154</v>
      </c>
      <c r="M60">
        <v>11.707576098844228</v>
      </c>
      <c r="U60" s="56" t="s">
        <v>31</v>
      </c>
      <c r="V60" s="55">
        <v>10.030736076677133</v>
      </c>
      <c r="AE60" s="86" t="s">
        <v>28</v>
      </c>
      <c r="AF60" s="86" t="s">
        <v>94</v>
      </c>
      <c r="AG60" s="86" t="s">
        <v>10</v>
      </c>
      <c r="AH60" s="86" t="s">
        <v>32</v>
      </c>
      <c r="AI60" s="86">
        <v>1.4597416877746583</v>
      </c>
      <c r="AJ60" s="86">
        <v>2.3668306350708006</v>
      </c>
      <c r="AK60" s="86">
        <v>0.90708894729614231</v>
      </c>
    </row>
    <row r="61" spans="2:46">
      <c r="B61" t="s">
        <v>92</v>
      </c>
      <c r="C61">
        <v>2.2291996102584033</v>
      </c>
      <c r="J61" t="s">
        <v>28</v>
      </c>
      <c r="K61" t="s">
        <v>31</v>
      </c>
      <c r="L61">
        <v>2.2291996102584033</v>
      </c>
      <c r="M61">
        <v>7.2578810139706258</v>
      </c>
      <c r="U61" s="56" t="s">
        <v>32</v>
      </c>
      <c r="V61" s="55">
        <v>7.0612336022789792</v>
      </c>
      <c r="AE61" s="86" t="s">
        <v>28</v>
      </c>
      <c r="AF61" s="86" t="s">
        <v>94</v>
      </c>
      <c r="AG61" s="86" t="s">
        <v>10</v>
      </c>
      <c r="AH61" s="86" t="s">
        <v>33</v>
      </c>
      <c r="AI61" s="86">
        <v>1.61154505610466</v>
      </c>
      <c r="AJ61" s="86">
        <v>4.2605010867118835</v>
      </c>
      <c r="AK61" s="86">
        <v>2.6489560306072235</v>
      </c>
    </row>
    <row r="62" spans="2:46">
      <c r="B62" t="s">
        <v>92</v>
      </c>
      <c r="C62">
        <v>0</v>
      </c>
      <c r="J62" t="s">
        <v>28</v>
      </c>
      <c r="K62" t="s">
        <v>32</v>
      </c>
      <c r="L62">
        <v>0</v>
      </c>
      <c r="U62" s="56" t="s">
        <v>33</v>
      </c>
      <c r="V62" s="55">
        <v>6.2461849836191714</v>
      </c>
      <c r="AE62" s="86" t="s">
        <v>28</v>
      </c>
      <c r="AF62" s="86" t="s">
        <v>94</v>
      </c>
      <c r="AG62" s="86" t="s">
        <v>13</v>
      </c>
      <c r="AH62" s="86" t="s">
        <v>28</v>
      </c>
      <c r="AI62" s="86">
        <v>2.9575013172690703</v>
      </c>
      <c r="AJ62" s="86">
        <v>7.7833998470374892</v>
      </c>
      <c r="AK62" s="86">
        <v>4.8258985297684189</v>
      </c>
    </row>
    <row r="63" spans="2:46">
      <c r="B63" t="s">
        <v>92</v>
      </c>
      <c r="C63">
        <v>1.8458757996559143</v>
      </c>
      <c r="J63" t="s">
        <v>28</v>
      </c>
      <c r="K63" t="s">
        <v>33</v>
      </c>
      <c r="L63">
        <v>1.8458757996559143</v>
      </c>
      <c r="M63">
        <v>7.1407724022865295</v>
      </c>
      <c r="U63" s="54" t="s">
        <v>132</v>
      </c>
      <c r="V63" s="55">
        <v>8.8665779940130331</v>
      </c>
      <c r="AE63" s="86" t="s">
        <v>28</v>
      </c>
      <c r="AF63" s="86" t="s">
        <v>94</v>
      </c>
      <c r="AG63" s="86" t="s">
        <v>13</v>
      </c>
      <c r="AH63" s="86" t="s">
        <v>31</v>
      </c>
      <c r="AI63" s="86">
        <v>2.7566244006156921</v>
      </c>
      <c r="AJ63" s="86">
        <v>5.2495546539624529</v>
      </c>
      <c r="AK63" s="86">
        <v>2.4929302533467608</v>
      </c>
    </row>
    <row r="64" spans="2:46">
      <c r="B64" t="s">
        <v>92</v>
      </c>
      <c r="C64">
        <v>7.9021760846764337</v>
      </c>
      <c r="J64" t="s">
        <v>28</v>
      </c>
      <c r="K64" t="s">
        <v>28</v>
      </c>
      <c r="L64">
        <v>7.9021760846764337</v>
      </c>
      <c r="M64">
        <v>35.377885664541999</v>
      </c>
      <c r="AE64" s="86" t="s">
        <v>28</v>
      </c>
      <c r="AF64" s="86" t="s">
        <v>94</v>
      </c>
      <c r="AG64" s="86" t="s">
        <v>13</v>
      </c>
      <c r="AH64" s="86" t="s">
        <v>32</v>
      </c>
      <c r="AI64" s="86">
        <v>2.4715640544891357</v>
      </c>
      <c r="AJ64" s="86">
        <v>3.85597292582194</v>
      </c>
      <c r="AK64" s="86">
        <v>1.3844088713328042</v>
      </c>
    </row>
    <row r="65" spans="2:37">
      <c r="B65" t="s">
        <v>92</v>
      </c>
      <c r="C65">
        <v>6.0402303546416647</v>
      </c>
      <c r="J65" t="s">
        <v>28</v>
      </c>
      <c r="K65" t="s">
        <v>31</v>
      </c>
      <c r="L65">
        <v>6.0402303546416647</v>
      </c>
      <c r="M65">
        <v>33.489477119826468</v>
      </c>
      <c r="AE65" s="86" t="s">
        <v>28</v>
      </c>
      <c r="AF65" s="86" t="s">
        <v>94</v>
      </c>
      <c r="AG65" s="86" t="s">
        <v>13</v>
      </c>
      <c r="AH65" s="86" t="s">
        <v>33</v>
      </c>
      <c r="AI65" s="86">
        <v>2.7473954271387169</v>
      </c>
      <c r="AJ65" s="86">
        <v>5.3837715193077367</v>
      </c>
      <c r="AK65" s="86">
        <v>2.6363760921690198</v>
      </c>
    </row>
    <row r="66" spans="2:37">
      <c r="B66" t="s">
        <v>92</v>
      </c>
      <c r="C66">
        <v>3.0063631676011155</v>
      </c>
      <c r="J66" t="s">
        <v>28</v>
      </c>
      <c r="K66" t="s">
        <v>32</v>
      </c>
      <c r="L66">
        <v>3.0063631676011155</v>
      </c>
      <c r="M66">
        <v>25.712312320531424</v>
      </c>
      <c r="AE66" s="86" t="s">
        <v>28</v>
      </c>
      <c r="AF66" s="86" t="s">
        <v>94</v>
      </c>
      <c r="AG66" s="86" t="s">
        <v>34</v>
      </c>
      <c r="AH66" s="86" t="s">
        <v>28</v>
      </c>
      <c r="AI66" s="86">
        <v>5.0515367370799069</v>
      </c>
      <c r="AJ66" s="86">
        <v>10.691765204475338</v>
      </c>
      <c r="AK66" s="86">
        <v>5.6402284673954313</v>
      </c>
    </row>
    <row r="67" spans="2:37">
      <c r="B67" t="s">
        <v>92</v>
      </c>
      <c r="C67">
        <v>-4.6470567300357928</v>
      </c>
      <c r="J67" t="s">
        <v>28</v>
      </c>
      <c r="K67" t="s">
        <v>33</v>
      </c>
      <c r="L67">
        <v>-4.6470567300357928</v>
      </c>
      <c r="M67">
        <v>27.096198773001603</v>
      </c>
      <c r="O67" s="53" t="s">
        <v>131</v>
      </c>
      <c r="P67" s="88" t="s">
        <v>133</v>
      </c>
      <c r="Q67" s="53"/>
      <c r="R67" s="53"/>
      <c r="S67" s="53"/>
      <c r="T67" s="53"/>
      <c r="U67" s="53"/>
      <c r="V67" s="53"/>
      <c r="W67" s="53"/>
      <c r="X67" s="53"/>
      <c r="AE67" s="86" t="s">
        <v>28</v>
      </c>
      <c r="AF67" s="86" t="s">
        <v>94</v>
      </c>
      <c r="AG67" s="86" t="s">
        <v>34</v>
      </c>
      <c r="AH67" s="86" t="s">
        <v>31</v>
      </c>
      <c r="AI67" s="86">
        <v>5.1328150749206545</v>
      </c>
      <c r="AJ67" s="86">
        <v>7.4134451548258467</v>
      </c>
      <c r="AK67" s="86">
        <v>2.2806300799051922</v>
      </c>
    </row>
    <row r="68" spans="2:37">
      <c r="B68" t="s">
        <v>94</v>
      </c>
      <c r="C68">
        <v>4.4928515955899107</v>
      </c>
      <c r="J68" t="s">
        <v>28</v>
      </c>
      <c r="K68" t="s">
        <v>28</v>
      </c>
      <c r="L68">
        <v>4.4928515955899107</v>
      </c>
      <c r="M68">
        <v>4.6608787516711399</v>
      </c>
      <c r="O68" s="54" t="s">
        <v>28</v>
      </c>
      <c r="P68" s="55">
        <v>5.4075501660594192</v>
      </c>
      <c r="AE68" s="86" t="s">
        <v>28</v>
      </c>
      <c r="AF68" s="86" t="s">
        <v>94</v>
      </c>
      <c r="AG68" s="86" t="s">
        <v>34</v>
      </c>
      <c r="AH68" s="86" t="s">
        <v>32</v>
      </c>
      <c r="AI68" s="86">
        <v>5.3293441534042358</v>
      </c>
      <c r="AJ68" s="86">
        <v>7.9704012870788574</v>
      </c>
      <c r="AK68" s="86">
        <v>2.6410571336746216</v>
      </c>
    </row>
    <row r="69" spans="2:37">
      <c r="B69" t="s">
        <v>94</v>
      </c>
      <c r="C69">
        <v>6.5478566631674768</v>
      </c>
      <c r="J69" t="s">
        <v>28</v>
      </c>
      <c r="K69" t="s">
        <v>31</v>
      </c>
      <c r="L69">
        <v>6.5478566631674768</v>
      </c>
      <c r="M69">
        <v>6.6961590692400934</v>
      </c>
      <c r="O69" s="56" t="s">
        <v>28</v>
      </c>
      <c r="P69" s="57">
        <v>4.9963137837133997</v>
      </c>
      <c r="AE69" s="86" t="s">
        <v>28</v>
      </c>
      <c r="AF69" s="86" t="s">
        <v>94</v>
      </c>
      <c r="AG69" s="86" t="s">
        <v>34</v>
      </c>
      <c r="AH69" s="86" t="s">
        <v>33</v>
      </c>
      <c r="AI69" s="86">
        <v>4.9084083920433406</v>
      </c>
      <c r="AJ69" s="86">
        <v>8.9547235398065474</v>
      </c>
      <c r="AK69" s="86">
        <v>4.0463151477632069</v>
      </c>
    </row>
    <row r="70" spans="2:37">
      <c r="B70" t="s">
        <v>94</v>
      </c>
      <c r="C70">
        <v>0.46723564267158513</v>
      </c>
      <c r="J70" t="s">
        <v>28</v>
      </c>
      <c r="K70" t="s">
        <v>32</v>
      </c>
      <c r="L70">
        <v>0.46723564267158513</v>
      </c>
      <c r="M70">
        <v>0.73872407078742985</v>
      </c>
      <c r="O70" s="56" t="s">
        <v>31</v>
      </c>
      <c r="P70" s="57">
        <v>5.4071540093163879</v>
      </c>
      <c r="AE70" s="86" t="s">
        <v>28</v>
      </c>
      <c r="AF70" s="86" t="s">
        <v>94</v>
      </c>
      <c r="AG70" s="86" t="s">
        <v>86</v>
      </c>
      <c r="AH70" s="86" t="s">
        <v>28</v>
      </c>
      <c r="AI70" s="86">
        <v>21.861887602794347</v>
      </c>
      <c r="AJ70" s="86">
        <v>29.166421028167161</v>
      </c>
      <c r="AK70" s="86">
        <v>7.3045334253728136</v>
      </c>
    </row>
    <row r="71" spans="2:37">
      <c r="B71" t="s">
        <v>94</v>
      </c>
      <c r="C71">
        <v>6.6105145541104395</v>
      </c>
      <c r="J71" t="s">
        <v>28</v>
      </c>
      <c r="K71" t="s">
        <v>33</v>
      </c>
      <c r="L71">
        <v>6.6105145541104395</v>
      </c>
      <c r="M71">
        <v>6.6859676404432813</v>
      </c>
      <c r="O71" s="56" t="s">
        <v>32</v>
      </c>
      <c r="P71" s="57">
        <v>5.1860804689671722</v>
      </c>
      <c r="AE71" s="86" t="s">
        <v>28</v>
      </c>
      <c r="AF71" s="86" t="s">
        <v>94</v>
      </c>
      <c r="AG71" s="86" t="s">
        <v>86</v>
      </c>
      <c r="AH71" s="86" t="s">
        <v>31</v>
      </c>
      <c r="AI71" s="86">
        <v>21.487066589991251</v>
      </c>
      <c r="AJ71" s="86">
        <v>25.344934959093727</v>
      </c>
      <c r="AK71" s="86">
        <v>3.8578683691024764</v>
      </c>
    </row>
    <row r="72" spans="2:37">
      <c r="B72" t="s">
        <v>94</v>
      </c>
      <c r="C72">
        <v>2.538328490590779</v>
      </c>
      <c r="J72" t="s">
        <v>28</v>
      </c>
      <c r="K72" t="s">
        <v>28</v>
      </c>
      <c r="L72">
        <v>2.538328490590779</v>
      </c>
      <c r="M72">
        <v>3.387630588661295</v>
      </c>
      <c r="O72" s="56" t="s">
        <v>33</v>
      </c>
      <c r="P72" s="57">
        <v>6.0406524022407195</v>
      </c>
      <c r="AE72" s="86" t="s">
        <v>28</v>
      </c>
      <c r="AF72" s="86" t="s">
        <v>94</v>
      </c>
      <c r="AG72" s="86" t="s">
        <v>86</v>
      </c>
      <c r="AH72" s="86" t="s">
        <v>32</v>
      </c>
      <c r="AI72" s="86">
        <v>21.60729375962288</v>
      </c>
      <c r="AJ72" s="86">
        <v>14.925027954962946</v>
      </c>
      <c r="AK72" s="86">
        <v>-6.6822658046599344</v>
      </c>
    </row>
    <row r="73" spans="2:37">
      <c r="B73" t="s">
        <v>94</v>
      </c>
      <c r="C73">
        <v>6.3726858562893334</v>
      </c>
      <c r="J73" t="s">
        <v>28</v>
      </c>
      <c r="K73" t="s">
        <v>31</v>
      </c>
      <c r="L73">
        <v>6.3726858562893334</v>
      </c>
      <c r="M73">
        <v>7.2848281860351562</v>
      </c>
      <c r="O73" s="54" t="s">
        <v>31</v>
      </c>
      <c r="P73" s="55">
        <v>4.6561771782606165</v>
      </c>
      <c r="AE73" s="86" t="s">
        <v>28</v>
      </c>
      <c r="AF73" s="86" t="s">
        <v>94</v>
      </c>
      <c r="AG73" s="86" t="s">
        <v>86</v>
      </c>
      <c r="AH73" s="86" t="s">
        <v>33</v>
      </c>
      <c r="AI73" s="86">
        <v>24.297745151680058</v>
      </c>
      <c r="AJ73" s="86">
        <v>22.250021890031189</v>
      </c>
      <c r="AK73" s="86">
        <v>-2.0477232616488692</v>
      </c>
    </row>
    <row r="74" spans="2:37">
      <c r="B74" t="s">
        <v>94</v>
      </c>
      <c r="C74">
        <v>5.4840980768203735</v>
      </c>
      <c r="J74" t="s">
        <v>28</v>
      </c>
      <c r="K74" t="s">
        <v>32</v>
      </c>
      <c r="L74">
        <v>5.4840980768203735</v>
      </c>
      <c r="M74">
        <v>6.4055620431900024</v>
      </c>
      <c r="O74" s="56" t="s">
        <v>28</v>
      </c>
      <c r="P74" s="57">
        <v>5.9287981584567859</v>
      </c>
      <c r="AE74" s="86" t="s">
        <v>28</v>
      </c>
      <c r="AF74" s="86" t="s">
        <v>96</v>
      </c>
      <c r="AG74" s="86" t="s">
        <v>5</v>
      </c>
      <c r="AH74" s="86" t="s">
        <v>28</v>
      </c>
      <c r="AI74" s="86">
        <v>0.19614691228414496</v>
      </c>
      <c r="AJ74" s="86">
        <v>3.3815549233158881</v>
      </c>
      <c r="AK74" s="86">
        <v>3.1854080110317433</v>
      </c>
    </row>
    <row r="75" spans="2:37">
      <c r="B75" t="s">
        <v>94</v>
      </c>
      <c r="C75">
        <v>1.165186882019043</v>
      </c>
      <c r="J75" t="s">
        <v>28</v>
      </c>
      <c r="K75" t="s">
        <v>33</v>
      </c>
      <c r="L75">
        <v>1.165186882019043</v>
      </c>
      <c r="M75">
        <v>2.001612663269043</v>
      </c>
      <c r="O75" s="56" t="s">
        <v>31</v>
      </c>
      <c r="P75" s="57">
        <v>3.9396122851193409</v>
      </c>
      <c r="AE75" s="86" t="s">
        <v>28</v>
      </c>
      <c r="AF75" s="86" t="s">
        <v>96</v>
      </c>
      <c r="AG75" s="86" t="s">
        <v>5</v>
      </c>
      <c r="AH75" s="86" t="s">
        <v>31</v>
      </c>
      <c r="AI75" s="86">
        <v>0.1579365296797319</v>
      </c>
      <c r="AJ75" s="86">
        <v>4.0426254705949267</v>
      </c>
      <c r="AK75" s="86">
        <v>3.8846889409151948</v>
      </c>
    </row>
    <row r="76" spans="2:37">
      <c r="B76" t="s">
        <v>94</v>
      </c>
      <c r="C76">
        <v>3.7129260878239654</v>
      </c>
      <c r="J76" t="s">
        <v>28</v>
      </c>
      <c r="K76" t="s">
        <v>28</v>
      </c>
      <c r="L76">
        <v>3.7129260878239654</v>
      </c>
      <c r="M76">
        <v>5.2777362135305248</v>
      </c>
      <c r="O76" s="56" t="s">
        <v>32</v>
      </c>
      <c r="P76" s="57">
        <v>4.0762699472683996</v>
      </c>
      <c r="AE76" s="86" t="s">
        <v>28</v>
      </c>
      <c r="AF76" s="86" t="s">
        <v>96</v>
      </c>
      <c r="AG76" s="86" t="s">
        <v>5</v>
      </c>
      <c r="AH76" s="86" t="s">
        <v>32</v>
      </c>
      <c r="AI76" s="86">
        <v>0.18025636672973633</v>
      </c>
      <c r="AJ76" s="86">
        <v>0.36533423832484652</v>
      </c>
      <c r="AK76" s="86">
        <v>0.18507787159511019</v>
      </c>
    </row>
    <row r="77" spans="2:37">
      <c r="B77" t="s">
        <v>94</v>
      </c>
      <c r="C77">
        <v>4.9078625765713779</v>
      </c>
      <c r="J77" t="s">
        <v>28</v>
      </c>
      <c r="K77" t="s">
        <v>31</v>
      </c>
      <c r="L77">
        <v>4.9078625765713779</v>
      </c>
      <c r="M77">
        <v>6.6231338327581231</v>
      </c>
      <c r="O77" s="56" t="s">
        <v>33</v>
      </c>
      <c r="P77" s="57">
        <v>4.6800283221979448</v>
      </c>
      <c r="AE77" s="86" t="s">
        <v>28</v>
      </c>
      <c r="AF77" s="86" t="s">
        <v>96</v>
      </c>
      <c r="AG77" s="86" t="s">
        <v>5</v>
      </c>
      <c r="AH77" s="86" t="s">
        <v>33</v>
      </c>
      <c r="AI77" s="86">
        <v>0.11428380012512207</v>
      </c>
      <c r="AJ77" s="86">
        <v>10.627158381044865</v>
      </c>
      <c r="AK77" s="86">
        <v>10.512874580919743</v>
      </c>
    </row>
    <row r="78" spans="2:37">
      <c r="B78" t="s">
        <v>94</v>
      </c>
      <c r="C78">
        <v>0.90708894729614231</v>
      </c>
      <c r="J78" t="s">
        <v>28</v>
      </c>
      <c r="K78" t="s">
        <v>32</v>
      </c>
      <c r="L78">
        <v>0.90708894729614231</v>
      </c>
      <c r="M78">
        <v>2.3668306350708006</v>
      </c>
      <c r="O78" s="54" t="s">
        <v>32</v>
      </c>
      <c r="P78" s="55">
        <v>1.6028695080333837</v>
      </c>
      <c r="AE78" s="86" t="s">
        <v>28</v>
      </c>
      <c r="AF78" s="86" t="s">
        <v>96</v>
      </c>
      <c r="AG78" s="86" t="s">
        <v>30</v>
      </c>
      <c r="AH78" s="86" t="s">
        <v>28</v>
      </c>
      <c r="AI78" s="86">
        <v>0.8522687941107131</v>
      </c>
      <c r="AJ78" s="86">
        <v>2.1710996026301204</v>
      </c>
      <c r="AK78" s="86">
        <v>1.3188308085194071</v>
      </c>
    </row>
    <row r="79" spans="2:37">
      <c r="B79" t="s">
        <v>94</v>
      </c>
      <c r="C79">
        <v>2.6489560306072235</v>
      </c>
      <c r="J79" t="s">
        <v>28</v>
      </c>
      <c r="K79" t="s">
        <v>33</v>
      </c>
      <c r="L79">
        <v>2.6489560306072235</v>
      </c>
      <c r="M79">
        <v>4.2605010867118835</v>
      </c>
      <c r="O79" s="56" t="s">
        <v>28</v>
      </c>
      <c r="P79" s="57">
        <v>1.3434165459394822</v>
      </c>
      <c r="AE79" s="86" t="s">
        <v>28</v>
      </c>
      <c r="AF79" s="86" t="s">
        <v>96</v>
      </c>
      <c r="AG79" s="86" t="s">
        <v>30</v>
      </c>
      <c r="AH79" s="86" t="s">
        <v>31</v>
      </c>
      <c r="AI79" s="86">
        <v>0.83621608293973482</v>
      </c>
      <c r="AJ79" s="86">
        <v>2.0908093819251428</v>
      </c>
      <c r="AK79" s="86">
        <v>1.2545932989854078</v>
      </c>
    </row>
    <row r="80" spans="2:37">
      <c r="B80" t="s">
        <v>94</v>
      </c>
      <c r="C80">
        <v>4.8258985297684189</v>
      </c>
      <c r="J80" t="s">
        <v>28</v>
      </c>
      <c r="K80" t="s">
        <v>28</v>
      </c>
      <c r="L80">
        <v>4.8258985297684189</v>
      </c>
      <c r="M80">
        <v>7.7833998470374892</v>
      </c>
      <c r="O80" s="56" t="s">
        <v>31</v>
      </c>
      <c r="P80" s="57">
        <v>1.4765301980727883</v>
      </c>
      <c r="AE80" s="86" t="s">
        <v>28</v>
      </c>
      <c r="AF80" s="86" t="s">
        <v>96</v>
      </c>
      <c r="AG80" s="86" t="s">
        <v>30</v>
      </c>
      <c r="AH80" s="86" t="s">
        <v>32</v>
      </c>
      <c r="AI80" s="86">
        <v>0.96372699737548828</v>
      </c>
      <c r="AJ80" s="86">
        <v>0.14720678329467773</v>
      </c>
      <c r="AK80" s="86">
        <v>-0.81652021408081055</v>
      </c>
    </row>
    <row r="81" spans="2:37">
      <c r="B81" t="s">
        <v>94</v>
      </c>
      <c r="C81">
        <v>2.4929302533467608</v>
      </c>
      <c r="J81" t="s">
        <v>28</v>
      </c>
      <c r="K81" t="s">
        <v>31</v>
      </c>
      <c r="L81">
        <v>2.4929302533467608</v>
      </c>
      <c r="M81">
        <v>5.2495546539624529</v>
      </c>
      <c r="O81" s="56" t="s">
        <v>32</v>
      </c>
      <c r="P81" s="57">
        <v>1.7738505414690582</v>
      </c>
      <c r="AE81" s="86" t="s">
        <v>28</v>
      </c>
      <c r="AF81" s="86" t="s">
        <v>96</v>
      </c>
      <c r="AG81" s="86" t="s">
        <v>30</v>
      </c>
      <c r="AH81" s="86" t="s">
        <v>33</v>
      </c>
      <c r="AI81" s="86">
        <v>0.7724478585379464</v>
      </c>
      <c r="AJ81" s="86">
        <v>4.6720920119966776</v>
      </c>
      <c r="AK81" s="86">
        <v>3.8996441534587314</v>
      </c>
    </row>
    <row r="82" spans="2:37">
      <c r="B82" t="s">
        <v>94</v>
      </c>
      <c r="C82">
        <v>1.3844088713328042</v>
      </c>
      <c r="J82" t="s">
        <v>28</v>
      </c>
      <c r="K82" t="s">
        <v>32</v>
      </c>
      <c r="L82">
        <v>1.3844088713328042</v>
      </c>
      <c r="M82">
        <v>3.85597292582194</v>
      </c>
      <c r="O82" s="56" t="s">
        <v>33</v>
      </c>
      <c r="P82" s="57">
        <v>1.8176807466522067</v>
      </c>
      <c r="AE82" s="86" t="s">
        <v>28</v>
      </c>
      <c r="AF82" s="86" t="s">
        <v>96</v>
      </c>
      <c r="AG82" s="86" t="s">
        <v>10</v>
      </c>
      <c r="AH82" s="86" t="s">
        <v>28</v>
      </c>
      <c r="AI82" s="86">
        <v>1.5801852478141405</v>
      </c>
      <c r="AJ82" s="86">
        <v>3.8690454082235552</v>
      </c>
      <c r="AK82" s="86">
        <v>2.2888601604094148</v>
      </c>
    </row>
    <row r="83" spans="2:37">
      <c r="B83" t="s">
        <v>94</v>
      </c>
      <c r="C83">
        <v>2.6363760921690198</v>
      </c>
      <c r="J83" t="s">
        <v>28</v>
      </c>
      <c r="K83" t="s">
        <v>33</v>
      </c>
      <c r="L83">
        <v>2.6363760921690198</v>
      </c>
      <c r="M83">
        <v>5.3837715193077367</v>
      </c>
      <c r="O83" s="54" t="s">
        <v>33</v>
      </c>
      <c r="P83" s="55">
        <v>0.7521161834121638</v>
      </c>
      <c r="AE83" s="86" t="s">
        <v>28</v>
      </c>
      <c r="AF83" s="86" t="s">
        <v>96</v>
      </c>
      <c r="AG83" s="86" t="s">
        <v>10</v>
      </c>
      <c r="AH83" s="86" t="s">
        <v>31</v>
      </c>
      <c r="AI83" s="86">
        <v>1.5928841318402971</v>
      </c>
      <c r="AJ83" s="86">
        <v>1.6944383893694197</v>
      </c>
      <c r="AK83" s="86">
        <v>0.10155425752912262</v>
      </c>
    </row>
    <row r="84" spans="2:37">
      <c r="B84" t="s">
        <v>94</v>
      </c>
      <c r="C84">
        <v>5.6402284673954313</v>
      </c>
      <c r="J84" t="s">
        <v>28</v>
      </c>
      <c r="K84" t="s">
        <v>28</v>
      </c>
      <c r="L84">
        <v>5.6402284673954313</v>
      </c>
      <c r="M84">
        <v>10.691765204475338</v>
      </c>
      <c r="O84" s="56" t="s">
        <v>28</v>
      </c>
      <c r="P84" s="57">
        <v>0.86357100706872225</v>
      </c>
      <c r="AE84" s="86" t="s">
        <v>28</v>
      </c>
      <c r="AF84" s="86" t="s">
        <v>96</v>
      </c>
      <c r="AG84" s="86" t="s">
        <v>10</v>
      </c>
      <c r="AH84" s="86" t="s">
        <v>32</v>
      </c>
      <c r="AI84" s="86">
        <v>1.6204272508621216</v>
      </c>
      <c r="AJ84" s="86">
        <v>2.3008038997650146</v>
      </c>
      <c r="AK84" s="86">
        <v>0.68037664890289307</v>
      </c>
    </row>
    <row r="85" spans="2:37">
      <c r="B85" t="s">
        <v>94</v>
      </c>
      <c r="C85">
        <v>2.2806300799051922</v>
      </c>
      <c r="J85" t="s">
        <v>28</v>
      </c>
      <c r="K85" t="s">
        <v>31</v>
      </c>
      <c r="L85">
        <v>2.2806300799051922</v>
      </c>
      <c r="M85">
        <v>7.4134451548258467</v>
      </c>
      <c r="O85" s="56" t="s">
        <v>31</v>
      </c>
      <c r="P85" s="57">
        <v>0.59102214697870303</v>
      </c>
      <c r="AE85" s="86" t="s">
        <v>28</v>
      </c>
      <c r="AF85" s="86" t="s">
        <v>96</v>
      </c>
      <c r="AG85" s="86" t="s">
        <v>10</v>
      </c>
      <c r="AH85" s="86" t="s">
        <v>33</v>
      </c>
      <c r="AI85" s="86">
        <v>1.6158254623413086</v>
      </c>
      <c r="AJ85" s="86">
        <v>2.2356518173217772</v>
      </c>
      <c r="AK85" s="86">
        <v>0.61982635498046856</v>
      </c>
    </row>
    <row r="86" spans="2:37">
      <c r="B86" t="s">
        <v>94</v>
      </c>
      <c r="C86">
        <v>2.6410571336746216</v>
      </c>
      <c r="J86" t="s">
        <v>28</v>
      </c>
      <c r="K86" t="s">
        <v>32</v>
      </c>
      <c r="L86">
        <v>2.6410571336746216</v>
      </c>
      <c r="M86">
        <v>7.9704012870788574</v>
      </c>
      <c r="O86" s="56" t="s">
        <v>32</v>
      </c>
      <c r="P86" s="57">
        <v>0.57584264994231393</v>
      </c>
      <c r="AE86" s="86" t="s">
        <v>28</v>
      </c>
      <c r="AF86" s="86" t="s">
        <v>96</v>
      </c>
      <c r="AG86" s="86" t="s">
        <v>13</v>
      </c>
      <c r="AH86" s="86" t="s">
        <v>28</v>
      </c>
      <c r="AI86" s="86">
        <v>2.9576874167217415</v>
      </c>
      <c r="AJ86" s="86">
        <v>6.1886972354796512</v>
      </c>
      <c r="AK86" s="86">
        <v>3.2310098187579097</v>
      </c>
    </row>
    <row r="87" spans="2:37">
      <c r="B87" t="s">
        <v>94</v>
      </c>
      <c r="C87">
        <v>4.0463151477632069</v>
      </c>
      <c r="J87" t="s">
        <v>28</v>
      </c>
      <c r="K87" t="s">
        <v>33</v>
      </c>
      <c r="L87">
        <v>4.0463151477632069</v>
      </c>
      <c r="M87">
        <v>8.9547235398065474</v>
      </c>
      <c r="O87" s="56" t="s">
        <v>33</v>
      </c>
      <c r="P87" s="57">
        <v>0.97802892965891686</v>
      </c>
      <c r="AE87" s="86" t="s">
        <v>28</v>
      </c>
      <c r="AF87" s="86" t="s">
        <v>96</v>
      </c>
      <c r="AG87" s="86" t="s">
        <v>13</v>
      </c>
      <c r="AH87" s="86" t="s">
        <v>31</v>
      </c>
      <c r="AI87" s="86">
        <v>3.2527326070345364</v>
      </c>
      <c r="AJ87" s="86">
        <v>6.3435314095937283</v>
      </c>
      <c r="AK87" s="86">
        <v>3.0907988025591919</v>
      </c>
    </row>
    <row r="88" spans="2:37">
      <c r="B88" t="s">
        <v>94</v>
      </c>
      <c r="C88">
        <v>7.3045334253728136</v>
      </c>
      <c r="J88" t="s">
        <v>28</v>
      </c>
      <c r="K88" t="s">
        <v>28</v>
      </c>
      <c r="L88">
        <v>7.3045334253728136</v>
      </c>
      <c r="M88">
        <v>29.166421028167161</v>
      </c>
      <c r="O88" s="54" t="s">
        <v>132</v>
      </c>
      <c r="P88" s="55">
        <v>3.1046782589413975</v>
      </c>
      <c r="AE88" s="86" t="s">
        <v>28</v>
      </c>
      <c r="AF88" s="86" t="s">
        <v>96</v>
      </c>
      <c r="AG88" s="86" t="s">
        <v>13</v>
      </c>
      <c r="AH88" s="86" t="s">
        <v>32</v>
      </c>
      <c r="AI88" s="86">
        <v>3.0682216371808733</v>
      </c>
      <c r="AJ88" s="86">
        <v>3.5126906122480119</v>
      </c>
      <c r="AK88" s="86">
        <v>0.44446897506713867</v>
      </c>
    </row>
    <row r="89" spans="2:37">
      <c r="B89" t="s">
        <v>94</v>
      </c>
      <c r="C89">
        <v>3.8578683691024764</v>
      </c>
      <c r="J89" t="s">
        <v>28</v>
      </c>
      <c r="K89" t="s">
        <v>31</v>
      </c>
      <c r="L89">
        <v>3.8578683691024764</v>
      </c>
      <c r="M89">
        <v>25.344934959093727</v>
      </c>
      <c r="AE89" s="86" t="s">
        <v>28</v>
      </c>
      <c r="AF89" s="86" t="s">
        <v>96</v>
      </c>
      <c r="AG89" s="86" t="s">
        <v>13</v>
      </c>
      <c r="AH89" s="86" t="s">
        <v>33</v>
      </c>
      <c r="AI89" s="86">
        <v>2.7683274499301254</v>
      </c>
      <c r="AJ89" s="86">
        <v>3.8906093794724037</v>
      </c>
      <c r="AK89" s="86">
        <v>1.1222819295422783</v>
      </c>
    </row>
    <row r="90" spans="2:37">
      <c r="B90" t="s">
        <v>94</v>
      </c>
      <c r="C90">
        <v>-6.6822658046599344</v>
      </c>
      <c r="J90" t="s">
        <v>28</v>
      </c>
      <c r="K90" t="s">
        <v>32</v>
      </c>
      <c r="L90">
        <v>-6.6822658046599344</v>
      </c>
      <c r="M90">
        <v>14.925027954962946</v>
      </c>
      <c r="AE90" s="86" t="s">
        <v>28</v>
      </c>
      <c r="AF90" s="86" t="s">
        <v>96</v>
      </c>
      <c r="AG90" s="86" t="s">
        <v>34</v>
      </c>
      <c r="AH90" s="86" t="s">
        <v>28</v>
      </c>
      <c r="AI90" s="86">
        <v>5.046787278774457</v>
      </c>
      <c r="AJ90" s="86">
        <v>9.6123198766993667</v>
      </c>
      <c r="AK90" s="86">
        <v>4.5655325979249097</v>
      </c>
    </row>
    <row r="91" spans="2:37">
      <c r="B91" t="s">
        <v>94</v>
      </c>
      <c r="C91">
        <v>-2.0477232616488692</v>
      </c>
      <c r="J91" t="s">
        <v>28</v>
      </c>
      <c r="K91" t="s">
        <v>33</v>
      </c>
      <c r="L91">
        <v>-2.0477232616488692</v>
      </c>
      <c r="M91">
        <v>22.250021890031189</v>
      </c>
      <c r="AE91" s="86" t="s">
        <v>28</v>
      </c>
      <c r="AF91" s="86" t="s">
        <v>96</v>
      </c>
      <c r="AG91" s="86" t="s">
        <v>34</v>
      </c>
      <c r="AH91" s="86" t="s">
        <v>31</v>
      </c>
      <c r="AI91" s="86">
        <v>4.9412891739293148</v>
      </c>
      <c r="AJ91" s="86">
        <v>6.1377006480568328</v>
      </c>
      <c r="AK91" s="86">
        <v>1.196411474127518</v>
      </c>
    </row>
    <row r="92" spans="2:37">
      <c r="B92" t="s">
        <v>96</v>
      </c>
      <c r="C92">
        <v>3.1854080110317433</v>
      </c>
      <c r="J92" t="s">
        <v>28</v>
      </c>
      <c r="K92" t="s">
        <v>28</v>
      </c>
      <c r="L92">
        <v>3.1854080110317433</v>
      </c>
      <c r="M92">
        <v>3.3815549233158881</v>
      </c>
      <c r="AE92" s="86" t="s">
        <v>28</v>
      </c>
      <c r="AF92" s="86" t="s">
        <v>96</v>
      </c>
      <c r="AG92" s="86" t="s">
        <v>34</v>
      </c>
      <c r="AH92" s="86" t="s">
        <v>32</v>
      </c>
      <c r="AI92" s="86">
        <v>5.1822136243184405</v>
      </c>
      <c r="AJ92" s="86">
        <v>3.2816297213236489</v>
      </c>
      <c r="AK92" s="86">
        <v>-1.9005839029947915</v>
      </c>
    </row>
    <row r="93" spans="2:37">
      <c r="B93" t="s">
        <v>96</v>
      </c>
      <c r="C93">
        <v>3.8846889409151948</v>
      </c>
      <c r="J93" t="s">
        <v>28</v>
      </c>
      <c r="K93" t="s">
        <v>31</v>
      </c>
      <c r="L93">
        <v>3.8846889409151948</v>
      </c>
      <c r="M93">
        <v>4.0426254705949267</v>
      </c>
      <c r="AE93" s="86" t="s">
        <v>28</v>
      </c>
      <c r="AF93" s="86" t="s">
        <v>96</v>
      </c>
      <c r="AG93" s="86" t="s">
        <v>34</v>
      </c>
      <c r="AH93" s="86" t="s">
        <v>33</v>
      </c>
      <c r="AI93" s="86">
        <v>4.968921422958374</v>
      </c>
      <c r="AJ93" s="86">
        <v>4.6301479869418678</v>
      </c>
      <c r="AK93" s="86">
        <v>-0.33877343601650622</v>
      </c>
    </row>
    <row r="94" spans="2:37">
      <c r="B94" t="s">
        <v>96</v>
      </c>
      <c r="C94">
        <v>0.18507787159511019</v>
      </c>
      <c r="J94" t="s">
        <v>28</v>
      </c>
      <c r="K94" t="s">
        <v>32</v>
      </c>
      <c r="L94">
        <v>0.18507787159511019</v>
      </c>
      <c r="M94">
        <v>0.36533423832484652</v>
      </c>
      <c r="AE94" s="86" t="s">
        <v>28</v>
      </c>
      <c r="AF94" s="86" t="s">
        <v>96</v>
      </c>
      <c r="AG94" s="86" t="s">
        <v>86</v>
      </c>
      <c r="AH94" s="86" t="s">
        <v>28</v>
      </c>
      <c r="AI94" s="86">
        <v>19.953135555976452</v>
      </c>
      <c r="AJ94" s="86">
        <v>23.812005830314455</v>
      </c>
      <c r="AK94" s="86">
        <v>3.8588702743380026</v>
      </c>
    </row>
    <row r="95" spans="2:37">
      <c r="B95" t="s">
        <v>96</v>
      </c>
      <c r="C95">
        <v>10.512874580919743</v>
      </c>
      <c r="J95" t="s">
        <v>28</v>
      </c>
      <c r="K95" t="s">
        <v>33</v>
      </c>
      <c r="L95">
        <v>10.512874580919743</v>
      </c>
      <c r="M95">
        <v>10.627158381044865</v>
      </c>
      <c r="AE95" s="86" t="s">
        <v>28</v>
      </c>
      <c r="AF95" s="86" t="s">
        <v>96</v>
      </c>
      <c r="AG95" s="86" t="s">
        <v>86</v>
      </c>
      <c r="AH95" s="86" t="s">
        <v>31</v>
      </c>
      <c r="AI95" s="86">
        <v>24.878676908356802</v>
      </c>
      <c r="AJ95" s="86">
        <v>23.351775782448904</v>
      </c>
      <c r="AK95" s="86">
        <v>-1.5269011259078979</v>
      </c>
    </row>
    <row r="96" spans="2:37">
      <c r="B96" t="s">
        <v>96</v>
      </c>
      <c r="C96">
        <v>1.3188308085194071</v>
      </c>
      <c r="J96" t="s">
        <v>28</v>
      </c>
      <c r="K96" t="s">
        <v>28</v>
      </c>
      <c r="L96">
        <v>1.3188308085194071</v>
      </c>
      <c r="M96">
        <v>2.1710996026301204</v>
      </c>
      <c r="AE96" s="86" t="s">
        <v>28</v>
      </c>
      <c r="AF96" s="86" t="s">
        <v>96</v>
      </c>
      <c r="AG96" s="86" t="s">
        <v>86</v>
      </c>
      <c r="AH96" s="86" t="s">
        <v>32</v>
      </c>
      <c r="AI96" s="86">
        <v>23.587089145884793</v>
      </c>
      <c r="AJ96" s="86">
        <v>18.237315346212949</v>
      </c>
      <c r="AK96" s="86">
        <v>-5.3497737996718442</v>
      </c>
    </row>
    <row r="97" spans="2:37">
      <c r="B97" t="s">
        <v>96</v>
      </c>
      <c r="C97">
        <v>1.2545932989854078</v>
      </c>
      <c r="J97" t="s">
        <v>28</v>
      </c>
      <c r="K97" t="s">
        <v>31</v>
      </c>
      <c r="L97">
        <v>1.2545932989854078</v>
      </c>
      <c r="M97">
        <v>2.0908093819251428</v>
      </c>
      <c r="AE97" s="86" t="s">
        <v>28</v>
      </c>
      <c r="AF97" s="86" t="s">
        <v>96</v>
      </c>
      <c r="AG97" s="86" t="s">
        <v>86</v>
      </c>
      <c r="AH97" s="86" t="s">
        <v>33</v>
      </c>
      <c r="AI97" s="86">
        <v>22.790793660660864</v>
      </c>
      <c r="AJ97" s="86">
        <v>14.378185225204684</v>
      </c>
      <c r="AK97" s="86">
        <v>-8.4126084354561801</v>
      </c>
    </row>
    <row r="98" spans="2:37">
      <c r="B98" t="s">
        <v>96</v>
      </c>
      <c r="C98">
        <v>-0.81652021408081055</v>
      </c>
      <c r="J98" t="s">
        <v>28</v>
      </c>
      <c r="K98" t="s">
        <v>32</v>
      </c>
      <c r="L98">
        <v>-0.81652021408081055</v>
      </c>
      <c r="M98">
        <v>0.14720678329467773</v>
      </c>
      <c r="AE98" s="86" t="s">
        <v>28</v>
      </c>
      <c r="AF98" s="86" t="s">
        <v>98</v>
      </c>
      <c r="AG98" s="86" t="s">
        <v>5</v>
      </c>
      <c r="AH98" s="86" t="s">
        <v>28</v>
      </c>
      <c r="AI98" s="86">
        <v>7.3728862561677627E-2</v>
      </c>
      <c r="AJ98" s="86">
        <v>17.515573666283959</v>
      </c>
      <c r="AK98" s="86">
        <v>17.441844803722283</v>
      </c>
    </row>
    <row r="99" spans="2:37">
      <c r="B99" t="s">
        <v>96</v>
      </c>
      <c r="C99">
        <v>3.8996441534587314</v>
      </c>
      <c r="J99" t="s">
        <v>28</v>
      </c>
      <c r="K99" t="s">
        <v>33</v>
      </c>
      <c r="L99">
        <v>3.8996441534587314</v>
      </c>
      <c r="M99">
        <v>4.6720920119966776</v>
      </c>
      <c r="AE99" s="86" t="s">
        <v>28</v>
      </c>
      <c r="AF99" s="86" t="s">
        <v>98</v>
      </c>
      <c r="AG99" s="86" t="s">
        <v>5</v>
      </c>
      <c r="AH99" s="86" t="s">
        <v>31</v>
      </c>
      <c r="AI99" s="86">
        <v>9.7592274347941085E-2</v>
      </c>
      <c r="AJ99" s="86">
        <v>14.328060944875082</v>
      </c>
      <c r="AK99" s="86">
        <v>14.230468670527141</v>
      </c>
    </row>
    <row r="100" spans="2:37">
      <c r="B100" t="s">
        <v>96</v>
      </c>
      <c r="C100">
        <v>2.2888601604094148</v>
      </c>
      <c r="J100" t="s">
        <v>28</v>
      </c>
      <c r="K100" t="s">
        <v>28</v>
      </c>
      <c r="L100">
        <v>2.2888601604094148</v>
      </c>
      <c r="M100">
        <v>3.8690454082235552</v>
      </c>
      <c r="AE100" s="86" t="s">
        <v>28</v>
      </c>
      <c r="AF100" s="86" t="s">
        <v>98</v>
      </c>
      <c r="AG100" s="86" t="s">
        <v>5</v>
      </c>
      <c r="AH100" s="86" t="s">
        <v>32</v>
      </c>
      <c r="AI100" s="86">
        <v>0</v>
      </c>
      <c r="AJ100" s="86">
        <v>23.530157407124836</v>
      </c>
      <c r="AK100" s="86">
        <v>23.530157407124836</v>
      </c>
    </row>
    <row r="101" spans="2:37">
      <c r="B101" t="s">
        <v>96</v>
      </c>
      <c r="C101">
        <v>0.10155425752912262</v>
      </c>
      <c r="J101" t="s">
        <v>28</v>
      </c>
      <c r="K101" t="s">
        <v>31</v>
      </c>
      <c r="L101">
        <v>0.10155425752912262</v>
      </c>
      <c r="M101">
        <v>1.6944383893694197</v>
      </c>
      <c r="AE101" s="86" t="s">
        <v>28</v>
      </c>
      <c r="AF101" s="86" t="s">
        <v>98</v>
      </c>
      <c r="AG101" s="86" t="s">
        <v>5</v>
      </c>
      <c r="AH101" s="86" t="s">
        <v>33</v>
      </c>
      <c r="AI101" s="86">
        <v>3.7017345428466797E-2</v>
      </c>
      <c r="AJ101" s="86">
        <v>10.951549135405442</v>
      </c>
      <c r="AK101" s="86">
        <v>10.914531789976975</v>
      </c>
    </row>
    <row r="102" spans="2:37">
      <c r="B102" t="s">
        <v>96</v>
      </c>
      <c r="C102">
        <v>0.68037664890289307</v>
      </c>
      <c r="J102" t="s">
        <v>28</v>
      </c>
      <c r="K102" t="s">
        <v>32</v>
      </c>
      <c r="L102">
        <v>0.68037664890289307</v>
      </c>
      <c r="M102">
        <v>2.3008038997650146</v>
      </c>
      <c r="AE102" s="86" t="s">
        <v>28</v>
      </c>
      <c r="AF102" s="86" t="s">
        <v>98</v>
      </c>
      <c r="AG102" s="86" t="s">
        <v>30</v>
      </c>
      <c r="AH102" s="86" t="s">
        <v>28</v>
      </c>
      <c r="AI102" s="86">
        <v>0.91986985476511829</v>
      </c>
      <c r="AJ102" s="86">
        <v>7.7273281385313792</v>
      </c>
      <c r="AK102" s="86">
        <v>6.8074582837662607</v>
      </c>
    </row>
    <row r="103" spans="2:37">
      <c r="B103" t="s">
        <v>96</v>
      </c>
      <c r="C103">
        <v>0.61982635498046856</v>
      </c>
      <c r="J103" t="s">
        <v>28</v>
      </c>
      <c r="K103" t="s">
        <v>33</v>
      </c>
      <c r="L103">
        <v>0.61982635498046856</v>
      </c>
      <c r="M103">
        <v>2.2356518173217772</v>
      </c>
      <c r="AE103" s="86" t="s">
        <v>28</v>
      </c>
      <c r="AF103" s="86" t="s">
        <v>98</v>
      </c>
      <c r="AG103" s="86" t="s">
        <v>30</v>
      </c>
      <c r="AH103" s="86" t="s">
        <v>31</v>
      </c>
      <c r="AI103" s="86">
        <v>0.94658476114273071</v>
      </c>
      <c r="AJ103" s="86">
        <v>1.2783669233322144</v>
      </c>
      <c r="AK103" s="86">
        <v>0.33178216218948364</v>
      </c>
    </row>
    <row r="104" spans="2:37">
      <c r="B104" t="s">
        <v>96</v>
      </c>
      <c r="C104">
        <v>3.2310098187579097</v>
      </c>
      <c r="J104" t="s">
        <v>28</v>
      </c>
      <c r="K104" t="s">
        <v>28</v>
      </c>
      <c r="L104">
        <v>3.2310098187579097</v>
      </c>
      <c r="M104">
        <v>6.1886972354796512</v>
      </c>
      <c r="AE104" s="86" t="s">
        <v>28</v>
      </c>
      <c r="AF104" s="86" t="s">
        <v>98</v>
      </c>
      <c r="AG104" s="86" t="s">
        <v>30</v>
      </c>
      <c r="AH104" s="86" t="s">
        <v>32</v>
      </c>
      <c r="AI104" s="86">
        <v>0.96098947525024414</v>
      </c>
      <c r="AJ104" s="86">
        <v>16.412655353546143</v>
      </c>
      <c r="AK104" s="86">
        <v>15.451665878295898</v>
      </c>
    </row>
    <row r="105" spans="2:37">
      <c r="B105" t="s">
        <v>96</v>
      </c>
      <c r="C105">
        <v>3.0907988025591919</v>
      </c>
      <c r="J105" t="s">
        <v>28</v>
      </c>
      <c r="K105" t="s">
        <v>31</v>
      </c>
      <c r="L105">
        <v>3.0907988025591919</v>
      </c>
      <c r="M105">
        <v>6.3435314095937283</v>
      </c>
      <c r="AE105" s="86" t="s">
        <v>28</v>
      </c>
      <c r="AF105" s="86" t="s">
        <v>98</v>
      </c>
      <c r="AG105" s="86" t="s">
        <v>30</v>
      </c>
      <c r="AH105" s="86" t="s">
        <v>33</v>
      </c>
      <c r="AI105" s="86">
        <v>0.90557594299316402</v>
      </c>
      <c r="AJ105" s="86">
        <v>3.2697952270507811</v>
      </c>
      <c r="AK105" s="86">
        <v>2.3642192840576168</v>
      </c>
    </row>
    <row r="106" spans="2:37">
      <c r="B106" t="s">
        <v>96</v>
      </c>
      <c r="C106">
        <v>0.44446897506713867</v>
      </c>
      <c r="J106" t="s">
        <v>28</v>
      </c>
      <c r="K106" t="s">
        <v>32</v>
      </c>
      <c r="L106">
        <v>0.44446897506713867</v>
      </c>
      <c r="M106">
        <v>3.5126906122480119</v>
      </c>
      <c r="AE106" s="86" t="s">
        <v>28</v>
      </c>
      <c r="AF106" s="86" t="s">
        <v>98</v>
      </c>
      <c r="AG106" s="86" t="s">
        <v>10</v>
      </c>
      <c r="AH106" s="86" t="s">
        <v>28</v>
      </c>
      <c r="AI106" s="86">
        <v>1.5820367201319281</v>
      </c>
      <c r="AJ106" s="86">
        <v>7.6284495056800123</v>
      </c>
      <c r="AK106" s="86">
        <v>6.0464127855480845</v>
      </c>
    </row>
    <row r="107" spans="2:37">
      <c r="B107" t="s">
        <v>96</v>
      </c>
      <c r="C107">
        <v>1.1222819295422783</v>
      </c>
      <c r="J107" t="s">
        <v>28</v>
      </c>
      <c r="K107" t="s">
        <v>33</v>
      </c>
      <c r="L107">
        <v>1.1222819295422783</v>
      </c>
      <c r="M107">
        <v>3.8906093794724037</v>
      </c>
      <c r="AE107" s="86" t="s">
        <v>28</v>
      </c>
      <c r="AF107" s="86" t="s">
        <v>98</v>
      </c>
      <c r="AG107" s="86" t="s">
        <v>10</v>
      </c>
      <c r="AH107" s="86" t="s">
        <v>31</v>
      </c>
      <c r="AI107" s="86">
        <v>1.6944161256154378</v>
      </c>
      <c r="AJ107" s="86">
        <v>6.7515919804573059</v>
      </c>
      <c r="AK107" s="86">
        <v>5.0571758548418684</v>
      </c>
    </row>
    <row r="108" spans="2:37">
      <c r="B108" t="s">
        <v>96</v>
      </c>
      <c r="C108">
        <v>4.5655325979249097</v>
      </c>
      <c r="J108" t="s">
        <v>28</v>
      </c>
      <c r="K108" t="s">
        <v>28</v>
      </c>
      <c r="L108">
        <v>4.5655325979249097</v>
      </c>
      <c r="M108">
        <v>9.6123198766993667</v>
      </c>
      <c r="AE108" s="86" t="s">
        <v>28</v>
      </c>
      <c r="AF108" s="86" t="s">
        <v>98</v>
      </c>
      <c r="AG108" s="86" t="s">
        <v>10</v>
      </c>
      <c r="AH108" s="86" t="s">
        <v>32</v>
      </c>
      <c r="AI108" s="86">
        <v>1.2786388397216797</v>
      </c>
      <c r="AJ108" s="86">
        <v>0.71986818313598633</v>
      </c>
      <c r="AK108" s="86">
        <v>-0.55877065658569336</v>
      </c>
    </row>
    <row r="109" spans="2:37">
      <c r="B109" t="s">
        <v>96</v>
      </c>
      <c r="C109">
        <v>1.196411474127518</v>
      </c>
      <c r="J109" t="s">
        <v>28</v>
      </c>
      <c r="K109" t="s">
        <v>31</v>
      </c>
      <c r="L109">
        <v>1.196411474127518</v>
      </c>
      <c r="M109">
        <v>6.1377006480568328</v>
      </c>
      <c r="AE109" s="86" t="s">
        <v>28</v>
      </c>
      <c r="AF109" s="86" t="s">
        <v>98</v>
      </c>
      <c r="AG109" s="86" t="s">
        <v>10</v>
      </c>
      <c r="AH109" s="86" t="s">
        <v>33</v>
      </c>
      <c r="AI109" s="86">
        <v>1.4641973495483398</v>
      </c>
      <c r="AJ109" s="86">
        <v>11.028636002540589</v>
      </c>
      <c r="AK109" s="86">
        <v>9.5644386529922496</v>
      </c>
    </row>
    <row r="110" spans="2:37">
      <c r="B110" t="s">
        <v>96</v>
      </c>
      <c r="C110">
        <v>-1.9005839029947915</v>
      </c>
      <c r="J110" t="s">
        <v>28</v>
      </c>
      <c r="K110" t="s">
        <v>32</v>
      </c>
      <c r="L110">
        <v>-1.9005839029947915</v>
      </c>
      <c r="M110">
        <v>3.2816297213236489</v>
      </c>
      <c r="AE110" s="86" t="s">
        <v>28</v>
      </c>
      <c r="AF110" s="86" t="s">
        <v>98</v>
      </c>
      <c r="AG110" s="86" t="s">
        <v>13</v>
      </c>
      <c r="AH110" s="86" t="s">
        <v>28</v>
      </c>
      <c r="AI110" s="86">
        <v>2.9078483358392573</v>
      </c>
      <c r="AJ110" s="86">
        <v>10.073025618163236</v>
      </c>
      <c r="AK110" s="86">
        <v>7.1651772823239783</v>
      </c>
    </row>
    <row r="111" spans="2:37">
      <c r="B111" t="s">
        <v>96</v>
      </c>
      <c r="C111">
        <v>-0.33877343601650622</v>
      </c>
      <c r="J111" t="s">
        <v>28</v>
      </c>
      <c r="K111" t="s">
        <v>33</v>
      </c>
      <c r="L111">
        <v>-0.33877343601650622</v>
      </c>
      <c r="M111">
        <v>4.6301479869418678</v>
      </c>
      <c r="AE111" s="86" t="s">
        <v>28</v>
      </c>
      <c r="AF111" s="86" t="s">
        <v>98</v>
      </c>
      <c r="AG111" s="86" t="s">
        <v>13</v>
      </c>
      <c r="AH111" s="86" t="s">
        <v>31</v>
      </c>
      <c r="AI111" s="86">
        <v>3.0208197275797528</v>
      </c>
      <c r="AJ111" s="86">
        <v>27.698824858665468</v>
      </c>
      <c r="AK111" s="86">
        <v>24.678005131085715</v>
      </c>
    </row>
    <row r="112" spans="2:37">
      <c r="B112" t="s">
        <v>96</v>
      </c>
      <c r="C112">
        <v>3.8588702743380026</v>
      </c>
      <c r="J112" t="s">
        <v>28</v>
      </c>
      <c r="K112" t="s">
        <v>28</v>
      </c>
      <c r="L112">
        <v>3.8588702743380026</v>
      </c>
      <c r="M112">
        <v>23.812005830314455</v>
      </c>
      <c r="AE112" s="86" t="s">
        <v>28</v>
      </c>
      <c r="AF112" s="86" t="s">
        <v>98</v>
      </c>
      <c r="AG112" s="86" t="s">
        <v>13</v>
      </c>
      <c r="AH112" s="86" t="s">
        <v>32</v>
      </c>
      <c r="AI112" s="86">
        <v>2.662815491358439</v>
      </c>
      <c r="AJ112" s="86">
        <v>5.309948205947876</v>
      </c>
      <c r="AK112" s="86">
        <v>2.647132714589437</v>
      </c>
    </row>
    <row r="113" spans="2:37">
      <c r="B113" t="s">
        <v>96</v>
      </c>
      <c r="C113">
        <v>-1.5269011259078979</v>
      </c>
      <c r="J113" t="s">
        <v>28</v>
      </c>
      <c r="K113" t="s">
        <v>31</v>
      </c>
      <c r="L113">
        <v>-1.5269011259078979</v>
      </c>
      <c r="M113">
        <v>23.351775782448904</v>
      </c>
      <c r="AE113" s="86" t="s">
        <v>28</v>
      </c>
      <c r="AF113" s="86" t="s">
        <v>98</v>
      </c>
      <c r="AG113" s="86" t="s">
        <v>13</v>
      </c>
      <c r="AH113" s="86" t="s">
        <v>33</v>
      </c>
      <c r="AI113" s="86">
        <v>3.1287898013466284</v>
      </c>
      <c r="AJ113" s="86">
        <v>12.396607072729813</v>
      </c>
      <c r="AK113" s="86">
        <v>9.2678172713831835</v>
      </c>
    </row>
    <row r="114" spans="2:37">
      <c r="B114" t="s">
        <v>96</v>
      </c>
      <c r="C114">
        <v>-5.3497737996718442</v>
      </c>
      <c r="J114" t="s">
        <v>28</v>
      </c>
      <c r="K114" t="s">
        <v>32</v>
      </c>
      <c r="L114">
        <v>-5.3497737996718442</v>
      </c>
      <c r="M114">
        <v>18.237315346212949</v>
      </c>
      <c r="AE114" s="86" t="s">
        <v>28</v>
      </c>
      <c r="AF114" s="86" t="s">
        <v>98</v>
      </c>
      <c r="AG114" s="86" t="s">
        <v>34</v>
      </c>
      <c r="AH114" s="86" t="s">
        <v>28</v>
      </c>
      <c r="AI114" s="86">
        <v>4.9255997641044749</v>
      </c>
      <c r="AJ114" s="86">
        <v>13.552723920638101</v>
      </c>
      <c r="AK114" s="86">
        <v>8.6271241565336254</v>
      </c>
    </row>
    <row r="115" spans="2:37">
      <c r="B115" t="s">
        <v>96</v>
      </c>
      <c r="C115">
        <v>-8.4126084354561801</v>
      </c>
      <c r="J115" t="s">
        <v>28</v>
      </c>
      <c r="K115" t="s">
        <v>33</v>
      </c>
      <c r="L115">
        <v>-8.4126084354561801</v>
      </c>
      <c r="M115">
        <v>14.378185225204684</v>
      </c>
      <c r="AE115" s="86" t="s">
        <v>28</v>
      </c>
      <c r="AF115" s="86" t="s">
        <v>98</v>
      </c>
      <c r="AG115" s="86" t="s">
        <v>34</v>
      </c>
      <c r="AH115" s="86" t="s">
        <v>31</v>
      </c>
      <c r="AI115" s="86">
        <v>5.1191698312759399</v>
      </c>
      <c r="AJ115" s="86">
        <v>31.598312377929688</v>
      </c>
      <c r="AK115" s="86">
        <v>26.479142546653748</v>
      </c>
    </row>
    <row r="116" spans="2:37">
      <c r="B116" t="s">
        <v>98</v>
      </c>
      <c r="C116">
        <v>17.441844803722283</v>
      </c>
      <c r="J116" t="s">
        <v>28</v>
      </c>
      <c r="K116" t="s">
        <v>28</v>
      </c>
      <c r="L116">
        <v>17.441844803722283</v>
      </c>
      <c r="M116">
        <v>17.515573666283959</v>
      </c>
      <c r="AE116" s="86" t="s">
        <v>28</v>
      </c>
      <c r="AF116" s="86" t="s">
        <v>98</v>
      </c>
      <c r="AG116" s="86" t="s">
        <v>34</v>
      </c>
      <c r="AH116" s="86" t="s">
        <v>32</v>
      </c>
      <c r="AI116" s="86">
        <v>5.0512309074401855</v>
      </c>
      <c r="AJ116" s="86">
        <v>4.4635365009307861</v>
      </c>
      <c r="AK116" s="86">
        <v>-0.58769440650939941</v>
      </c>
    </row>
    <row r="117" spans="2:37">
      <c r="B117" t="s">
        <v>98</v>
      </c>
      <c r="C117">
        <v>14.230468670527141</v>
      </c>
      <c r="J117" t="s">
        <v>28</v>
      </c>
      <c r="K117" t="s">
        <v>31</v>
      </c>
      <c r="L117">
        <v>14.230468670527141</v>
      </c>
      <c r="M117">
        <v>14.328060944875082</v>
      </c>
      <c r="AE117" s="86" t="s">
        <v>28</v>
      </c>
      <c r="AF117" s="86" t="s">
        <v>98</v>
      </c>
      <c r="AG117" s="86" t="s">
        <v>34</v>
      </c>
      <c r="AH117" s="86" t="s">
        <v>33</v>
      </c>
      <c r="AI117" s="86">
        <v>5.2748595873514814</v>
      </c>
      <c r="AJ117" s="86">
        <v>8.1379880905151367</v>
      </c>
      <c r="AK117" s="86">
        <v>2.8631285031636553</v>
      </c>
    </row>
    <row r="118" spans="2:37">
      <c r="B118" t="s">
        <v>98</v>
      </c>
      <c r="C118">
        <v>23.530157407124836</v>
      </c>
      <c r="J118" t="s">
        <v>28</v>
      </c>
      <c r="K118" t="s">
        <v>32</v>
      </c>
      <c r="L118">
        <v>23.530157407124836</v>
      </c>
      <c r="M118">
        <v>23.530157407124836</v>
      </c>
      <c r="AE118" s="86" t="s">
        <v>28</v>
      </c>
      <c r="AF118" s="86" t="s">
        <v>98</v>
      </c>
      <c r="AG118" s="86" t="s">
        <v>86</v>
      </c>
      <c r="AH118" s="86" t="s">
        <v>28</v>
      </c>
      <c r="AI118" s="86">
        <v>32.411627931116172</v>
      </c>
      <c r="AJ118" s="86">
        <v>39.220036663168329</v>
      </c>
      <c r="AK118" s="86">
        <v>6.8084087320521576</v>
      </c>
    </row>
    <row r="119" spans="2:37">
      <c r="B119" t="s">
        <v>98</v>
      </c>
      <c r="C119">
        <v>10.914531789976975</v>
      </c>
      <c r="J119" t="s">
        <v>28</v>
      </c>
      <c r="K119" t="s">
        <v>33</v>
      </c>
      <c r="L119">
        <v>10.914531789976975</v>
      </c>
      <c r="M119">
        <v>10.951549135405442</v>
      </c>
      <c r="AE119" s="86" t="s">
        <v>28</v>
      </c>
      <c r="AF119" s="86" t="s">
        <v>98</v>
      </c>
      <c r="AG119" s="86" t="s">
        <v>86</v>
      </c>
      <c r="AH119" s="86" t="s">
        <v>31</v>
      </c>
      <c r="AI119" s="86">
        <v>34.444592772789719</v>
      </c>
      <c r="AJ119" s="86">
        <v>39.686144844541012</v>
      </c>
      <c r="AK119" s="86">
        <v>5.2415520717512933</v>
      </c>
    </row>
    <row r="120" spans="2:37">
      <c r="B120" t="s">
        <v>98</v>
      </c>
      <c r="C120">
        <v>6.8074582837662607</v>
      </c>
      <c r="J120" t="s">
        <v>28</v>
      </c>
      <c r="K120" t="s">
        <v>28</v>
      </c>
      <c r="L120">
        <v>6.8074582837662607</v>
      </c>
      <c r="M120">
        <v>7.7273281385313792</v>
      </c>
      <c r="AE120" s="86" t="s">
        <v>28</v>
      </c>
      <c r="AF120" s="86" t="s">
        <v>98</v>
      </c>
      <c r="AG120" s="86" t="s">
        <v>86</v>
      </c>
      <c r="AH120" s="86" t="s">
        <v>32</v>
      </c>
      <c r="AI120" s="86">
        <v>28.141770782470704</v>
      </c>
      <c r="AJ120" s="86">
        <v>35.639399738311766</v>
      </c>
      <c r="AK120" s="86">
        <v>7.497628955841062</v>
      </c>
    </row>
    <row r="121" spans="2:37">
      <c r="B121" t="s">
        <v>98</v>
      </c>
      <c r="C121">
        <v>0.33178216218948364</v>
      </c>
      <c r="J121" t="s">
        <v>28</v>
      </c>
      <c r="K121" t="s">
        <v>31</v>
      </c>
      <c r="L121">
        <v>0.33178216218948364</v>
      </c>
      <c r="M121">
        <v>1.2783669233322144</v>
      </c>
      <c r="AE121" s="86" t="s">
        <v>28</v>
      </c>
      <c r="AF121" s="86" t="s">
        <v>98</v>
      </c>
      <c r="AG121" s="86" t="s">
        <v>86</v>
      </c>
      <c r="AH121" s="86" t="s">
        <v>33</v>
      </c>
      <c r="AI121" s="86">
        <v>35.787365185587028</v>
      </c>
      <c r="AJ121" s="86">
        <v>25.574149296337499</v>
      </c>
      <c r="AK121" s="86">
        <v>-10.213215889249529</v>
      </c>
    </row>
    <row r="122" spans="2:37">
      <c r="B122" t="s">
        <v>98</v>
      </c>
      <c r="C122">
        <v>15.451665878295898</v>
      </c>
      <c r="J122" t="s">
        <v>28</v>
      </c>
      <c r="K122" t="s">
        <v>32</v>
      </c>
      <c r="L122">
        <v>15.451665878295898</v>
      </c>
      <c r="M122">
        <v>16.412655353546143</v>
      </c>
      <c r="AE122" s="86" t="s">
        <v>28</v>
      </c>
      <c r="AF122" s="86" t="s">
        <v>186</v>
      </c>
      <c r="AG122" s="86" t="s">
        <v>5</v>
      </c>
      <c r="AH122" s="86" t="s">
        <v>28</v>
      </c>
      <c r="AI122" s="86">
        <v>0.13423435254530472</v>
      </c>
      <c r="AJ122" s="86">
        <v>3.9403463385321875</v>
      </c>
      <c r="AK122" s="86">
        <v>3.8061119859868828</v>
      </c>
    </row>
    <row r="123" spans="2:37">
      <c r="B123" t="s">
        <v>98</v>
      </c>
      <c r="C123">
        <v>2.3642192840576168</v>
      </c>
      <c r="J123" t="s">
        <v>28</v>
      </c>
      <c r="K123" t="s">
        <v>33</v>
      </c>
      <c r="L123">
        <v>2.3642192840576168</v>
      </c>
      <c r="M123">
        <v>3.2697952270507811</v>
      </c>
      <c r="AE123" s="86" t="s">
        <v>28</v>
      </c>
      <c r="AF123" s="86" t="s">
        <v>186</v>
      </c>
      <c r="AG123" s="86" t="s">
        <v>5</v>
      </c>
      <c r="AH123" s="86" t="s">
        <v>31</v>
      </c>
      <c r="AI123" s="86">
        <v>0</v>
      </c>
      <c r="AJ123" s="86">
        <v>13.029862523078918</v>
      </c>
      <c r="AK123" s="86">
        <v>13.029862523078918</v>
      </c>
    </row>
    <row r="124" spans="2:37">
      <c r="B124" t="s">
        <v>98</v>
      </c>
      <c r="C124">
        <v>6.0464127855480845</v>
      </c>
      <c r="J124" t="s">
        <v>28</v>
      </c>
      <c r="K124" t="s">
        <v>28</v>
      </c>
      <c r="L124">
        <v>6.0464127855480845</v>
      </c>
      <c r="M124">
        <v>7.6284495056800123</v>
      </c>
      <c r="AE124" s="86" t="s">
        <v>28</v>
      </c>
      <c r="AF124" s="86" t="s">
        <v>186</v>
      </c>
      <c r="AG124" s="86" t="s">
        <v>5</v>
      </c>
      <c r="AH124" s="86" t="s">
        <v>32</v>
      </c>
      <c r="AI124" s="86">
        <v>0</v>
      </c>
      <c r="AJ124" s="86">
        <v>4.3762493133544922</v>
      </c>
      <c r="AK124" s="86">
        <v>4.3762493133544922</v>
      </c>
    </row>
    <row r="125" spans="2:37">
      <c r="B125" t="s">
        <v>98</v>
      </c>
      <c r="C125">
        <v>5.0571758548418684</v>
      </c>
      <c r="J125" t="s">
        <v>28</v>
      </c>
      <c r="K125" t="s">
        <v>31</v>
      </c>
      <c r="L125">
        <v>5.0571758548418684</v>
      </c>
      <c r="M125">
        <v>6.7515919804573059</v>
      </c>
      <c r="AE125" s="86" t="s">
        <v>28</v>
      </c>
      <c r="AF125" s="86" t="s">
        <v>186</v>
      </c>
      <c r="AG125" s="86" t="s">
        <v>5</v>
      </c>
      <c r="AH125" s="86" t="s">
        <v>33</v>
      </c>
      <c r="AI125" s="86">
        <v>4.5117950439453124E-2</v>
      </c>
      <c r="AJ125" s="86">
        <v>1.8941570281982423</v>
      </c>
      <c r="AK125" s="86">
        <v>1.8490390777587891</v>
      </c>
    </row>
    <row r="126" spans="2:37">
      <c r="B126" t="s">
        <v>98</v>
      </c>
      <c r="C126">
        <v>-0.55877065658569336</v>
      </c>
      <c r="J126" t="s">
        <v>28</v>
      </c>
      <c r="K126" t="s">
        <v>32</v>
      </c>
      <c r="L126">
        <v>-0.55877065658569336</v>
      </c>
      <c r="M126">
        <v>0.71986818313598633</v>
      </c>
      <c r="AE126" s="86" t="s">
        <v>28</v>
      </c>
      <c r="AF126" s="86" t="s">
        <v>186</v>
      </c>
      <c r="AG126" s="86" t="s">
        <v>30</v>
      </c>
      <c r="AH126" s="86" t="s">
        <v>28</v>
      </c>
      <c r="AI126" s="86">
        <v>0.91207579712369546</v>
      </c>
      <c r="AJ126" s="86">
        <v>3.1144873526558947</v>
      </c>
      <c r="AK126" s="86">
        <v>2.2024115555321995</v>
      </c>
    </row>
    <row r="127" spans="2:37">
      <c r="B127" t="s">
        <v>98</v>
      </c>
      <c r="C127">
        <v>9.5644386529922496</v>
      </c>
      <c r="J127" t="s">
        <v>28</v>
      </c>
      <c r="K127" t="s">
        <v>33</v>
      </c>
      <c r="L127">
        <v>9.5644386529922496</v>
      </c>
      <c r="M127">
        <v>11.028636002540589</v>
      </c>
      <c r="AE127" s="86" t="s">
        <v>28</v>
      </c>
      <c r="AF127" s="86" t="s">
        <v>186</v>
      </c>
      <c r="AG127" s="86" t="s">
        <v>30</v>
      </c>
      <c r="AH127" s="86" t="s">
        <v>31</v>
      </c>
      <c r="AI127" s="86">
        <v>1.0267205238342285</v>
      </c>
      <c r="AJ127" s="86">
        <v>1.0847295522689819</v>
      </c>
      <c r="AK127" s="86">
        <v>5.8009028434753418E-2</v>
      </c>
    </row>
    <row r="128" spans="2:37">
      <c r="B128" t="s">
        <v>98</v>
      </c>
      <c r="C128">
        <v>7.1651772823239783</v>
      </c>
      <c r="J128" t="s">
        <v>28</v>
      </c>
      <c r="K128" t="s">
        <v>28</v>
      </c>
      <c r="L128">
        <v>7.1651772823239783</v>
      </c>
      <c r="M128">
        <v>10.073025618163236</v>
      </c>
      <c r="AE128" s="86" t="s">
        <v>28</v>
      </c>
      <c r="AF128" s="86" t="s">
        <v>186</v>
      </c>
      <c r="AG128" s="86" t="s">
        <v>30</v>
      </c>
      <c r="AH128" s="86" t="s">
        <v>32</v>
      </c>
      <c r="AI128" s="86">
        <v>0.85075569152832031</v>
      </c>
      <c r="AJ128" s="86">
        <v>5.681950569152832</v>
      </c>
      <c r="AK128" s="86">
        <v>4.8311948776245117</v>
      </c>
    </row>
    <row r="129" spans="2:37">
      <c r="B129" t="s">
        <v>98</v>
      </c>
      <c r="C129">
        <v>24.678005131085715</v>
      </c>
      <c r="J129" t="s">
        <v>28</v>
      </c>
      <c r="K129" t="s">
        <v>31</v>
      </c>
      <c r="L129">
        <v>24.678005131085715</v>
      </c>
      <c r="M129">
        <v>27.698824858665468</v>
      </c>
      <c r="AE129" s="86" t="s">
        <v>28</v>
      </c>
      <c r="AF129" s="86" t="s">
        <v>186</v>
      </c>
      <c r="AG129" s="86" t="s">
        <v>30</v>
      </c>
      <c r="AH129" s="86" t="s">
        <v>33</v>
      </c>
      <c r="AI129" s="86">
        <v>0.90542575587397034</v>
      </c>
      <c r="AJ129" s="86">
        <v>0.62147679536238964</v>
      </c>
      <c r="AK129" s="86">
        <v>-0.28394896051158069</v>
      </c>
    </row>
    <row r="130" spans="2:37">
      <c r="B130" t="s">
        <v>98</v>
      </c>
      <c r="C130">
        <v>2.647132714589437</v>
      </c>
      <c r="J130" t="s">
        <v>28</v>
      </c>
      <c r="K130" t="s">
        <v>32</v>
      </c>
      <c r="L130">
        <v>2.647132714589437</v>
      </c>
      <c r="M130">
        <v>5.309948205947876</v>
      </c>
      <c r="AE130" s="86" t="s">
        <v>28</v>
      </c>
      <c r="AF130" s="86" t="s">
        <v>186</v>
      </c>
      <c r="AG130" s="86" t="s">
        <v>10</v>
      </c>
      <c r="AH130" s="86" t="s">
        <v>28</v>
      </c>
      <c r="AI130" s="86">
        <v>1.4889621599665228</v>
      </c>
      <c r="AJ130" s="86">
        <v>3.5034621600834828</v>
      </c>
      <c r="AK130" s="86">
        <v>2.0145000001169597</v>
      </c>
    </row>
    <row r="131" spans="2:37">
      <c r="B131" t="s">
        <v>98</v>
      </c>
      <c r="C131">
        <v>9.2678172713831835</v>
      </c>
      <c r="J131" t="s">
        <v>28</v>
      </c>
      <c r="K131" t="s">
        <v>33</v>
      </c>
      <c r="L131">
        <v>9.2678172713831835</v>
      </c>
      <c r="M131">
        <v>12.396607072729813</v>
      </c>
      <c r="AE131" s="86" t="s">
        <v>28</v>
      </c>
      <c r="AF131" s="86" t="s">
        <v>186</v>
      </c>
      <c r="AG131" s="86" t="s">
        <v>10</v>
      </c>
      <c r="AH131" s="86" t="s">
        <v>31</v>
      </c>
      <c r="AI131" s="86">
        <v>1.6709437370300293</v>
      </c>
      <c r="AJ131" s="86">
        <v>2.0910818576812744</v>
      </c>
      <c r="AK131" s="86">
        <v>0.42013812065124512</v>
      </c>
    </row>
    <row r="132" spans="2:37">
      <c r="B132" t="s">
        <v>98</v>
      </c>
      <c r="C132">
        <v>8.6271241565336254</v>
      </c>
      <c r="J132" t="s">
        <v>28</v>
      </c>
      <c r="K132" t="s">
        <v>28</v>
      </c>
      <c r="L132">
        <v>8.6271241565336254</v>
      </c>
      <c r="M132">
        <v>13.552723920638101</v>
      </c>
      <c r="AE132" s="86" t="s">
        <v>28</v>
      </c>
      <c r="AF132" s="86" t="s">
        <v>186</v>
      </c>
      <c r="AG132" s="86" t="s">
        <v>10</v>
      </c>
      <c r="AH132" s="86" t="s">
        <v>32</v>
      </c>
      <c r="AI132" s="86">
        <v>1.8533473014831543</v>
      </c>
      <c r="AJ132" s="86">
        <v>2.3981313705444336</v>
      </c>
      <c r="AK132" s="86">
        <v>0.5447840690612793</v>
      </c>
    </row>
    <row r="133" spans="2:37">
      <c r="B133" t="s">
        <v>98</v>
      </c>
      <c r="C133">
        <v>26.479142546653748</v>
      </c>
      <c r="J133" t="s">
        <v>28</v>
      </c>
      <c r="K133" t="s">
        <v>31</v>
      </c>
      <c r="L133">
        <v>26.479142546653748</v>
      </c>
      <c r="M133">
        <v>31.598312377929688</v>
      </c>
      <c r="AE133" s="86" t="s">
        <v>28</v>
      </c>
      <c r="AF133" s="86" t="s">
        <v>186</v>
      </c>
      <c r="AG133" s="86" t="s">
        <v>10</v>
      </c>
      <c r="AH133" s="86" t="s">
        <v>33</v>
      </c>
      <c r="AI133" s="86">
        <v>1.5740547546973596</v>
      </c>
      <c r="AJ133" s="86">
        <v>1.4009947043198805</v>
      </c>
      <c r="AK133" s="86">
        <v>-0.17306005037747907</v>
      </c>
    </row>
    <row r="134" spans="2:37">
      <c r="B134" t="s">
        <v>98</v>
      </c>
      <c r="C134">
        <v>-0.58769440650939941</v>
      </c>
      <c r="J134" t="s">
        <v>28</v>
      </c>
      <c r="K134" t="s">
        <v>32</v>
      </c>
      <c r="L134">
        <v>-0.58769440650939941</v>
      </c>
      <c r="M134">
        <v>4.4635365009307861</v>
      </c>
      <c r="AE134" s="86" t="s">
        <v>28</v>
      </c>
      <c r="AF134" s="86" t="s">
        <v>186</v>
      </c>
      <c r="AG134" s="86" t="s">
        <v>13</v>
      </c>
      <c r="AH134" s="86" t="s">
        <v>28</v>
      </c>
      <c r="AI134" s="86">
        <v>2.9725536047243604</v>
      </c>
      <c r="AJ134" s="86">
        <v>5.4584340941672229</v>
      </c>
      <c r="AK134" s="86">
        <v>2.4858804894428626</v>
      </c>
    </row>
    <row r="135" spans="2:37">
      <c r="B135" t="s">
        <v>98</v>
      </c>
      <c r="C135">
        <v>2.8631285031636553</v>
      </c>
      <c r="J135" t="s">
        <v>28</v>
      </c>
      <c r="K135" t="s">
        <v>33</v>
      </c>
      <c r="L135">
        <v>2.8631285031636553</v>
      </c>
      <c r="M135">
        <v>8.1379880905151367</v>
      </c>
      <c r="AE135" s="86" t="s">
        <v>28</v>
      </c>
      <c r="AF135" s="86" t="s">
        <v>186</v>
      </c>
      <c r="AG135" s="86" t="s">
        <v>13</v>
      </c>
      <c r="AH135" s="86" t="s">
        <v>31</v>
      </c>
      <c r="AI135" s="86">
        <v>2.7244779586791994</v>
      </c>
      <c r="AJ135" s="86">
        <v>5.1194138526916504</v>
      </c>
      <c r="AK135" s="86">
        <v>2.394935894012451</v>
      </c>
    </row>
    <row r="136" spans="2:37">
      <c r="B136" t="s">
        <v>98</v>
      </c>
      <c r="C136">
        <v>6.8084087320521576</v>
      </c>
      <c r="J136" t="s">
        <v>28</v>
      </c>
      <c r="K136" t="s">
        <v>28</v>
      </c>
      <c r="L136">
        <v>6.8084087320521576</v>
      </c>
      <c r="M136">
        <v>39.220036663168329</v>
      </c>
      <c r="AE136" s="86" t="s">
        <v>28</v>
      </c>
      <c r="AF136" s="86" t="s">
        <v>186</v>
      </c>
      <c r="AG136" s="86" t="s">
        <v>13</v>
      </c>
      <c r="AH136" s="86" t="s">
        <v>32</v>
      </c>
      <c r="AI136" s="86">
        <v>2.7922399044036865</v>
      </c>
      <c r="AJ136" s="86">
        <v>3.9717839956283569</v>
      </c>
      <c r="AK136" s="86">
        <v>1.1795440912246704</v>
      </c>
    </row>
    <row r="137" spans="2:37">
      <c r="B137" t="s">
        <v>98</v>
      </c>
      <c r="C137">
        <v>5.2415520717512933</v>
      </c>
      <c r="J137" t="s">
        <v>28</v>
      </c>
      <c r="K137" t="s">
        <v>31</v>
      </c>
      <c r="L137">
        <v>5.2415520717512933</v>
      </c>
      <c r="M137">
        <v>39.686144844541012</v>
      </c>
      <c r="AE137" s="86" t="s">
        <v>28</v>
      </c>
      <c r="AF137" s="86" t="s">
        <v>186</v>
      </c>
      <c r="AG137" s="86" t="s">
        <v>13</v>
      </c>
      <c r="AH137" s="86" t="s">
        <v>33</v>
      </c>
      <c r="AI137" s="86">
        <v>2.8771607455085304</v>
      </c>
      <c r="AJ137" s="86">
        <v>1.6735732835881851</v>
      </c>
      <c r="AK137" s="86">
        <v>-1.2035874619203453</v>
      </c>
    </row>
    <row r="138" spans="2:37">
      <c r="B138" t="s">
        <v>98</v>
      </c>
      <c r="C138">
        <v>7.497628955841062</v>
      </c>
      <c r="J138" t="s">
        <v>28</v>
      </c>
      <c r="K138" t="s">
        <v>32</v>
      </c>
      <c r="L138">
        <v>7.497628955841062</v>
      </c>
      <c r="M138">
        <v>35.639399738311766</v>
      </c>
      <c r="AE138" s="86" t="s">
        <v>28</v>
      </c>
      <c r="AF138" s="86" t="s">
        <v>186</v>
      </c>
      <c r="AG138" s="86" t="s">
        <v>34</v>
      </c>
      <c r="AH138" s="86" t="s">
        <v>28</v>
      </c>
      <c r="AI138" s="86">
        <v>4.9496664951757054</v>
      </c>
      <c r="AJ138" s="86">
        <v>6.4908075467827393</v>
      </c>
      <c r="AK138" s="86">
        <v>1.5411410516070339</v>
      </c>
    </row>
    <row r="139" spans="2:37">
      <c r="B139" t="s">
        <v>98</v>
      </c>
      <c r="C139">
        <v>-10.213215889249529</v>
      </c>
      <c r="J139" t="s">
        <v>28</v>
      </c>
      <c r="K139" t="s">
        <v>33</v>
      </c>
      <c r="L139">
        <v>-10.213215889249529</v>
      </c>
      <c r="M139">
        <v>25.574149296337499</v>
      </c>
      <c r="AE139" s="86" t="s">
        <v>28</v>
      </c>
      <c r="AF139" s="86" t="s">
        <v>186</v>
      </c>
      <c r="AG139" s="86" t="s">
        <v>34</v>
      </c>
      <c r="AH139" s="86" t="s">
        <v>31</v>
      </c>
      <c r="AI139" s="86">
        <v>5.5076573689778643</v>
      </c>
      <c r="AJ139" s="86">
        <v>11.280391534169516</v>
      </c>
      <c r="AK139" s="86">
        <v>5.7727341651916513</v>
      </c>
    </row>
    <row r="140" spans="2:37">
      <c r="B140" t="s">
        <v>100</v>
      </c>
      <c r="C140">
        <v>4.0831409136454271</v>
      </c>
      <c r="J140" t="s">
        <v>28</v>
      </c>
      <c r="K140" t="s">
        <v>28</v>
      </c>
      <c r="L140">
        <v>4.0831409136454271</v>
      </c>
      <c r="M140">
        <v>4.2096313794453941</v>
      </c>
      <c r="AE140" s="86" t="s">
        <v>28</v>
      </c>
      <c r="AF140" s="86" t="s">
        <v>186</v>
      </c>
      <c r="AG140" s="86" t="s">
        <v>34</v>
      </c>
      <c r="AH140" s="86" t="s">
        <v>32</v>
      </c>
      <c r="AI140" s="86"/>
      <c r="AJ140" s="86"/>
      <c r="AK140" s="86">
        <v>0</v>
      </c>
    </row>
    <row r="141" spans="2:37">
      <c r="B141" t="s">
        <v>100</v>
      </c>
      <c r="C141">
        <v>6.5149312615394592</v>
      </c>
      <c r="J141" t="s">
        <v>28</v>
      </c>
      <c r="K141" t="s">
        <v>31</v>
      </c>
      <c r="L141">
        <v>6.5149312615394592</v>
      </c>
      <c r="M141">
        <v>6.5149312615394592</v>
      </c>
      <c r="AE141" s="86" t="s">
        <v>28</v>
      </c>
      <c r="AF141" s="86" t="s">
        <v>186</v>
      </c>
      <c r="AG141" s="86" t="s">
        <v>34</v>
      </c>
      <c r="AH141" s="86" t="s">
        <v>33</v>
      </c>
      <c r="AI141" s="86">
        <v>4.9300565896210848</v>
      </c>
      <c r="AJ141" s="86">
        <v>2.0761874163592302</v>
      </c>
      <c r="AK141" s="86">
        <v>-2.8538691732618546</v>
      </c>
    </row>
    <row r="142" spans="2:37">
      <c r="B142" t="s">
        <v>100</v>
      </c>
      <c r="C142">
        <v>4.3762493133544922</v>
      </c>
      <c r="J142" t="s">
        <v>28</v>
      </c>
      <c r="K142" t="s">
        <v>32</v>
      </c>
      <c r="L142">
        <v>4.3762493133544922</v>
      </c>
      <c r="M142">
        <v>4.3762493133544922</v>
      </c>
      <c r="AE142" s="86" t="s">
        <v>28</v>
      </c>
      <c r="AF142" s="86" t="s">
        <v>186</v>
      </c>
      <c r="AG142" s="86" t="s">
        <v>86</v>
      </c>
      <c r="AH142" s="86" t="s">
        <v>28</v>
      </c>
      <c r="AI142" s="86">
        <v>25.642658286809091</v>
      </c>
      <c r="AJ142" s="86">
        <v>27.871920866501039</v>
      </c>
      <c r="AK142" s="86">
        <v>2.2292625796919481</v>
      </c>
    </row>
    <row r="143" spans="2:37">
      <c r="B143" t="s">
        <v>100</v>
      </c>
      <c r="C143">
        <v>1.1388947313482112</v>
      </c>
      <c r="J143" t="s">
        <v>28</v>
      </c>
      <c r="K143" t="s">
        <v>33</v>
      </c>
      <c r="L143">
        <v>1.1388947313482112</v>
      </c>
      <c r="M143">
        <v>1.1597673242742366</v>
      </c>
      <c r="AE143" s="86" t="s">
        <v>28</v>
      </c>
      <c r="AF143" s="86" t="s">
        <v>186</v>
      </c>
      <c r="AG143" s="86" t="s">
        <v>86</v>
      </c>
      <c r="AH143" s="86" t="s">
        <v>31</v>
      </c>
      <c r="AI143" s="86">
        <v>22.883053030286515</v>
      </c>
      <c r="AJ143" s="86">
        <v>33.068580286843435</v>
      </c>
      <c r="AK143" s="86">
        <v>10.18552725655692</v>
      </c>
    </row>
    <row r="144" spans="2:37">
      <c r="B144" t="s">
        <v>100</v>
      </c>
      <c r="C144">
        <v>2.0987096705087804</v>
      </c>
      <c r="J144" t="s">
        <v>28</v>
      </c>
      <c r="K144" t="s">
        <v>28</v>
      </c>
      <c r="L144">
        <v>2.0987096705087804</v>
      </c>
      <c r="M144">
        <v>2.9972471580272768</v>
      </c>
      <c r="AE144" s="86" t="s">
        <v>28</v>
      </c>
      <c r="AF144" s="86" t="s">
        <v>186</v>
      </c>
      <c r="AG144" s="86" t="s">
        <v>86</v>
      </c>
      <c r="AH144" s="86" t="s">
        <v>32</v>
      </c>
      <c r="AI144" s="86">
        <v>12.533716201782227</v>
      </c>
      <c r="AJ144" s="86">
        <v>10.098358392715454</v>
      </c>
      <c r="AK144" s="86">
        <v>-2.4353578090667725</v>
      </c>
    </row>
    <row r="145" spans="2:37">
      <c r="B145" t="s">
        <v>100</v>
      </c>
      <c r="C145">
        <v>1.162689140864781</v>
      </c>
      <c r="J145" t="s">
        <v>28</v>
      </c>
      <c r="K145" t="s">
        <v>31</v>
      </c>
      <c r="L145">
        <v>1.162689140864781</v>
      </c>
      <c r="M145">
        <v>2.0741694314139232</v>
      </c>
      <c r="AE145" s="86" t="s">
        <v>28</v>
      </c>
      <c r="AF145" s="86" t="s">
        <v>186</v>
      </c>
      <c r="AG145" s="86" t="s">
        <v>86</v>
      </c>
      <c r="AH145" s="86" t="s">
        <v>33</v>
      </c>
      <c r="AI145" s="86">
        <v>18.817375760812027</v>
      </c>
      <c r="AJ145" s="86">
        <v>5.335827075518095</v>
      </c>
      <c r="AK145" s="86">
        <v>-13.481548685293932</v>
      </c>
    </row>
    <row r="146" spans="2:37">
      <c r="B146" t="s">
        <v>100</v>
      </c>
      <c r="C146">
        <v>7.4683961868286133</v>
      </c>
      <c r="J146" t="s">
        <v>28</v>
      </c>
      <c r="K146" t="s">
        <v>32</v>
      </c>
      <c r="L146">
        <v>7.4683961868286133</v>
      </c>
      <c r="M146">
        <v>8.3209657669067383</v>
      </c>
      <c r="AE146" s="86" t="s">
        <v>28</v>
      </c>
      <c r="AF146" s="86" t="s">
        <v>198</v>
      </c>
      <c r="AG146" s="86" t="s">
        <v>5</v>
      </c>
      <c r="AH146" s="86" t="s">
        <v>28</v>
      </c>
      <c r="AI146" s="86">
        <v>0.10519477725028992</v>
      </c>
      <c r="AJ146" s="86">
        <v>4.9501652419567108</v>
      </c>
      <c r="AK146" s="86">
        <v>4.8449704647064209</v>
      </c>
    </row>
    <row r="147" spans="2:37">
      <c r="B147" t="s">
        <v>100</v>
      </c>
      <c r="C147">
        <v>-0.16425744124821251</v>
      </c>
      <c r="J147" t="s">
        <v>28</v>
      </c>
      <c r="K147" t="s">
        <v>33</v>
      </c>
      <c r="L147">
        <v>-0.16425744124821251</v>
      </c>
      <c r="M147">
        <v>0.72138447420937679</v>
      </c>
      <c r="AE147" s="86" t="s">
        <v>28</v>
      </c>
      <c r="AF147" s="86" t="s">
        <v>198</v>
      </c>
      <c r="AG147" s="86" t="s">
        <v>5</v>
      </c>
      <c r="AH147" s="86" t="s">
        <v>31</v>
      </c>
      <c r="AI147" s="86">
        <v>0</v>
      </c>
      <c r="AJ147" s="86">
        <v>0</v>
      </c>
      <c r="AK147" s="86">
        <v>0</v>
      </c>
    </row>
    <row r="148" spans="2:37">
      <c r="B148" t="s">
        <v>100</v>
      </c>
      <c r="C148">
        <v>1.9831453844904898</v>
      </c>
      <c r="J148" t="s">
        <v>28</v>
      </c>
      <c r="K148" t="s">
        <v>28</v>
      </c>
      <c r="L148">
        <v>1.9831453844904898</v>
      </c>
      <c r="M148">
        <v>3.4828349379556518</v>
      </c>
      <c r="AE148" s="86" t="s">
        <v>28</v>
      </c>
      <c r="AF148" s="86" t="s">
        <v>198</v>
      </c>
      <c r="AG148" s="86" t="s">
        <v>5</v>
      </c>
      <c r="AH148" s="86" t="s">
        <v>32</v>
      </c>
      <c r="AI148" s="86"/>
      <c r="AJ148" s="86"/>
      <c r="AK148" s="86">
        <v>0</v>
      </c>
    </row>
    <row r="149" spans="2:37">
      <c r="B149" t="s">
        <v>100</v>
      </c>
      <c r="C149">
        <v>0.42013812065124512</v>
      </c>
      <c r="J149" t="s">
        <v>28</v>
      </c>
      <c r="K149" t="s">
        <v>31</v>
      </c>
      <c r="L149">
        <v>0.42013812065124512</v>
      </c>
      <c r="M149">
        <v>2.0910818576812744</v>
      </c>
      <c r="AE149" s="86" t="s">
        <v>28</v>
      </c>
      <c r="AF149" s="86" t="s">
        <v>198</v>
      </c>
      <c r="AG149" s="86" t="s">
        <v>5</v>
      </c>
      <c r="AH149" s="86" t="s">
        <v>33</v>
      </c>
      <c r="AI149" s="86">
        <v>6.6812833150227868E-4</v>
      </c>
      <c r="AJ149" s="86">
        <v>0.54777590433756507</v>
      </c>
      <c r="AK149" s="86">
        <v>0.54710777600606275</v>
      </c>
    </row>
    <row r="150" spans="2:37">
      <c r="B150" t="s">
        <v>100</v>
      </c>
      <c r="C150">
        <v>0.5447840690612793</v>
      </c>
      <c r="J150" t="s">
        <v>28</v>
      </c>
      <c r="K150" t="s">
        <v>32</v>
      </c>
      <c r="L150">
        <v>0.5447840690612793</v>
      </c>
      <c r="M150">
        <v>2.3981313705444336</v>
      </c>
      <c r="AE150" s="86" t="s">
        <v>28</v>
      </c>
      <c r="AF150" s="86" t="s">
        <v>198</v>
      </c>
      <c r="AG150" s="86" t="s">
        <v>30</v>
      </c>
      <c r="AH150" s="86" t="s">
        <v>28</v>
      </c>
      <c r="AI150" s="86">
        <v>0.83806637128194172</v>
      </c>
      <c r="AJ150" s="86">
        <v>2.4735742886861165</v>
      </c>
      <c r="AK150" s="86">
        <v>1.6355079174041749</v>
      </c>
    </row>
    <row r="151" spans="2:37">
      <c r="B151" t="s">
        <v>100</v>
      </c>
      <c r="C151">
        <v>-0.17306005037747907</v>
      </c>
      <c r="J151" t="s">
        <v>28</v>
      </c>
      <c r="K151" t="s">
        <v>33</v>
      </c>
      <c r="L151">
        <v>-0.17306005037747907</v>
      </c>
      <c r="M151">
        <v>1.4009947043198805</v>
      </c>
      <c r="AE151" s="86" t="s">
        <v>28</v>
      </c>
      <c r="AF151" s="86" t="s">
        <v>198</v>
      </c>
      <c r="AG151" s="86" t="s">
        <v>30</v>
      </c>
      <c r="AH151" s="86" t="s">
        <v>31</v>
      </c>
      <c r="AI151" s="86">
        <v>0.75782664616902673</v>
      </c>
      <c r="AJ151" s="86">
        <v>3.3934226036071777</v>
      </c>
      <c r="AK151" s="86">
        <v>2.6355959574381509</v>
      </c>
    </row>
    <row r="152" spans="2:37">
      <c r="B152" t="s">
        <v>100</v>
      </c>
      <c r="C152">
        <v>2.3244496826614656</v>
      </c>
      <c r="J152" t="s">
        <v>28</v>
      </c>
      <c r="K152" t="s">
        <v>28</v>
      </c>
      <c r="L152">
        <v>2.3244496826614656</v>
      </c>
      <c r="M152">
        <v>5.2931035982710979</v>
      </c>
      <c r="AE152" s="86" t="s">
        <v>28</v>
      </c>
      <c r="AF152" s="86" t="s">
        <v>198</v>
      </c>
      <c r="AG152" s="86" t="s">
        <v>30</v>
      </c>
      <c r="AH152" s="86" t="s">
        <v>32</v>
      </c>
      <c r="AI152" s="86">
        <v>0.85438346862792969</v>
      </c>
      <c r="AJ152" s="86">
        <v>10.959980964660645</v>
      </c>
      <c r="AK152" s="86">
        <v>10.105597496032715</v>
      </c>
    </row>
    <row r="153" spans="2:37">
      <c r="B153" t="s">
        <v>100</v>
      </c>
      <c r="C153">
        <v>2.394935894012451</v>
      </c>
      <c r="J153" t="s">
        <v>28</v>
      </c>
      <c r="K153" t="s">
        <v>31</v>
      </c>
      <c r="L153">
        <v>2.394935894012451</v>
      </c>
      <c r="M153">
        <v>5.1194138526916504</v>
      </c>
      <c r="AE153" s="86" t="s">
        <v>28</v>
      </c>
      <c r="AF153" s="86" t="s">
        <v>198</v>
      </c>
      <c r="AG153" s="86" t="s">
        <v>30</v>
      </c>
      <c r="AH153" s="86" t="s">
        <v>33</v>
      </c>
      <c r="AI153" s="86">
        <v>0.79463624954223633</v>
      </c>
      <c r="AJ153" s="86">
        <v>1.1809597969055177</v>
      </c>
      <c r="AK153" s="86">
        <v>0.38632354736328134</v>
      </c>
    </row>
    <row r="154" spans="2:37">
      <c r="B154" t="s">
        <v>100</v>
      </c>
      <c r="C154">
        <v>1.1795440912246704</v>
      </c>
      <c r="J154" t="s">
        <v>28</v>
      </c>
      <c r="K154" t="s">
        <v>32</v>
      </c>
      <c r="L154">
        <v>1.1795440912246704</v>
      </c>
      <c r="M154">
        <v>3.9717839956283569</v>
      </c>
      <c r="AE154" s="86" t="s">
        <v>28</v>
      </c>
      <c r="AF154" s="86" t="s">
        <v>198</v>
      </c>
      <c r="AG154" s="86" t="s">
        <v>10</v>
      </c>
      <c r="AH154" s="86" t="s">
        <v>28</v>
      </c>
      <c r="AI154" s="86">
        <v>1.6892068386077881</v>
      </c>
      <c r="AJ154" s="86">
        <v>3.1184206803639731</v>
      </c>
      <c r="AK154" s="86">
        <v>1.429213841756185</v>
      </c>
    </row>
    <row r="155" spans="2:37">
      <c r="B155" t="s">
        <v>100</v>
      </c>
      <c r="C155">
        <v>-1.2640899608009739</v>
      </c>
      <c r="J155" t="s">
        <v>28</v>
      </c>
      <c r="K155" t="s">
        <v>33</v>
      </c>
      <c r="L155">
        <v>-1.2640899608009739</v>
      </c>
      <c r="M155">
        <v>1.6090170960677297</v>
      </c>
      <c r="AE155" s="86" t="s">
        <v>28</v>
      </c>
      <c r="AF155" s="86" t="s">
        <v>198</v>
      </c>
      <c r="AG155" s="86" t="s">
        <v>10</v>
      </c>
      <c r="AH155" s="86" t="s">
        <v>31</v>
      </c>
      <c r="AI155" s="86"/>
      <c r="AJ155" s="86"/>
      <c r="AK155" s="86">
        <v>0</v>
      </c>
    </row>
    <row r="156" spans="2:37">
      <c r="B156" t="s">
        <v>100</v>
      </c>
      <c r="C156">
        <v>1.4680123214538279</v>
      </c>
      <c r="J156" t="s">
        <v>28</v>
      </c>
      <c r="K156" t="s">
        <v>28</v>
      </c>
      <c r="L156">
        <v>1.4680123214538279</v>
      </c>
      <c r="M156">
        <v>6.4281108677387238</v>
      </c>
      <c r="AE156" s="86" t="s">
        <v>28</v>
      </c>
      <c r="AF156" s="86" t="s">
        <v>198</v>
      </c>
      <c r="AG156" s="86" t="s">
        <v>10</v>
      </c>
      <c r="AH156" s="86" t="s">
        <v>32</v>
      </c>
      <c r="AI156" s="86"/>
      <c r="AJ156" s="86"/>
      <c r="AK156" s="86">
        <v>0</v>
      </c>
    </row>
    <row r="157" spans="2:37">
      <c r="B157" t="s">
        <v>100</v>
      </c>
      <c r="C157">
        <v>5.7727341651916513</v>
      </c>
      <c r="J157" t="s">
        <v>28</v>
      </c>
      <c r="K157" t="s">
        <v>31</v>
      </c>
      <c r="L157">
        <v>5.7727341651916513</v>
      </c>
      <c r="M157">
        <v>11.280391534169516</v>
      </c>
      <c r="AE157" s="86" t="s">
        <v>28</v>
      </c>
      <c r="AF157" s="86" t="s">
        <v>198</v>
      </c>
      <c r="AG157" s="86" t="s">
        <v>10</v>
      </c>
      <c r="AH157" s="86" t="s">
        <v>33</v>
      </c>
      <c r="AI157" s="86"/>
      <c r="AJ157" s="86"/>
      <c r="AK157" s="86">
        <v>0</v>
      </c>
    </row>
    <row r="158" spans="2:37">
      <c r="B158" t="s">
        <v>100</v>
      </c>
      <c r="C158">
        <v>0</v>
      </c>
      <c r="J158" t="s">
        <v>28</v>
      </c>
      <c r="K158" t="s">
        <v>32</v>
      </c>
      <c r="L158">
        <v>0</v>
      </c>
      <c r="AE158" s="86" t="s">
        <v>28</v>
      </c>
      <c r="AF158" s="86" t="s">
        <v>198</v>
      </c>
      <c r="AG158" s="86" t="s">
        <v>13</v>
      </c>
      <c r="AH158" s="86" t="s">
        <v>28</v>
      </c>
      <c r="AI158" s="86">
        <v>2.9288770866394045</v>
      </c>
      <c r="AJ158" s="86">
        <v>3.6067325401306154</v>
      </c>
      <c r="AK158" s="86">
        <v>0.6778554534912109</v>
      </c>
    </row>
    <row r="159" spans="2:37">
      <c r="B159" t="s">
        <v>100</v>
      </c>
      <c r="C159">
        <v>-2.9672226412542932</v>
      </c>
      <c r="J159" t="s">
        <v>28</v>
      </c>
      <c r="K159" t="s">
        <v>33</v>
      </c>
      <c r="L159">
        <v>-2.9672226412542932</v>
      </c>
      <c r="M159">
        <v>1.9632035452744057</v>
      </c>
      <c r="AE159" s="86" t="s">
        <v>28</v>
      </c>
      <c r="AF159" s="86" t="s">
        <v>198</v>
      </c>
      <c r="AG159" s="86" t="s">
        <v>13</v>
      </c>
      <c r="AH159" s="86" t="s">
        <v>31</v>
      </c>
      <c r="AI159" s="86"/>
      <c r="AJ159" s="86"/>
      <c r="AK159" s="86">
        <v>0</v>
      </c>
    </row>
    <row r="160" spans="2:37">
      <c r="B160" t="s">
        <v>100</v>
      </c>
      <c r="C160">
        <v>2.5175478389019545</v>
      </c>
      <c r="J160" t="s">
        <v>28</v>
      </c>
      <c r="K160" t="s">
        <v>28</v>
      </c>
      <c r="L160">
        <v>2.5175478389019545</v>
      </c>
      <c r="M160">
        <v>29.595989417439274</v>
      </c>
      <c r="AE160" s="86" t="s">
        <v>28</v>
      </c>
      <c r="AF160" s="86" t="s">
        <v>198</v>
      </c>
      <c r="AG160" s="86" t="s">
        <v>13</v>
      </c>
      <c r="AH160" s="86" t="s">
        <v>32</v>
      </c>
      <c r="AI160" s="86"/>
      <c r="AJ160" s="86"/>
      <c r="AK160" s="86">
        <v>0</v>
      </c>
    </row>
    <row r="161" spans="2:37">
      <c r="B161" t="s">
        <v>100</v>
      </c>
      <c r="C161">
        <v>10.18552725655692</v>
      </c>
      <c r="J161" t="s">
        <v>28</v>
      </c>
      <c r="K161" t="s">
        <v>31</v>
      </c>
      <c r="L161">
        <v>10.18552725655692</v>
      </c>
      <c r="M161">
        <v>33.068580286843435</v>
      </c>
      <c r="AE161" s="86" t="s">
        <v>28</v>
      </c>
      <c r="AF161" s="86" t="s">
        <v>198</v>
      </c>
      <c r="AG161" s="86" t="s">
        <v>13</v>
      </c>
      <c r="AH161" s="86" t="s">
        <v>33</v>
      </c>
      <c r="AI161" s="86">
        <v>2.8386507034301758</v>
      </c>
      <c r="AJ161" s="86">
        <v>1.0602895021438599</v>
      </c>
      <c r="AK161" s="86">
        <v>-1.7783612012863159</v>
      </c>
    </row>
    <row r="162" spans="2:37">
      <c r="B162" t="s">
        <v>100</v>
      </c>
      <c r="C162">
        <v>-2.4353578090667725</v>
      </c>
      <c r="J162" t="s">
        <v>28</v>
      </c>
      <c r="K162" t="s">
        <v>32</v>
      </c>
      <c r="L162">
        <v>-2.4353578090667725</v>
      </c>
      <c r="M162">
        <v>10.098358392715454</v>
      </c>
      <c r="AE162" s="86" t="s">
        <v>28</v>
      </c>
      <c r="AF162" s="86" t="s">
        <v>198</v>
      </c>
      <c r="AG162" s="86" t="s">
        <v>34</v>
      </c>
      <c r="AH162" s="86" t="s">
        <v>28</v>
      </c>
      <c r="AI162" s="86">
        <v>5.1046569687979559</v>
      </c>
      <c r="AJ162" s="86">
        <v>5.5593140295573642</v>
      </c>
      <c r="AK162" s="86">
        <v>0.45465706075940826</v>
      </c>
    </row>
    <row r="163" spans="2:37">
      <c r="B163" t="s">
        <v>100</v>
      </c>
      <c r="C163">
        <v>-12.936480689467047</v>
      </c>
      <c r="J163" t="s">
        <v>28</v>
      </c>
      <c r="K163" t="s">
        <v>33</v>
      </c>
      <c r="L163">
        <v>-12.936480689467047</v>
      </c>
      <c r="M163">
        <v>5.053901563610947</v>
      </c>
      <c r="AE163" s="86" t="s">
        <v>28</v>
      </c>
      <c r="AF163" s="86" t="s">
        <v>198</v>
      </c>
      <c r="AG163" s="86" t="s">
        <v>34</v>
      </c>
      <c r="AH163" s="86" t="s">
        <v>31</v>
      </c>
      <c r="AI163" s="86"/>
      <c r="AJ163" s="86"/>
      <c r="AK163" s="86">
        <v>0</v>
      </c>
    </row>
    <row r="164" spans="2:37">
      <c r="B164" t="s">
        <v>102</v>
      </c>
      <c r="C164">
        <v>1.4514121569119967</v>
      </c>
      <c r="J164" t="s">
        <v>28</v>
      </c>
      <c r="K164" t="s">
        <v>28</v>
      </c>
      <c r="L164">
        <v>1.4514121569119967</v>
      </c>
      <c r="M164">
        <v>1.6276183898632344</v>
      </c>
      <c r="AE164" s="86" t="s">
        <v>28</v>
      </c>
      <c r="AF164" s="86" t="s">
        <v>198</v>
      </c>
      <c r="AG164" s="86" t="s">
        <v>34</v>
      </c>
      <c r="AH164" s="86" t="s">
        <v>32</v>
      </c>
      <c r="AI164" s="86"/>
      <c r="AJ164" s="86"/>
      <c r="AK164" s="86">
        <v>0</v>
      </c>
    </row>
    <row r="165" spans="2:37">
      <c r="B165" t="s">
        <v>102</v>
      </c>
      <c r="C165">
        <v>0.62876486778259277</v>
      </c>
      <c r="J165" t="s">
        <v>28</v>
      </c>
      <c r="K165" t="s">
        <v>31</v>
      </c>
      <c r="L165">
        <v>0.62876486778259277</v>
      </c>
      <c r="M165">
        <v>0.7215040922164917</v>
      </c>
      <c r="AE165" s="86" t="s">
        <v>28</v>
      </c>
      <c r="AF165" s="86" t="s">
        <v>198</v>
      </c>
      <c r="AG165" s="86" t="s">
        <v>34</v>
      </c>
      <c r="AH165" s="86" t="s">
        <v>33</v>
      </c>
      <c r="AI165" s="86">
        <v>4.9354157447814941</v>
      </c>
      <c r="AJ165" s="86">
        <v>0.43792128562927246</v>
      </c>
      <c r="AK165" s="86">
        <v>-4.4974944591522217</v>
      </c>
    </row>
    <row r="166" spans="2:37">
      <c r="B166" t="s">
        <v>102</v>
      </c>
      <c r="C166">
        <v>-1.7148494720458984E-2</v>
      </c>
      <c r="J166" t="s">
        <v>28</v>
      </c>
      <c r="K166" t="s">
        <v>32</v>
      </c>
      <c r="L166">
        <v>-1.7148494720458984E-2</v>
      </c>
      <c r="M166">
        <v>3.532111644744873E-2</v>
      </c>
      <c r="AE166" s="86" t="s">
        <v>28</v>
      </c>
      <c r="AF166" s="86" t="s">
        <v>198</v>
      </c>
      <c r="AG166" s="86" t="s">
        <v>86</v>
      </c>
      <c r="AH166" s="86" t="s">
        <v>28</v>
      </c>
      <c r="AI166" s="86">
        <v>38.524825043148468</v>
      </c>
      <c r="AJ166" s="86">
        <v>43.340647031863533</v>
      </c>
      <c r="AK166" s="86">
        <v>4.8158219887150651</v>
      </c>
    </row>
    <row r="167" spans="2:37">
      <c r="B167" t="s">
        <v>102</v>
      </c>
      <c r="C167">
        <v>2.616230699751112</v>
      </c>
      <c r="J167" t="s">
        <v>28</v>
      </c>
      <c r="K167" t="s">
        <v>33</v>
      </c>
      <c r="L167">
        <v>2.616230699751112</v>
      </c>
      <c r="M167">
        <v>2.7001985708872476</v>
      </c>
      <c r="AE167" s="86" t="s">
        <v>28</v>
      </c>
      <c r="AF167" s="86" t="s">
        <v>198</v>
      </c>
      <c r="AG167" s="86" t="s">
        <v>86</v>
      </c>
      <c r="AH167" s="86" t="s">
        <v>31</v>
      </c>
      <c r="AI167" s="86"/>
      <c r="AJ167" s="86"/>
      <c r="AK167" s="86">
        <v>0</v>
      </c>
    </row>
    <row r="168" spans="2:37">
      <c r="B168" t="s">
        <v>102</v>
      </c>
      <c r="C168">
        <v>1.4526666641235351</v>
      </c>
      <c r="J168" t="s">
        <v>28</v>
      </c>
      <c r="K168" t="s">
        <v>28</v>
      </c>
      <c r="L168">
        <v>1.4526666641235351</v>
      </c>
      <c r="M168">
        <v>2.288423040178087</v>
      </c>
      <c r="AE168" s="86" t="s">
        <v>28</v>
      </c>
      <c r="AF168" s="86" t="s">
        <v>198</v>
      </c>
      <c r="AG168" s="86" t="s">
        <v>86</v>
      </c>
      <c r="AH168" s="86" t="s">
        <v>32</v>
      </c>
      <c r="AI168" s="86"/>
      <c r="AJ168" s="86"/>
      <c r="AK168" s="86">
        <v>0</v>
      </c>
    </row>
    <row r="169" spans="2:37">
      <c r="B169" t="s">
        <v>102</v>
      </c>
      <c r="C169">
        <v>13.018663883209229</v>
      </c>
      <c r="J169" t="s">
        <v>28</v>
      </c>
      <c r="K169" t="s">
        <v>31</v>
      </c>
      <c r="L169">
        <v>13.018663883209229</v>
      </c>
      <c r="M169">
        <v>13.843559265136719</v>
      </c>
      <c r="AE169" s="86" t="s">
        <v>28</v>
      </c>
      <c r="AF169" s="86" t="s">
        <v>198</v>
      </c>
      <c r="AG169" s="86" t="s">
        <v>86</v>
      </c>
      <c r="AH169" s="86" t="s">
        <v>33</v>
      </c>
      <c r="AI169" s="86">
        <v>9.3896497726440433</v>
      </c>
      <c r="AJ169" s="86">
        <v>2.1218762397766113</v>
      </c>
      <c r="AK169" s="86">
        <v>-7.267773532867432</v>
      </c>
    </row>
    <row r="170" spans="2:37">
      <c r="B170" t="s">
        <v>102</v>
      </c>
      <c r="C170">
        <v>0.24119281768798828</v>
      </c>
      <c r="J170" t="s">
        <v>28</v>
      </c>
      <c r="K170" t="s">
        <v>32</v>
      </c>
      <c r="L170">
        <v>0.24119281768798828</v>
      </c>
      <c r="M170">
        <v>1.371006965637207</v>
      </c>
      <c r="AE170" s="86" t="s">
        <v>28</v>
      </c>
      <c r="AF170" s="86" t="s">
        <v>102</v>
      </c>
      <c r="AG170" s="86" t="s">
        <v>5</v>
      </c>
      <c r="AH170" s="86" t="s">
        <v>28</v>
      </c>
      <c r="AI170" s="86">
        <v>0.17620623295123761</v>
      </c>
      <c r="AJ170" s="86">
        <v>1.6276183898632344</v>
      </c>
      <c r="AK170" s="86">
        <v>1.4514121569119967</v>
      </c>
    </row>
    <row r="171" spans="2:37">
      <c r="B171" t="s">
        <v>102</v>
      </c>
      <c r="C171">
        <v>-0.48785388469696045</v>
      </c>
      <c r="J171" t="s">
        <v>28</v>
      </c>
      <c r="K171" t="s">
        <v>33</v>
      </c>
      <c r="L171">
        <v>-0.48785388469696045</v>
      </c>
      <c r="M171">
        <v>0.46254646778106689</v>
      </c>
      <c r="AE171" s="86" t="s">
        <v>28</v>
      </c>
      <c r="AF171" s="86" t="s">
        <v>102</v>
      </c>
      <c r="AG171" s="86" t="s">
        <v>5</v>
      </c>
      <c r="AH171" s="86" t="s">
        <v>31</v>
      </c>
      <c r="AI171" s="86">
        <v>9.2739224433898926E-2</v>
      </c>
      <c r="AJ171" s="86">
        <v>0.7215040922164917</v>
      </c>
      <c r="AK171" s="86">
        <v>0.62876486778259277</v>
      </c>
    </row>
    <row r="172" spans="2:37">
      <c r="B172" t="s">
        <v>102</v>
      </c>
      <c r="C172">
        <v>1.2363359952213788</v>
      </c>
      <c r="J172" t="s">
        <v>28</v>
      </c>
      <c r="K172" t="s">
        <v>28</v>
      </c>
      <c r="L172">
        <v>1.2363359952213788</v>
      </c>
      <c r="M172">
        <v>2.8350948805760856</v>
      </c>
      <c r="AE172" s="86" t="s">
        <v>28</v>
      </c>
      <c r="AF172" s="86" t="s">
        <v>102</v>
      </c>
      <c r="AG172" s="86" t="s">
        <v>5</v>
      </c>
      <c r="AH172" s="86" t="s">
        <v>32</v>
      </c>
      <c r="AI172" s="86">
        <v>5.2469611167907715E-2</v>
      </c>
      <c r="AJ172" s="86">
        <v>3.532111644744873E-2</v>
      </c>
      <c r="AK172" s="86">
        <v>-1.7148494720458984E-2</v>
      </c>
    </row>
    <row r="173" spans="2:37">
      <c r="B173" t="s">
        <v>102</v>
      </c>
      <c r="C173">
        <v>-0.58853006362915039</v>
      </c>
      <c r="J173" t="s">
        <v>28</v>
      </c>
      <c r="K173" t="s">
        <v>31</v>
      </c>
      <c r="L173">
        <v>-0.58853006362915039</v>
      </c>
      <c r="M173">
        <v>1.3258495330810547</v>
      </c>
      <c r="AE173" s="86" t="s">
        <v>28</v>
      </c>
      <c r="AF173" s="86" t="s">
        <v>102</v>
      </c>
      <c r="AG173" s="86" t="s">
        <v>5</v>
      </c>
      <c r="AH173" s="86" t="s">
        <v>33</v>
      </c>
      <c r="AI173" s="86">
        <v>8.3967871136135519E-2</v>
      </c>
      <c r="AJ173" s="86">
        <v>2.7001985708872476</v>
      </c>
      <c r="AK173" s="86">
        <v>2.616230699751112</v>
      </c>
    </row>
    <row r="174" spans="2:37">
      <c r="B174" t="s">
        <v>102</v>
      </c>
      <c r="C174">
        <v>0</v>
      </c>
      <c r="J174" t="s">
        <v>28</v>
      </c>
      <c r="K174" t="s">
        <v>32</v>
      </c>
      <c r="L174">
        <v>0</v>
      </c>
      <c r="AE174" s="86" t="s">
        <v>28</v>
      </c>
      <c r="AF174" s="86" t="s">
        <v>102</v>
      </c>
      <c r="AG174" s="86" t="s">
        <v>30</v>
      </c>
      <c r="AH174" s="86" t="s">
        <v>28</v>
      </c>
      <c r="AI174" s="86">
        <v>0.83575637605455189</v>
      </c>
      <c r="AJ174" s="86">
        <v>2.288423040178087</v>
      </c>
      <c r="AK174" s="86">
        <v>1.4526666641235351</v>
      </c>
    </row>
    <row r="175" spans="2:37">
      <c r="B175" t="s">
        <v>102</v>
      </c>
      <c r="C175">
        <v>-0.8360105355580647</v>
      </c>
      <c r="J175" t="s">
        <v>28</v>
      </c>
      <c r="K175" t="s">
        <v>33</v>
      </c>
      <c r="L175">
        <v>-0.8360105355580647</v>
      </c>
      <c r="M175">
        <v>0.65453100204467773</v>
      </c>
      <c r="AE175" s="86" t="s">
        <v>28</v>
      </c>
      <c r="AF175" s="86" t="s">
        <v>102</v>
      </c>
      <c r="AG175" s="86" t="s">
        <v>30</v>
      </c>
      <c r="AH175" s="86" t="s">
        <v>31</v>
      </c>
      <c r="AI175" s="86">
        <v>0.82489538192749023</v>
      </c>
      <c r="AJ175" s="86">
        <v>13.843559265136719</v>
      </c>
      <c r="AK175" s="86">
        <v>13.018663883209229</v>
      </c>
    </row>
    <row r="176" spans="2:37">
      <c r="B176" t="s">
        <v>102</v>
      </c>
      <c r="C176">
        <v>2.9856930465199221</v>
      </c>
      <c r="J176" t="s">
        <v>28</v>
      </c>
      <c r="K176" t="s">
        <v>28</v>
      </c>
      <c r="L176">
        <v>2.9856930465199221</v>
      </c>
      <c r="M176">
        <v>5.905201683903849</v>
      </c>
      <c r="AE176" s="86" t="s">
        <v>28</v>
      </c>
      <c r="AF176" s="86" t="s">
        <v>102</v>
      </c>
      <c r="AG176" s="86" t="s">
        <v>30</v>
      </c>
      <c r="AH176" s="86" t="s">
        <v>32</v>
      </c>
      <c r="AI176" s="86">
        <v>1.1298141479492188</v>
      </c>
      <c r="AJ176" s="86">
        <v>1.371006965637207</v>
      </c>
      <c r="AK176" s="86">
        <v>0.24119281768798828</v>
      </c>
    </row>
    <row r="177" spans="2:37">
      <c r="B177" t="s">
        <v>102</v>
      </c>
      <c r="C177">
        <v>-1.0824100971221924</v>
      </c>
      <c r="J177" t="s">
        <v>28</v>
      </c>
      <c r="K177" t="s">
        <v>31</v>
      </c>
      <c r="L177">
        <v>-1.0824100971221924</v>
      </c>
      <c r="M177">
        <v>2.1868331432342529</v>
      </c>
      <c r="AE177" s="86" t="s">
        <v>28</v>
      </c>
      <c r="AF177" s="86" t="s">
        <v>102</v>
      </c>
      <c r="AG177" s="86" t="s">
        <v>30</v>
      </c>
      <c r="AH177" s="86" t="s">
        <v>33</v>
      </c>
      <c r="AI177" s="86">
        <v>0.95040035247802734</v>
      </c>
      <c r="AJ177" s="86">
        <v>0.46254646778106689</v>
      </c>
      <c r="AK177" s="86">
        <v>-0.48785388469696045</v>
      </c>
    </row>
    <row r="178" spans="2:37">
      <c r="B178" t="s">
        <v>102</v>
      </c>
      <c r="C178">
        <v>11.515913486480713</v>
      </c>
      <c r="J178" t="s">
        <v>28</v>
      </c>
      <c r="K178" t="s">
        <v>32</v>
      </c>
      <c r="L178">
        <v>11.515913486480713</v>
      </c>
      <c r="M178">
        <v>14.426350355148315</v>
      </c>
      <c r="AE178" s="86" t="s">
        <v>28</v>
      </c>
      <c r="AF178" s="86" t="s">
        <v>102</v>
      </c>
      <c r="AG178" s="86" t="s">
        <v>10</v>
      </c>
      <c r="AH178" s="86" t="s">
        <v>28</v>
      </c>
      <c r="AI178" s="86">
        <v>1.5987588853547068</v>
      </c>
      <c r="AJ178" s="86">
        <v>2.8350948805760856</v>
      </c>
      <c r="AK178" s="86">
        <v>1.2363359952213788</v>
      </c>
    </row>
    <row r="179" spans="2:37">
      <c r="B179" t="s">
        <v>102</v>
      </c>
      <c r="C179">
        <v>-0.53298807144165039</v>
      </c>
      <c r="J179" t="s">
        <v>28</v>
      </c>
      <c r="K179" t="s">
        <v>33</v>
      </c>
      <c r="L179">
        <v>-0.53298807144165039</v>
      </c>
      <c r="M179">
        <v>2.079088878631592</v>
      </c>
      <c r="AE179" s="86" t="s">
        <v>28</v>
      </c>
      <c r="AF179" s="86" t="s">
        <v>102</v>
      </c>
      <c r="AG179" s="86" t="s">
        <v>10</v>
      </c>
      <c r="AH179" s="86" t="s">
        <v>31</v>
      </c>
      <c r="AI179" s="86">
        <v>1.9143795967102051</v>
      </c>
      <c r="AJ179" s="86">
        <v>1.3258495330810547</v>
      </c>
      <c r="AK179" s="86">
        <v>-0.58853006362915039</v>
      </c>
    </row>
    <row r="180" spans="2:37">
      <c r="B180" t="s">
        <v>102</v>
      </c>
      <c r="C180">
        <v>3.8001567509214755</v>
      </c>
      <c r="J180" t="s">
        <v>28</v>
      </c>
      <c r="K180" t="s">
        <v>28</v>
      </c>
      <c r="L180">
        <v>3.8001567509214755</v>
      </c>
      <c r="M180">
        <v>8.6980508343648104</v>
      </c>
      <c r="AE180" s="86" t="s">
        <v>28</v>
      </c>
      <c r="AF180" s="86" t="s">
        <v>102</v>
      </c>
      <c r="AG180" s="86" t="s">
        <v>10</v>
      </c>
      <c r="AH180" s="86" t="s">
        <v>32</v>
      </c>
      <c r="AI180" s="86"/>
      <c r="AJ180" s="86"/>
      <c r="AK180" s="86">
        <v>0</v>
      </c>
    </row>
    <row r="181" spans="2:37">
      <c r="B181" t="s">
        <v>102</v>
      </c>
      <c r="C181">
        <v>3.8051426410675049</v>
      </c>
      <c r="J181" t="s">
        <v>28</v>
      </c>
      <c r="K181" t="s">
        <v>31</v>
      </c>
      <c r="L181">
        <v>3.8051426410675049</v>
      </c>
      <c r="M181">
        <v>8.9834426641464233</v>
      </c>
      <c r="AE181" s="86" t="s">
        <v>28</v>
      </c>
      <c r="AF181" s="86" t="s">
        <v>102</v>
      </c>
      <c r="AG181" s="86" t="s">
        <v>10</v>
      </c>
      <c r="AH181" s="86" t="s">
        <v>33</v>
      </c>
      <c r="AI181" s="86">
        <v>1.4905415376027424</v>
      </c>
      <c r="AJ181" s="86">
        <v>0.65453100204467773</v>
      </c>
      <c r="AK181" s="86">
        <v>-0.8360105355580647</v>
      </c>
    </row>
    <row r="182" spans="2:37">
      <c r="B182" t="s">
        <v>102</v>
      </c>
      <c r="C182">
        <v>0</v>
      </c>
      <c r="J182" t="s">
        <v>28</v>
      </c>
      <c r="K182" t="s">
        <v>32</v>
      </c>
      <c r="L182">
        <v>0</v>
      </c>
      <c r="AE182" s="86" t="s">
        <v>28</v>
      </c>
      <c r="AF182" s="86" t="s">
        <v>102</v>
      </c>
      <c r="AG182" s="86" t="s">
        <v>13</v>
      </c>
      <c r="AH182" s="86" t="s">
        <v>28</v>
      </c>
      <c r="AI182" s="86">
        <v>2.919508637383927</v>
      </c>
      <c r="AJ182" s="86">
        <v>5.905201683903849</v>
      </c>
      <c r="AK182" s="86">
        <v>2.9856930465199221</v>
      </c>
    </row>
    <row r="183" spans="2:37">
      <c r="B183" t="s">
        <v>102</v>
      </c>
      <c r="C183">
        <v>4.317405104637146</v>
      </c>
      <c r="J183" t="s">
        <v>28</v>
      </c>
      <c r="K183" t="s">
        <v>33</v>
      </c>
      <c r="L183">
        <v>4.317405104637146</v>
      </c>
      <c r="M183">
        <v>9.3766766786575317</v>
      </c>
      <c r="AE183" s="86" t="s">
        <v>28</v>
      </c>
      <c r="AF183" s="86" t="s">
        <v>102</v>
      </c>
      <c r="AG183" s="86" t="s">
        <v>13</v>
      </c>
      <c r="AH183" s="86" t="s">
        <v>31</v>
      </c>
      <c r="AI183" s="86">
        <v>3.2692432403564453</v>
      </c>
      <c r="AJ183" s="86">
        <v>2.1868331432342529</v>
      </c>
      <c r="AK183" s="86">
        <v>-1.0824100971221924</v>
      </c>
    </row>
    <row r="184" spans="2:37">
      <c r="B184" t="s">
        <v>102</v>
      </c>
      <c r="C184">
        <v>3.5939930744385435</v>
      </c>
      <c r="J184" t="s">
        <v>28</v>
      </c>
      <c r="K184" t="s">
        <v>28</v>
      </c>
      <c r="L184">
        <v>3.5939930744385435</v>
      </c>
      <c r="M184">
        <v>27.592724632489738</v>
      </c>
      <c r="AE184" s="86" t="s">
        <v>28</v>
      </c>
      <c r="AF184" s="86" t="s">
        <v>102</v>
      </c>
      <c r="AG184" s="86" t="s">
        <v>13</v>
      </c>
      <c r="AH184" s="86" t="s">
        <v>32</v>
      </c>
      <c r="AI184" s="86">
        <v>2.9104368686676025</v>
      </c>
      <c r="AJ184" s="86">
        <v>14.426350355148315</v>
      </c>
      <c r="AK184" s="86">
        <v>11.515913486480713</v>
      </c>
    </row>
    <row r="185" spans="2:37">
      <c r="B185" t="s">
        <v>102</v>
      </c>
      <c r="C185">
        <v>-6.2289222081502302</v>
      </c>
      <c r="J185" t="s">
        <v>28</v>
      </c>
      <c r="K185" t="s">
        <v>31</v>
      </c>
      <c r="L185">
        <v>-6.2289222081502302</v>
      </c>
      <c r="M185">
        <v>22.986325343449909</v>
      </c>
      <c r="AE185" s="86" t="s">
        <v>28</v>
      </c>
      <c r="AF185" s="86" t="s">
        <v>102</v>
      </c>
      <c r="AG185" s="86" t="s">
        <v>13</v>
      </c>
      <c r="AH185" s="86" t="s">
        <v>33</v>
      </c>
      <c r="AI185" s="86">
        <v>2.6120769500732424</v>
      </c>
      <c r="AJ185" s="86">
        <v>2.079088878631592</v>
      </c>
      <c r="AK185" s="86">
        <v>-0.53298807144165039</v>
      </c>
    </row>
    <row r="186" spans="2:37">
      <c r="B186" t="s">
        <v>102</v>
      </c>
      <c r="C186">
        <v>-19.221947193145752</v>
      </c>
      <c r="J186" t="s">
        <v>28</v>
      </c>
      <c r="K186" t="s">
        <v>32</v>
      </c>
      <c r="L186">
        <v>-19.221947193145752</v>
      </c>
      <c r="M186">
        <v>16.134816646575928</v>
      </c>
      <c r="AE186" s="86" t="s">
        <v>28</v>
      </c>
      <c r="AF186" s="86" t="s">
        <v>102</v>
      </c>
      <c r="AG186" s="86" t="s">
        <v>34</v>
      </c>
      <c r="AH186" s="86" t="s">
        <v>28</v>
      </c>
      <c r="AI186" s="86">
        <v>4.8978940834433349</v>
      </c>
      <c r="AJ186" s="86">
        <v>8.6980508343648104</v>
      </c>
      <c r="AK186" s="86">
        <v>3.8001567509214755</v>
      </c>
    </row>
    <row r="187" spans="2:37">
      <c r="B187" t="s">
        <v>102</v>
      </c>
      <c r="C187">
        <v>-15.110142771402993</v>
      </c>
      <c r="J187" t="s">
        <v>28</v>
      </c>
      <c r="K187" t="s">
        <v>33</v>
      </c>
      <c r="L187">
        <v>-15.110142771402993</v>
      </c>
      <c r="M187">
        <v>14.219755013783773</v>
      </c>
      <c r="AE187" s="86" t="s">
        <v>28</v>
      </c>
      <c r="AF187" s="86" t="s">
        <v>102</v>
      </c>
      <c r="AG187" s="86" t="s">
        <v>34</v>
      </c>
      <c r="AH187" s="86" t="s">
        <v>31</v>
      </c>
      <c r="AI187" s="86">
        <v>5.1783000230789185</v>
      </c>
      <c r="AJ187" s="86">
        <v>8.9834426641464233</v>
      </c>
      <c r="AK187" s="86">
        <v>3.8051426410675049</v>
      </c>
    </row>
    <row r="188" spans="2:37">
      <c r="B188" t="s">
        <v>90</v>
      </c>
      <c r="C188">
        <v>12.128344811290271</v>
      </c>
      <c r="J188" t="s">
        <v>31</v>
      </c>
      <c r="K188" t="s">
        <v>28</v>
      </c>
      <c r="L188">
        <v>12.128344811290271</v>
      </c>
      <c r="M188">
        <v>12.311051605635434</v>
      </c>
      <c r="AE188" s="86" t="s">
        <v>28</v>
      </c>
      <c r="AF188" s="86" t="s">
        <v>102</v>
      </c>
      <c r="AG188" s="86" t="s">
        <v>34</v>
      </c>
      <c r="AH188" s="86" t="s">
        <v>32</v>
      </c>
      <c r="AI188" s="86"/>
      <c r="AJ188" s="86"/>
      <c r="AK188" s="86">
        <v>0</v>
      </c>
    </row>
    <row r="189" spans="2:37">
      <c r="B189" t="s">
        <v>90</v>
      </c>
      <c r="C189">
        <v>7.8882274923453464</v>
      </c>
      <c r="J189" t="s">
        <v>31</v>
      </c>
      <c r="K189" t="s">
        <v>31</v>
      </c>
      <c r="L189">
        <v>7.8882274923453464</v>
      </c>
      <c r="M189">
        <v>8.0747172264795051</v>
      </c>
      <c r="AE189" s="86" t="s">
        <v>28</v>
      </c>
      <c r="AF189" s="86" t="s">
        <v>102</v>
      </c>
      <c r="AG189" s="86" t="s">
        <v>34</v>
      </c>
      <c r="AH189" s="86" t="s">
        <v>33</v>
      </c>
      <c r="AI189" s="86">
        <v>5.0592715740203857</v>
      </c>
      <c r="AJ189" s="86">
        <v>9.3766766786575317</v>
      </c>
      <c r="AK189" s="86">
        <v>4.317405104637146</v>
      </c>
    </row>
    <row r="190" spans="2:37">
      <c r="B190" t="s">
        <v>90</v>
      </c>
      <c r="C190">
        <v>2.5910203021925851</v>
      </c>
      <c r="J190" t="s">
        <v>31</v>
      </c>
      <c r="K190" t="s">
        <v>32</v>
      </c>
      <c r="L190">
        <v>2.5910203021925851</v>
      </c>
      <c r="M190">
        <v>2.797216281697557</v>
      </c>
      <c r="AE190" s="86" t="s">
        <v>28</v>
      </c>
      <c r="AF190" s="86" t="s">
        <v>102</v>
      </c>
      <c r="AG190" s="86" t="s">
        <v>86</v>
      </c>
      <c r="AH190" s="86" t="s">
        <v>28</v>
      </c>
      <c r="AI190" s="86">
        <v>23.998731558051194</v>
      </c>
      <c r="AJ190" s="86">
        <v>27.592724632489738</v>
      </c>
      <c r="AK190" s="86">
        <v>3.5939930744385435</v>
      </c>
    </row>
    <row r="191" spans="2:37">
      <c r="B191" t="s">
        <v>90</v>
      </c>
      <c r="C191">
        <v>4.120137007303641</v>
      </c>
      <c r="J191" t="s">
        <v>31</v>
      </c>
      <c r="K191" t="s">
        <v>33</v>
      </c>
      <c r="L191">
        <v>4.120137007303641</v>
      </c>
      <c r="M191">
        <v>4.2669766108754654</v>
      </c>
      <c r="AE191" s="86" t="s">
        <v>28</v>
      </c>
      <c r="AF191" s="86" t="s">
        <v>102</v>
      </c>
      <c r="AG191" s="86" t="s">
        <v>86</v>
      </c>
      <c r="AH191" s="86" t="s">
        <v>31</v>
      </c>
      <c r="AI191" s="86">
        <v>29.21524755160014</v>
      </c>
      <c r="AJ191" s="86">
        <v>22.986325343449909</v>
      </c>
      <c r="AK191" s="86">
        <v>-6.2289222081502302</v>
      </c>
    </row>
    <row r="192" spans="2:37">
      <c r="B192" t="s">
        <v>90</v>
      </c>
      <c r="C192">
        <v>6.973260002916188</v>
      </c>
      <c r="J192" t="s">
        <v>31</v>
      </c>
      <c r="K192" t="s">
        <v>28</v>
      </c>
      <c r="L192">
        <v>6.973260002916188</v>
      </c>
      <c r="M192">
        <v>7.8548770976864279</v>
      </c>
      <c r="AE192" s="86" t="s">
        <v>28</v>
      </c>
      <c r="AF192" s="86" t="s">
        <v>102</v>
      </c>
      <c r="AG192" s="86" t="s">
        <v>86</v>
      </c>
      <c r="AH192" s="86" t="s">
        <v>32</v>
      </c>
      <c r="AI192" s="86">
        <v>35.35676383972168</v>
      </c>
      <c r="AJ192" s="86">
        <v>16.134816646575928</v>
      </c>
      <c r="AK192" s="86">
        <v>-19.221947193145752</v>
      </c>
    </row>
    <row r="193" spans="2:37">
      <c r="B193" t="s">
        <v>90</v>
      </c>
      <c r="C193">
        <v>6.4845502388018827</v>
      </c>
      <c r="J193" t="s">
        <v>31</v>
      </c>
      <c r="K193" t="s">
        <v>31</v>
      </c>
      <c r="L193">
        <v>6.4845502388018827</v>
      </c>
      <c r="M193">
        <v>7.3590941027953072</v>
      </c>
      <c r="AE193" s="86" t="s">
        <v>28</v>
      </c>
      <c r="AF193" s="86" t="s">
        <v>102</v>
      </c>
      <c r="AG193" s="86" t="s">
        <v>86</v>
      </c>
      <c r="AH193" s="86" t="s">
        <v>33</v>
      </c>
      <c r="AI193" s="86">
        <v>29.329897785186766</v>
      </c>
      <c r="AJ193" s="86">
        <v>14.219755013783773</v>
      </c>
      <c r="AK193" s="86">
        <v>-15.110142771402993</v>
      </c>
    </row>
    <row r="194" spans="2:37">
      <c r="B194" t="s">
        <v>90</v>
      </c>
      <c r="C194">
        <v>1.8034560458604678</v>
      </c>
      <c r="J194" t="s">
        <v>31</v>
      </c>
      <c r="K194" t="s">
        <v>32</v>
      </c>
      <c r="L194">
        <v>1.8034560458604678</v>
      </c>
      <c r="M194">
        <v>2.6508050353028052</v>
      </c>
      <c r="AE194" s="86" t="s">
        <v>31</v>
      </c>
      <c r="AF194" s="86" t="s">
        <v>90</v>
      </c>
      <c r="AG194" s="86" t="s">
        <v>5</v>
      </c>
      <c r="AH194" s="86" t="s">
        <v>28</v>
      </c>
      <c r="AI194" s="86">
        <v>0.18270679434516363</v>
      </c>
      <c r="AJ194" s="86">
        <v>12.311051605635434</v>
      </c>
      <c r="AK194" s="86">
        <v>12.128344811290271</v>
      </c>
    </row>
    <row r="195" spans="2:37">
      <c r="B195" t="s">
        <v>90</v>
      </c>
      <c r="C195">
        <v>2.1050550830820223</v>
      </c>
      <c r="J195" t="s">
        <v>31</v>
      </c>
      <c r="K195" t="s">
        <v>33</v>
      </c>
      <c r="L195">
        <v>2.1050550830820223</v>
      </c>
      <c r="M195">
        <v>2.9636578987204967</v>
      </c>
      <c r="AE195" s="86" t="s">
        <v>31</v>
      </c>
      <c r="AF195" s="86" t="s">
        <v>90</v>
      </c>
      <c r="AG195" s="86" t="s">
        <v>5</v>
      </c>
      <c r="AH195" s="86" t="s">
        <v>31</v>
      </c>
      <c r="AI195" s="86">
        <v>0.18648973413415856</v>
      </c>
      <c r="AJ195" s="86">
        <v>8.0747172264795051</v>
      </c>
      <c r="AK195" s="86">
        <v>7.8882274923453464</v>
      </c>
    </row>
    <row r="196" spans="2:37">
      <c r="B196" t="s">
        <v>90</v>
      </c>
      <c r="C196">
        <v>7.8580204868595951</v>
      </c>
      <c r="J196" t="s">
        <v>31</v>
      </c>
      <c r="K196" t="s">
        <v>28</v>
      </c>
      <c r="L196">
        <v>7.8580204868595951</v>
      </c>
      <c r="M196">
        <v>9.418417772863366</v>
      </c>
      <c r="AE196" s="86" t="s">
        <v>31</v>
      </c>
      <c r="AF196" s="86" t="s">
        <v>90</v>
      </c>
      <c r="AG196" s="86" t="s">
        <v>5</v>
      </c>
      <c r="AH196" s="86" t="s">
        <v>32</v>
      </c>
      <c r="AI196" s="86">
        <v>0.2061959795049719</v>
      </c>
      <c r="AJ196" s="86">
        <v>2.797216281697557</v>
      </c>
      <c r="AK196" s="86">
        <v>2.5910203021925851</v>
      </c>
    </row>
    <row r="197" spans="2:37">
      <c r="B197" t="s">
        <v>90</v>
      </c>
      <c r="C197">
        <v>7.8911742995182674</v>
      </c>
      <c r="J197" t="s">
        <v>31</v>
      </c>
      <c r="K197" t="s">
        <v>31</v>
      </c>
      <c r="L197">
        <v>7.8911742995182674</v>
      </c>
      <c r="M197">
        <v>9.4412696722480991</v>
      </c>
      <c r="AE197" s="86" t="s">
        <v>31</v>
      </c>
      <c r="AF197" s="86" t="s">
        <v>90</v>
      </c>
      <c r="AG197" s="86" t="s">
        <v>5</v>
      </c>
      <c r="AH197" s="86" t="s">
        <v>33</v>
      </c>
      <c r="AI197" s="86">
        <v>0.14683960357182463</v>
      </c>
      <c r="AJ197" s="86">
        <v>4.2669766108754654</v>
      </c>
      <c r="AK197" s="86">
        <v>4.120137007303641</v>
      </c>
    </row>
    <row r="198" spans="2:37">
      <c r="B198" t="s">
        <v>90</v>
      </c>
      <c r="C198">
        <v>2.7981834695452736</v>
      </c>
      <c r="J198" t="s">
        <v>31</v>
      </c>
      <c r="K198" t="s">
        <v>32</v>
      </c>
      <c r="L198">
        <v>2.7981834695452736</v>
      </c>
      <c r="M198">
        <v>4.3350954509916759</v>
      </c>
      <c r="AE198" s="86" t="s">
        <v>31</v>
      </c>
      <c r="AF198" s="86" t="s">
        <v>90</v>
      </c>
      <c r="AG198" s="86" t="s">
        <v>30</v>
      </c>
      <c r="AH198" s="86" t="s">
        <v>28</v>
      </c>
      <c r="AI198" s="86">
        <v>0.88161709477024008</v>
      </c>
      <c r="AJ198" s="86">
        <v>7.8548770976864279</v>
      </c>
      <c r="AK198" s="86">
        <v>6.973260002916188</v>
      </c>
    </row>
    <row r="199" spans="2:37">
      <c r="B199" t="s">
        <v>90</v>
      </c>
      <c r="C199">
        <v>0.5388961521692055</v>
      </c>
      <c r="J199" t="s">
        <v>31</v>
      </c>
      <c r="K199" t="s">
        <v>33</v>
      </c>
      <c r="L199">
        <v>0.5388961521692055</v>
      </c>
      <c r="M199">
        <v>2.0790520591791286</v>
      </c>
      <c r="AE199" s="86" t="s">
        <v>31</v>
      </c>
      <c r="AF199" s="86" t="s">
        <v>90</v>
      </c>
      <c r="AG199" s="86" t="s">
        <v>30</v>
      </c>
      <c r="AH199" s="86" t="s">
        <v>31</v>
      </c>
      <c r="AI199" s="86">
        <v>0.87454386399342465</v>
      </c>
      <c r="AJ199" s="86">
        <v>7.3590941027953072</v>
      </c>
      <c r="AK199" s="86">
        <v>6.4845502388018827</v>
      </c>
    </row>
    <row r="200" spans="2:37">
      <c r="B200" t="s">
        <v>90</v>
      </c>
      <c r="C200">
        <v>8.9046507765437912</v>
      </c>
      <c r="J200" t="s">
        <v>31</v>
      </c>
      <c r="K200" t="s">
        <v>28</v>
      </c>
      <c r="L200">
        <v>8.9046507765437912</v>
      </c>
      <c r="M200">
        <v>11.853144139204591</v>
      </c>
      <c r="AE200" s="86" t="s">
        <v>31</v>
      </c>
      <c r="AF200" s="86" t="s">
        <v>90</v>
      </c>
      <c r="AG200" s="86" t="s">
        <v>30</v>
      </c>
      <c r="AH200" s="86" t="s">
        <v>32</v>
      </c>
      <c r="AI200" s="86">
        <v>0.84734898944233739</v>
      </c>
      <c r="AJ200" s="86">
        <v>2.6508050353028052</v>
      </c>
      <c r="AK200" s="86">
        <v>1.8034560458604678</v>
      </c>
    </row>
    <row r="201" spans="2:37">
      <c r="B201" t="s">
        <v>90</v>
      </c>
      <c r="C201">
        <v>8.7400718900577097</v>
      </c>
      <c r="J201" t="s">
        <v>31</v>
      </c>
      <c r="K201" t="s">
        <v>31</v>
      </c>
      <c r="L201">
        <v>8.7400718900577097</v>
      </c>
      <c r="M201">
        <v>11.679434565482316</v>
      </c>
      <c r="AE201" s="86" t="s">
        <v>31</v>
      </c>
      <c r="AF201" s="86" t="s">
        <v>90</v>
      </c>
      <c r="AG201" s="86" t="s">
        <v>30</v>
      </c>
      <c r="AH201" s="86" t="s">
        <v>33</v>
      </c>
      <c r="AI201" s="86">
        <v>0.8586028156384744</v>
      </c>
      <c r="AJ201" s="86">
        <v>2.9636578987204967</v>
      </c>
      <c r="AK201" s="86">
        <v>2.1050550830820223</v>
      </c>
    </row>
    <row r="202" spans="2:37">
      <c r="B202" t="s">
        <v>90</v>
      </c>
      <c r="C202">
        <v>2.9270201157397175</v>
      </c>
      <c r="J202" t="s">
        <v>31</v>
      </c>
      <c r="K202" t="s">
        <v>32</v>
      </c>
      <c r="L202">
        <v>2.9270201157397175</v>
      </c>
      <c r="M202">
        <v>5.8431145089817802</v>
      </c>
      <c r="AE202" s="86" t="s">
        <v>31</v>
      </c>
      <c r="AF202" s="86" t="s">
        <v>90</v>
      </c>
      <c r="AG202" s="86" t="s">
        <v>10</v>
      </c>
      <c r="AH202" s="86" t="s">
        <v>28</v>
      </c>
      <c r="AI202" s="86">
        <v>1.5603972860037709</v>
      </c>
      <c r="AJ202" s="86">
        <v>9.418417772863366</v>
      </c>
      <c r="AK202" s="86">
        <v>7.8580204868595951</v>
      </c>
    </row>
    <row r="203" spans="2:37">
      <c r="B203" t="s">
        <v>90</v>
      </c>
      <c r="C203">
        <v>1.9142688858893613</v>
      </c>
      <c r="J203" t="s">
        <v>31</v>
      </c>
      <c r="K203" t="s">
        <v>33</v>
      </c>
      <c r="L203">
        <v>1.9142688858893613</v>
      </c>
      <c r="M203">
        <v>4.8385289772864315</v>
      </c>
      <c r="AE203" s="86" t="s">
        <v>31</v>
      </c>
      <c r="AF203" s="86" t="s">
        <v>90</v>
      </c>
      <c r="AG203" s="86" t="s">
        <v>10</v>
      </c>
      <c r="AH203" s="86" t="s">
        <v>31</v>
      </c>
      <c r="AI203" s="86">
        <v>1.5500953727298312</v>
      </c>
      <c r="AJ203" s="86">
        <v>9.4412696722480991</v>
      </c>
      <c r="AK203" s="86">
        <v>7.8911742995182674</v>
      </c>
    </row>
    <row r="204" spans="2:37">
      <c r="B204" t="s">
        <v>90</v>
      </c>
      <c r="C204">
        <v>9.9384340716912867</v>
      </c>
      <c r="J204" t="s">
        <v>31</v>
      </c>
      <c r="K204" t="s">
        <v>28</v>
      </c>
      <c r="L204">
        <v>9.9384340716912867</v>
      </c>
      <c r="M204">
        <v>15.005403401426358</v>
      </c>
      <c r="AE204" s="86" t="s">
        <v>31</v>
      </c>
      <c r="AF204" s="86" t="s">
        <v>90</v>
      </c>
      <c r="AG204" s="86" t="s">
        <v>10</v>
      </c>
      <c r="AH204" s="86" t="s">
        <v>32</v>
      </c>
      <c r="AI204" s="86">
        <v>1.5369119814464025</v>
      </c>
      <c r="AJ204" s="86">
        <v>4.3350954509916759</v>
      </c>
      <c r="AK204" s="86">
        <v>2.7981834695452736</v>
      </c>
    </row>
    <row r="205" spans="2:37">
      <c r="B205" t="s">
        <v>90</v>
      </c>
      <c r="C205">
        <v>6.4613697694801955</v>
      </c>
      <c r="J205" t="s">
        <v>31</v>
      </c>
      <c r="K205" t="s">
        <v>31</v>
      </c>
      <c r="L205">
        <v>6.4613697694801955</v>
      </c>
      <c r="M205">
        <v>11.491599951877243</v>
      </c>
      <c r="AE205" s="86" t="s">
        <v>31</v>
      </c>
      <c r="AF205" s="86" t="s">
        <v>90</v>
      </c>
      <c r="AG205" s="86" t="s">
        <v>10</v>
      </c>
      <c r="AH205" s="86" t="s">
        <v>33</v>
      </c>
      <c r="AI205" s="86">
        <v>1.5401559070099231</v>
      </c>
      <c r="AJ205" s="86">
        <v>2.0790520591791286</v>
      </c>
      <c r="AK205" s="86">
        <v>0.5388961521692055</v>
      </c>
    </row>
    <row r="206" spans="2:37">
      <c r="B206" t="s">
        <v>90</v>
      </c>
      <c r="C206">
        <v>3.4560110288858414</v>
      </c>
      <c r="J206" t="s">
        <v>31</v>
      </c>
      <c r="K206" t="s">
        <v>32</v>
      </c>
      <c r="L206">
        <v>3.4560110288858414</v>
      </c>
      <c r="M206">
        <v>8.4233547466993333</v>
      </c>
      <c r="AE206" s="86" t="s">
        <v>31</v>
      </c>
      <c r="AF206" s="86" t="s">
        <v>90</v>
      </c>
      <c r="AG206" s="86" t="s">
        <v>13</v>
      </c>
      <c r="AH206" s="86" t="s">
        <v>28</v>
      </c>
      <c r="AI206" s="86">
        <v>2.9484933626608005</v>
      </c>
      <c r="AJ206" s="86">
        <v>11.853144139204591</v>
      </c>
      <c r="AK206" s="86">
        <v>8.9046507765437912</v>
      </c>
    </row>
    <row r="207" spans="2:37">
      <c r="B207" t="s">
        <v>90</v>
      </c>
      <c r="C207">
        <v>2.9198329099019364</v>
      </c>
      <c r="J207" t="s">
        <v>31</v>
      </c>
      <c r="K207" t="s">
        <v>33</v>
      </c>
      <c r="L207">
        <v>2.9198329099019364</v>
      </c>
      <c r="M207">
        <v>7.8553415457407629</v>
      </c>
      <c r="AE207" s="86" t="s">
        <v>31</v>
      </c>
      <c r="AF207" s="86" t="s">
        <v>90</v>
      </c>
      <c r="AG207" s="86" t="s">
        <v>13</v>
      </c>
      <c r="AH207" s="86" t="s">
        <v>31</v>
      </c>
      <c r="AI207" s="86">
        <v>2.9393626754246061</v>
      </c>
      <c r="AJ207" s="86">
        <v>11.679434565482316</v>
      </c>
      <c r="AK207" s="86">
        <v>8.7400718900577097</v>
      </c>
    </row>
    <row r="208" spans="2:37">
      <c r="B208" t="s">
        <v>90</v>
      </c>
      <c r="C208">
        <v>6.9746254640393666</v>
      </c>
      <c r="J208" t="s">
        <v>31</v>
      </c>
      <c r="K208" t="s">
        <v>28</v>
      </c>
      <c r="L208">
        <v>6.9746254640393666</v>
      </c>
      <c r="M208">
        <v>37.486679239767881</v>
      </c>
      <c r="AE208" s="86" t="s">
        <v>31</v>
      </c>
      <c r="AF208" s="86" t="s">
        <v>90</v>
      </c>
      <c r="AG208" s="86" t="s">
        <v>13</v>
      </c>
      <c r="AH208" s="86" t="s">
        <v>32</v>
      </c>
      <c r="AI208" s="86">
        <v>2.9160943932420627</v>
      </c>
      <c r="AJ208" s="86">
        <v>5.8431145089817802</v>
      </c>
      <c r="AK208" s="86">
        <v>2.9270201157397175</v>
      </c>
    </row>
    <row r="209" spans="2:37">
      <c r="B209" t="s">
        <v>90</v>
      </c>
      <c r="C209">
        <v>3.7821679056215558</v>
      </c>
      <c r="J209" t="s">
        <v>31</v>
      </c>
      <c r="K209" t="s">
        <v>31</v>
      </c>
      <c r="L209">
        <v>3.7821679056215558</v>
      </c>
      <c r="M209">
        <v>34.276213854393866</v>
      </c>
      <c r="AE209" s="86" t="s">
        <v>31</v>
      </c>
      <c r="AF209" s="86" t="s">
        <v>90</v>
      </c>
      <c r="AG209" s="86" t="s">
        <v>13</v>
      </c>
      <c r="AH209" s="86" t="s">
        <v>33</v>
      </c>
      <c r="AI209" s="86">
        <v>2.9242600913970702</v>
      </c>
      <c r="AJ209" s="86">
        <v>4.8385289772864315</v>
      </c>
      <c r="AK209" s="86">
        <v>1.9142688858893613</v>
      </c>
    </row>
    <row r="210" spans="2:37">
      <c r="B210" t="s">
        <v>90</v>
      </c>
      <c r="C210">
        <v>-0.42408985834753921</v>
      </c>
      <c r="J210" t="s">
        <v>31</v>
      </c>
      <c r="K210" t="s">
        <v>32</v>
      </c>
      <c r="L210">
        <v>-0.42408985834753921</v>
      </c>
      <c r="M210">
        <v>29.785029126991883</v>
      </c>
      <c r="AE210" s="86" t="s">
        <v>31</v>
      </c>
      <c r="AF210" s="86" t="s">
        <v>90</v>
      </c>
      <c r="AG210" s="86" t="s">
        <v>34</v>
      </c>
      <c r="AH210" s="86" t="s">
        <v>28</v>
      </c>
      <c r="AI210" s="86">
        <v>5.0669693297350715</v>
      </c>
      <c r="AJ210" s="86">
        <v>15.005403401426358</v>
      </c>
      <c r="AK210" s="86">
        <v>9.9384340716912867</v>
      </c>
    </row>
    <row r="211" spans="2:37">
      <c r="B211" t="s">
        <v>90</v>
      </c>
      <c r="C211">
        <v>-3.4550658224648849</v>
      </c>
      <c r="J211" t="s">
        <v>31</v>
      </c>
      <c r="K211" t="s">
        <v>33</v>
      </c>
      <c r="L211">
        <v>-3.4550658224648849</v>
      </c>
      <c r="M211">
        <v>29.891139284496827</v>
      </c>
      <c r="AE211" s="86" t="s">
        <v>31</v>
      </c>
      <c r="AF211" s="86" t="s">
        <v>90</v>
      </c>
      <c r="AG211" s="86" t="s">
        <v>34</v>
      </c>
      <c r="AH211" s="86" t="s">
        <v>31</v>
      </c>
      <c r="AI211" s="86">
        <v>5.0302301823970472</v>
      </c>
      <c r="AJ211" s="86">
        <v>11.491599951877243</v>
      </c>
      <c r="AK211" s="86">
        <v>6.4613697694801955</v>
      </c>
    </row>
    <row r="212" spans="2:37">
      <c r="B212" t="s">
        <v>92</v>
      </c>
      <c r="C212">
        <v>6.3364758736348001</v>
      </c>
      <c r="J212" t="s">
        <v>31</v>
      </c>
      <c r="K212" t="s">
        <v>28</v>
      </c>
      <c r="L212">
        <v>6.3364758736348001</v>
      </c>
      <c r="M212">
        <v>6.5272543527311369</v>
      </c>
      <c r="AE212" s="86" t="s">
        <v>31</v>
      </c>
      <c r="AF212" s="86" t="s">
        <v>90</v>
      </c>
      <c r="AG212" s="86" t="s">
        <v>34</v>
      </c>
      <c r="AH212" s="86" t="s">
        <v>32</v>
      </c>
      <c r="AI212" s="86">
        <v>4.9673437178134918</v>
      </c>
      <c r="AJ212" s="86">
        <v>8.4233547466993333</v>
      </c>
      <c r="AK212" s="86">
        <v>3.4560110288858414</v>
      </c>
    </row>
    <row r="213" spans="2:37">
      <c r="B213" t="s">
        <v>92</v>
      </c>
      <c r="C213">
        <v>4.6866511420821908</v>
      </c>
      <c r="J213" t="s">
        <v>31</v>
      </c>
      <c r="K213" t="s">
        <v>31</v>
      </c>
      <c r="L213">
        <v>4.6866511420821908</v>
      </c>
      <c r="M213">
        <v>4.8695985575445802</v>
      </c>
      <c r="AE213" s="86" t="s">
        <v>31</v>
      </c>
      <c r="AF213" s="86" t="s">
        <v>90</v>
      </c>
      <c r="AG213" s="86" t="s">
        <v>34</v>
      </c>
      <c r="AH213" s="86" t="s">
        <v>33</v>
      </c>
      <c r="AI213" s="86">
        <v>4.9355086358388265</v>
      </c>
      <c r="AJ213" s="86">
        <v>7.8553415457407629</v>
      </c>
      <c r="AK213" s="86">
        <v>2.9198329099019364</v>
      </c>
    </row>
    <row r="214" spans="2:37">
      <c r="B214" t="s">
        <v>92</v>
      </c>
      <c r="C214">
        <v>2.2097447542473674</v>
      </c>
      <c r="J214" t="s">
        <v>31</v>
      </c>
      <c r="K214" t="s">
        <v>32</v>
      </c>
      <c r="L214">
        <v>2.2097447542473674</v>
      </c>
      <c r="M214">
        <v>2.3951404172306261</v>
      </c>
      <c r="AE214" s="86" t="s">
        <v>31</v>
      </c>
      <c r="AF214" s="86" t="s">
        <v>90</v>
      </c>
      <c r="AG214" s="86" t="s">
        <v>86</v>
      </c>
      <c r="AH214" s="86" t="s">
        <v>28</v>
      </c>
      <c r="AI214" s="86">
        <v>30.512053775728514</v>
      </c>
      <c r="AJ214" s="86">
        <v>37.486679239767881</v>
      </c>
      <c r="AK214" s="86">
        <v>6.9746254640393666</v>
      </c>
    </row>
    <row r="215" spans="2:37">
      <c r="B215" t="s">
        <v>92</v>
      </c>
      <c r="C215">
        <v>1.1135136119834272</v>
      </c>
      <c r="J215" t="s">
        <v>31</v>
      </c>
      <c r="K215" t="s">
        <v>33</v>
      </c>
      <c r="L215">
        <v>1.1135136119834272</v>
      </c>
      <c r="M215">
        <v>1.2679719081275906</v>
      </c>
      <c r="AE215" s="86" t="s">
        <v>31</v>
      </c>
      <c r="AF215" s="86" t="s">
        <v>90</v>
      </c>
      <c r="AG215" s="86" t="s">
        <v>86</v>
      </c>
      <c r="AH215" s="86" t="s">
        <v>31</v>
      </c>
      <c r="AI215" s="86">
        <v>30.49404594877231</v>
      </c>
      <c r="AJ215" s="86">
        <v>34.276213854393866</v>
      </c>
      <c r="AK215" s="86">
        <v>3.7821679056215558</v>
      </c>
    </row>
    <row r="216" spans="2:37">
      <c r="B216" t="s">
        <v>92</v>
      </c>
      <c r="C216">
        <v>4.5543367912804475</v>
      </c>
      <c r="J216" t="s">
        <v>31</v>
      </c>
      <c r="K216" t="s">
        <v>28</v>
      </c>
      <c r="L216">
        <v>4.5543367912804475</v>
      </c>
      <c r="M216">
        <v>5.4238162901168794</v>
      </c>
      <c r="AE216" s="86" t="s">
        <v>31</v>
      </c>
      <c r="AF216" s="86" t="s">
        <v>90</v>
      </c>
      <c r="AG216" s="86" t="s">
        <v>86</v>
      </c>
      <c r="AH216" s="86" t="s">
        <v>32</v>
      </c>
      <c r="AI216" s="86">
        <v>30.209118985339423</v>
      </c>
      <c r="AJ216" s="86">
        <v>29.785029126991883</v>
      </c>
      <c r="AK216" s="86">
        <v>-0.42408985834753921</v>
      </c>
    </row>
    <row r="217" spans="2:37">
      <c r="B217" t="s">
        <v>92</v>
      </c>
      <c r="C217">
        <v>3.6858319545459279</v>
      </c>
      <c r="J217" t="s">
        <v>31</v>
      </c>
      <c r="K217" t="s">
        <v>31</v>
      </c>
      <c r="L217">
        <v>3.6858319545459279</v>
      </c>
      <c r="M217">
        <v>4.5445216360028349</v>
      </c>
      <c r="AE217" s="86" t="s">
        <v>31</v>
      </c>
      <c r="AF217" s="86" t="s">
        <v>90</v>
      </c>
      <c r="AG217" s="86" t="s">
        <v>86</v>
      </c>
      <c r="AH217" s="86" t="s">
        <v>33</v>
      </c>
      <c r="AI217" s="86">
        <v>33.346205106961712</v>
      </c>
      <c r="AJ217" s="86">
        <v>29.891139284496827</v>
      </c>
      <c r="AK217" s="86">
        <v>-3.4550658224648849</v>
      </c>
    </row>
    <row r="218" spans="2:37">
      <c r="B218" t="s">
        <v>92</v>
      </c>
      <c r="C218">
        <v>1.1292965538674893</v>
      </c>
      <c r="J218" t="s">
        <v>31</v>
      </c>
      <c r="K218" t="s">
        <v>32</v>
      </c>
      <c r="L218">
        <v>1.1292965538674893</v>
      </c>
      <c r="M218">
        <v>1.9668103230066141</v>
      </c>
      <c r="AE218" s="86" t="s">
        <v>31</v>
      </c>
      <c r="AF218" s="86" t="s">
        <v>92</v>
      </c>
      <c r="AG218" s="86" t="s">
        <v>5</v>
      </c>
      <c r="AH218" s="86" t="s">
        <v>28</v>
      </c>
      <c r="AI218" s="86">
        <v>0.19077847909633627</v>
      </c>
      <c r="AJ218" s="86">
        <v>6.5272543527311369</v>
      </c>
      <c r="AK218" s="86">
        <v>6.3364758736348001</v>
      </c>
    </row>
    <row r="219" spans="2:37">
      <c r="B219" t="s">
        <v>92</v>
      </c>
      <c r="C219">
        <v>0.75569858002936707</v>
      </c>
      <c r="J219" t="s">
        <v>31</v>
      </c>
      <c r="K219" t="s">
        <v>33</v>
      </c>
      <c r="L219">
        <v>0.75569858002936707</v>
      </c>
      <c r="M219">
        <v>1.5743956365804563</v>
      </c>
      <c r="AE219" s="86" t="s">
        <v>31</v>
      </c>
      <c r="AF219" s="86" t="s">
        <v>92</v>
      </c>
      <c r="AG219" s="86" t="s">
        <v>5</v>
      </c>
      <c r="AH219" s="86" t="s">
        <v>31</v>
      </c>
      <c r="AI219" s="86">
        <v>0.18294741546238907</v>
      </c>
      <c r="AJ219" s="86">
        <v>4.8695985575445802</v>
      </c>
      <c r="AK219" s="86">
        <v>4.6866511420821908</v>
      </c>
    </row>
    <row r="220" spans="2:37">
      <c r="B220" t="s">
        <v>92</v>
      </c>
      <c r="C220">
        <v>4.7928276946142958</v>
      </c>
      <c r="J220" t="s">
        <v>31</v>
      </c>
      <c r="K220" t="s">
        <v>28</v>
      </c>
      <c r="L220">
        <v>4.7928276946142958</v>
      </c>
      <c r="M220">
        <v>6.3441520682960304</v>
      </c>
      <c r="AE220" s="86" t="s">
        <v>31</v>
      </c>
      <c r="AF220" s="86" t="s">
        <v>92</v>
      </c>
      <c r="AG220" s="86" t="s">
        <v>5</v>
      </c>
      <c r="AH220" s="86" t="s">
        <v>32</v>
      </c>
      <c r="AI220" s="86">
        <v>0.18539566298325857</v>
      </c>
      <c r="AJ220" s="86">
        <v>2.3951404172306261</v>
      </c>
      <c r="AK220" s="86">
        <v>2.2097447542473674</v>
      </c>
    </row>
    <row r="221" spans="2:37">
      <c r="B221" t="s">
        <v>92</v>
      </c>
      <c r="C221">
        <v>4.1441499190226212</v>
      </c>
      <c r="J221" t="s">
        <v>31</v>
      </c>
      <c r="K221" t="s">
        <v>31</v>
      </c>
      <c r="L221">
        <v>4.1441499190226212</v>
      </c>
      <c r="M221">
        <v>5.6937576388820261</v>
      </c>
      <c r="AE221" s="86" t="s">
        <v>31</v>
      </c>
      <c r="AF221" s="86" t="s">
        <v>92</v>
      </c>
      <c r="AG221" s="86" t="s">
        <v>5</v>
      </c>
      <c r="AH221" s="86" t="s">
        <v>33</v>
      </c>
      <c r="AI221" s="86">
        <v>0.15445829614416345</v>
      </c>
      <c r="AJ221" s="86">
        <v>1.2679719081275906</v>
      </c>
      <c r="AK221" s="86">
        <v>1.1135136119834272</v>
      </c>
    </row>
    <row r="222" spans="2:37">
      <c r="B222" t="s">
        <v>92</v>
      </c>
      <c r="C222">
        <v>1.7418190434827645</v>
      </c>
      <c r="J222" t="s">
        <v>31</v>
      </c>
      <c r="K222" t="s">
        <v>32</v>
      </c>
      <c r="L222">
        <v>1.7418190434827645</v>
      </c>
      <c r="M222">
        <v>3.2747058153152468</v>
      </c>
      <c r="AE222" s="86" t="s">
        <v>31</v>
      </c>
      <c r="AF222" s="86" t="s">
        <v>92</v>
      </c>
      <c r="AG222" s="86" t="s">
        <v>30</v>
      </c>
      <c r="AH222" s="86" t="s">
        <v>28</v>
      </c>
      <c r="AI222" s="86">
        <v>0.86947949883643161</v>
      </c>
      <c r="AJ222" s="86">
        <v>5.4238162901168794</v>
      </c>
      <c r="AK222" s="86">
        <v>4.5543367912804475</v>
      </c>
    </row>
    <row r="223" spans="2:37">
      <c r="B223" t="s">
        <v>92</v>
      </c>
      <c r="C223">
        <v>1.1209565525868266</v>
      </c>
      <c r="J223" t="s">
        <v>31</v>
      </c>
      <c r="K223" t="s">
        <v>33</v>
      </c>
      <c r="L223">
        <v>1.1209565525868266</v>
      </c>
      <c r="M223">
        <v>2.657962606224328</v>
      </c>
      <c r="AE223" s="86" t="s">
        <v>31</v>
      </c>
      <c r="AF223" s="86" t="s">
        <v>92</v>
      </c>
      <c r="AG223" s="86" t="s">
        <v>30</v>
      </c>
      <c r="AH223" s="86" t="s">
        <v>31</v>
      </c>
      <c r="AI223" s="86">
        <v>0.85868968145690694</v>
      </c>
      <c r="AJ223" s="86">
        <v>4.5445216360028349</v>
      </c>
      <c r="AK223" s="86">
        <v>3.6858319545459279</v>
      </c>
    </row>
    <row r="224" spans="2:37">
      <c r="B224" t="s">
        <v>92</v>
      </c>
      <c r="C224">
        <v>6.0101027489484089</v>
      </c>
      <c r="J224" t="s">
        <v>31</v>
      </c>
      <c r="K224" t="s">
        <v>28</v>
      </c>
      <c r="L224">
        <v>6.0101027489484089</v>
      </c>
      <c r="M224">
        <v>8.9462508876446236</v>
      </c>
      <c r="AE224" s="86" t="s">
        <v>31</v>
      </c>
      <c r="AF224" s="86" t="s">
        <v>92</v>
      </c>
      <c r="AG224" s="86" t="s">
        <v>30</v>
      </c>
      <c r="AH224" s="86" t="s">
        <v>32</v>
      </c>
      <c r="AI224" s="86">
        <v>0.83751376913912468</v>
      </c>
      <c r="AJ224" s="86">
        <v>1.9668103230066141</v>
      </c>
      <c r="AK224" s="86">
        <v>1.1292965538674893</v>
      </c>
    </row>
    <row r="225" spans="2:37">
      <c r="B225" t="s">
        <v>92</v>
      </c>
      <c r="C225">
        <v>4.3909137193342858</v>
      </c>
      <c r="J225" t="s">
        <v>31</v>
      </c>
      <c r="K225" t="s">
        <v>31</v>
      </c>
      <c r="L225">
        <v>4.3909137193342858</v>
      </c>
      <c r="M225">
        <v>7.277877029431143</v>
      </c>
      <c r="AE225" s="86" t="s">
        <v>31</v>
      </c>
      <c r="AF225" s="86" t="s">
        <v>92</v>
      </c>
      <c r="AG225" s="86" t="s">
        <v>30</v>
      </c>
      <c r="AH225" s="86" t="s">
        <v>33</v>
      </c>
      <c r="AI225" s="86">
        <v>0.81869705655108926</v>
      </c>
      <c r="AJ225" s="86">
        <v>1.5743956365804563</v>
      </c>
      <c r="AK225" s="86">
        <v>0.75569858002936707</v>
      </c>
    </row>
    <row r="226" spans="2:37">
      <c r="B226" t="s">
        <v>92</v>
      </c>
      <c r="C226">
        <v>1.4773672885244546</v>
      </c>
      <c r="J226" t="s">
        <v>31</v>
      </c>
      <c r="K226" t="s">
        <v>32</v>
      </c>
      <c r="L226">
        <v>1.4773672885244546</v>
      </c>
      <c r="M226">
        <v>4.3661277132684537</v>
      </c>
      <c r="AE226" s="86" t="s">
        <v>31</v>
      </c>
      <c r="AF226" s="86" t="s">
        <v>92</v>
      </c>
      <c r="AG226" s="86" t="s">
        <v>10</v>
      </c>
      <c r="AH226" s="86" t="s">
        <v>28</v>
      </c>
      <c r="AI226" s="86">
        <v>1.5513243736817346</v>
      </c>
      <c r="AJ226" s="86">
        <v>6.3441520682960304</v>
      </c>
      <c r="AK226" s="86">
        <v>4.7928276946142958</v>
      </c>
    </row>
    <row r="227" spans="2:37">
      <c r="B227" t="s">
        <v>92</v>
      </c>
      <c r="C227">
        <v>1.4818000168932808</v>
      </c>
      <c r="J227" t="s">
        <v>31</v>
      </c>
      <c r="K227" t="s">
        <v>33</v>
      </c>
      <c r="L227">
        <v>1.4818000168932808</v>
      </c>
      <c r="M227">
        <v>4.319825741118855</v>
      </c>
      <c r="AE227" s="86" t="s">
        <v>31</v>
      </c>
      <c r="AF227" s="86" t="s">
        <v>92</v>
      </c>
      <c r="AG227" s="86" t="s">
        <v>10</v>
      </c>
      <c r="AH227" s="86" t="s">
        <v>31</v>
      </c>
      <c r="AI227" s="86">
        <v>1.5496077198594047</v>
      </c>
      <c r="AJ227" s="86">
        <v>5.6937576388820261</v>
      </c>
      <c r="AK227" s="86">
        <v>4.1441499190226212</v>
      </c>
    </row>
    <row r="228" spans="2:37">
      <c r="B228" t="s">
        <v>92</v>
      </c>
      <c r="C228">
        <v>7.0694096608490886</v>
      </c>
      <c r="J228" t="s">
        <v>31</v>
      </c>
      <c r="K228" t="s">
        <v>28</v>
      </c>
      <c r="L228">
        <v>7.0694096608490886</v>
      </c>
      <c r="M228">
        <v>12.143090782723228</v>
      </c>
      <c r="AE228" s="86" t="s">
        <v>31</v>
      </c>
      <c r="AF228" s="86" t="s">
        <v>92</v>
      </c>
      <c r="AG228" s="86" t="s">
        <v>10</v>
      </c>
      <c r="AH228" s="86" t="s">
        <v>32</v>
      </c>
      <c r="AI228" s="86">
        <v>1.5328867718324823</v>
      </c>
      <c r="AJ228" s="86">
        <v>3.2747058153152468</v>
      </c>
      <c r="AK228" s="86">
        <v>1.7418190434827645</v>
      </c>
    </row>
    <row r="229" spans="2:37">
      <c r="B229" t="s">
        <v>92</v>
      </c>
      <c r="C229">
        <v>5.0962324624756974</v>
      </c>
      <c r="J229" t="s">
        <v>31</v>
      </c>
      <c r="K229" t="s">
        <v>31</v>
      </c>
      <c r="L229">
        <v>5.0962324624756974</v>
      </c>
      <c r="M229">
        <v>10.16740929911534</v>
      </c>
      <c r="AE229" s="86" t="s">
        <v>31</v>
      </c>
      <c r="AF229" s="86" t="s">
        <v>92</v>
      </c>
      <c r="AG229" s="86" t="s">
        <v>10</v>
      </c>
      <c r="AH229" s="86" t="s">
        <v>33</v>
      </c>
      <c r="AI229" s="86">
        <v>1.5370060536375014</v>
      </c>
      <c r="AJ229" s="86">
        <v>2.657962606224328</v>
      </c>
      <c r="AK229" s="86">
        <v>1.1209565525868266</v>
      </c>
    </row>
    <row r="230" spans="2:37">
      <c r="B230" t="s">
        <v>92</v>
      </c>
      <c r="C230">
        <v>2.3877326757889099</v>
      </c>
      <c r="J230" t="s">
        <v>31</v>
      </c>
      <c r="K230" t="s">
        <v>32</v>
      </c>
      <c r="L230">
        <v>2.3877326757889099</v>
      </c>
      <c r="M230">
        <v>7.4567372978202942</v>
      </c>
      <c r="AE230" s="86" t="s">
        <v>31</v>
      </c>
      <c r="AF230" s="86" t="s">
        <v>92</v>
      </c>
      <c r="AG230" s="86" t="s">
        <v>13</v>
      </c>
      <c r="AH230" s="86" t="s">
        <v>28</v>
      </c>
      <c r="AI230" s="86">
        <v>2.9361481386962152</v>
      </c>
      <c r="AJ230" s="86">
        <v>8.9462508876446236</v>
      </c>
      <c r="AK230" s="86">
        <v>6.0101027489484089</v>
      </c>
    </row>
    <row r="231" spans="2:37">
      <c r="B231" t="s">
        <v>92</v>
      </c>
      <c r="C231">
        <v>2.1365967360734945</v>
      </c>
      <c r="J231" t="s">
        <v>31</v>
      </c>
      <c r="K231" t="s">
        <v>33</v>
      </c>
      <c r="L231">
        <v>2.1365967360734945</v>
      </c>
      <c r="M231">
        <v>7.2023115769624715</v>
      </c>
      <c r="AE231" s="86" t="s">
        <v>31</v>
      </c>
      <c r="AF231" s="86" t="s">
        <v>92</v>
      </c>
      <c r="AG231" s="86" t="s">
        <v>13</v>
      </c>
      <c r="AH231" s="86" t="s">
        <v>31</v>
      </c>
      <c r="AI231" s="86">
        <v>2.8869633100968568</v>
      </c>
      <c r="AJ231" s="86">
        <v>7.277877029431143</v>
      </c>
      <c r="AK231" s="86">
        <v>4.3909137193342858</v>
      </c>
    </row>
    <row r="232" spans="2:37">
      <c r="B232" t="s">
        <v>92</v>
      </c>
      <c r="C232">
        <v>6.0646465663681539</v>
      </c>
      <c r="J232" t="s">
        <v>31</v>
      </c>
      <c r="K232" t="s">
        <v>28</v>
      </c>
      <c r="L232">
        <v>6.0646465663681539</v>
      </c>
      <c r="M232">
        <v>31.425866407529959</v>
      </c>
      <c r="AE232" s="86" t="s">
        <v>31</v>
      </c>
      <c r="AF232" s="86" t="s">
        <v>92</v>
      </c>
      <c r="AG232" s="86" t="s">
        <v>13</v>
      </c>
      <c r="AH232" s="86" t="s">
        <v>32</v>
      </c>
      <c r="AI232" s="86">
        <v>2.8887604247439991</v>
      </c>
      <c r="AJ232" s="86">
        <v>4.3661277132684537</v>
      </c>
      <c r="AK232" s="86">
        <v>1.4773672885244546</v>
      </c>
    </row>
    <row r="233" spans="2:37">
      <c r="B233" t="s">
        <v>92</v>
      </c>
      <c r="C233">
        <v>3.7060402707981446</v>
      </c>
      <c r="J233" t="s">
        <v>31</v>
      </c>
      <c r="K233" t="s">
        <v>31</v>
      </c>
      <c r="L233">
        <v>3.7060402707981446</v>
      </c>
      <c r="M233">
        <v>29.291283370974888</v>
      </c>
      <c r="AE233" s="86" t="s">
        <v>31</v>
      </c>
      <c r="AF233" s="86" t="s">
        <v>92</v>
      </c>
      <c r="AG233" s="86" t="s">
        <v>13</v>
      </c>
      <c r="AH233" s="86" t="s">
        <v>33</v>
      </c>
      <c r="AI233" s="86">
        <v>2.8380257242255742</v>
      </c>
      <c r="AJ233" s="86">
        <v>4.319825741118855</v>
      </c>
      <c r="AK233" s="86">
        <v>1.4818000168932808</v>
      </c>
    </row>
    <row r="234" spans="2:37">
      <c r="B234" t="s">
        <v>92</v>
      </c>
      <c r="C234">
        <v>0.14478869784231918</v>
      </c>
      <c r="J234" t="s">
        <v>31</v>
      </c>
      <c r="K234" t="s">
        <v>32</v>
      </c>
      <c r="L234">
        <v>0.14478869784231918</v>
      </c>
      <c r="M234">
        <v>25.535609655735868</v>
      </c>
      <c r="AE234" s="86" t="s">
        <v>31</v>
      </c>
      <c r="AF234" s="86" t="s">
        <v>92</v>
      </c>
      <c r="AG234" s="86" t="s">
        <v>34</v>
      </c>
      <c r="AH234" s="86" t="s">
        <v>28</v>
      </c>
      <c r="AI234" s="86">
        <v>5.0736811218741389</v>
      </c>
      <c r="AJ234" s="86">
        <v>12.143090782723228</v>
      </c>
      <c r="AK234" s="86">
        <v>7.0694096608490886</v>
      </c>
    </row>
    <row r="235" spans="2:37">
      <c r="B235" t="s">
        <v>92</v>
      </c>
      <c r="C235">
        <v>-0.869252616704415</v>
      </c>
      <c r="J235" t="s">
        <v>31</v>
      </c>
      <c r="K235" t="s">
        <v>33</v>
      </c>
      <c r="L235">
        <v>-0.869252616704415</v>
      </c>
      <c r="M235">
        <v>24.975526463482264</v>
      </c>
      <c r="AE235" s="86" t="s">
        <v>31</v>
      </c>
      <c r="AF235" s="86" t="s">
        <v>92</v>
      </c>
      <c r="AG235" s="86" t="s">
        <v>34</v>
      </c>
      <c r="AH235" s="86" t="s">
        <v>31</v>
      </c>
      <c r="AI235" s="86">
        <v>5.0711768366396424</v>
      </c>
      <c r="AJ235" s="86">
        <v>10.16740929911534</v>
      </c>
      <c r="AK235" s="86">
        <v>5.0962324624756974</v>
      </c>
    </row>
    <row r="236" spans="2:37">
      <c r="B236" t="s">
        <v>94</v>
      </c>
      <c r="C236">
        <v>3.8780566052478287</v>
      </c>
      <c r="J236" t="s">
        <v>31</v>
      </c>
      <c r="K236" t="s">
        <v>28</v>
      </c>
      <c r="L236">
        <v>3.8780566052478287</v>
      </c>
      <c r="M236">
        <v>4.0945004426881138</v>
      </c>
      <c r="AE236" s="86" t="s">
        <v>31</v>
      </c>
      <c r="AF236" s="86" t="s">
        <v>92</v>
      </c>
      <c r="AG236" s="86" t="s">
        <v>34</v>
      </c>
      <c r="AH236" s="86" t="s">
        <v>32</v>
      </c>
      <c r="AI236" s="86">
        <v>5.0690046220313842</v>
      </c>
      <c r="AJ236" s="86">
        <v>7.4567372978202942</v>
      </c>
      <c r="AK236" s="86">
        <v>2.3877326757889099</v>
      </c>
    </row>
    <row r="237" spans="2:37">
      <c r="B237" t="s">
        <v>94</v>
      </c>
      <c r="C237">
        <v>3.0057878831997793</v>
      </c>
      <c r="J237" t="s">
        <v>31</v>
      </c>
      <c r="K237" t="s">
        <v>31</v>
      </c>
      <c r="L237">
        <v>3.0057878831997793</v>
      </c>
      <c r="M237">
        <v>3.2223025985052915</v>
      </c>
      <c r="AE237" s="86" t="s">
        <v>31</v>
      </c>
      <c r="AF237" s="86" t="s">
        <v>92</v>
      </c>
      <c r="AG237" s="86" t="s">
        <v>34</v>
      </c>
      <c r="AH237" s="86" t="s">
        <v>33</v>
      </c>
      <c r="AI237" s="86">
        <v>5.0657148408889769</v>
      </c>
      <c r="AJ237" s="86">
        <v>7.2023115769624715</v>
      </c>
      <c r="AK237" s="86">
        <v>2.1365967360734945</v>
      </c>
    </row>
    <row r="238" spans="2:37">
      <c r="B238" t="s">
        <v>94</v>
      </c>
      <c r="C238">
        <v>0.78920446560270152</v>
      </c>
      <c r="J238" t="s">
        <v>31</v>
      </c>
      <c r="K238" t="s">
        <v>32</v>
      </c>
      <c r="L238">
        <v>0.78920446560270152</v>
      </c>
      <c r="M238">
        <v>1.0097669395503344</v>
      </c>
      <c r="AE238" s="86" t="s">
        <v>31</v>
      </c>
      <c r="AF238" s="86" t="s">
        <v>92</v>
      </c>
      <c r="AG238" s="86" t="s">
        <v>86</v>
      </c>
      <c r="AH238" s="86" t="s">
        <v>28</v>
      </c>
      <c r="AI238" s="86">
        <v>25.361219841161805</v>
      </c>
      <c r="AJ238" s="86">
        <v>31.425866407529959</v>
      </c>
      <c r="AK238" s="86">
        <v>6.0646465663681539</v>
      </c>
    </row>
    <row r="239" spans="2:37">
      <c r="B239" t="s">
        <v>94</v>
      </c>
      <c r="C239">
        <v>0.91368734288343145</v>
      </c>
      <c r="J239" t="s">
        <v>31</v>
      </c>
      <c r="K239" t="s">
        <v>33</v>
      </c>
      <c r="L239">
        <v>0.91368734288343145</v>
      </c>
      <c r="M239">
        <v>1.0998124111463681</v>
      </c>
      <c r="AE239" s="86" t="s">
        <v>31</v>
      </c>
      <c r="AF239" s="86" t="s">
        <v>92</v>
      </c>
      <c r="AG239" s="86" t="s">
        <v>86</v>
      </c>
      <c r="AH239" s="86" t="s">
        <v>31</v>
      </c>
      <c r="AI239" s="86">
        <v>25.585243100176744</v>
      </c>
      <c r="AJ239" s="86">
        <v>29.291283370974888</v>
      </c>
      <c r="AK239" s="86">
        <v>3.7060402707981446</v>
      </c>
    </row>
    <row r="240" spans="2:37">
      <c r="B240" t="s">
        <v>94</v>
      </c>
      <c r="C240">
        <v>2.9364609912369692</v>
      </c>
      <c r="J240" t="s">
        <v>31</v>
      </c>
      <c r="K240" t="s">
        <v>28</v>
      </c>
      <c r="L240">
        <v>2.9364609912369692</v>
      </c>
      <c r="M240">
        <v>3.7950795038338896</v>
      </c>
      <c r="AE240" s="86" t="s">
        <v>31</v>
      </c>
      <c r="AF240" s="86" t="s">
        <v>92</v>
      </c>
      <c r="AG240" s="86" t="s">
        <v>86</v>
      </c>
      <c r="AH240" s="86" t="s">
        <v>32</v>
      </c>
      <c r="AI240" s="86">
        <v>25.390820957893549</v>
      </c>
      <c r="AJ240" s="86">
        <v>25.535609655735868</v>
      </c>
      <c r="AK240" s="86">
        <v>0.14478869784231918</v>
      </c>
    </row>
    <row r="241" spans="2:37">
      <c r="B241" t="s">
        <v>94</v>
      </c>
      <c r="C241">
        <v>2.3688881582587573</v>
      </c>
      <c r="J241" t="s">
        <v>31</v>
      </c>
      <c r="K241" t="s">
        <v>31</v>
      </c>
      <c r="L241">
        <v>2.3688881582587573</v>
      </c>
      <c r="M241">
        <v>3.2154004092429096</v>
      </c>
      <c r="AE241" s="86" t="s">
        <v>31</v>
      </c>
      <c r="AF241" s="86" t="s">
        <v>92</v>
      </c>
      <c r="AG241" s="86" t="s">
        <v>86</v>
      </c>
      <c r="AH241" s="86" t="s">
        <v>33</v>
      </c>
      <c r="AI241" s="86">
        <v>25.844779080186679</v>
      </c>
      <c r="AJ241" s="86">
        <v>24.975526463482264</v>
      </c>
      <c r="AK241" s="86">
        <v>-0.869252616704415</v>
      </c>
    </row>
    <row r="242" spans="2:37">
      <c r="B242" t="s">
        <v>94</v>
      </c>
      <c r="C242">
        <v>1.0511728947579693</v>
      </c>
      <c r="J242" t="s">
        <v>31</v>
      </c>
      <c r="K242" t="s">
        <v>32</v>
      </c>
      <c r="L242">
        <v>1.0511728947579693</v>
      </c>
      <c r="M242">
        <v>1.8898715540000051</v>
      </c>
      <c r="AE242" s="86" t="s">
        <v>31</v>
      </c>
      <c r="AF242" s="86" t="s">
        <v>94</v>
      </c>
      <c r="AG242" s="86" t="s">
        <v>5</v>
      </c>
      <c r="AH242" s="86" t="s">
        <v>28</v>
      </c>
      <c r="AI242" s="86">
        <v>0.21644383744028492</v>
      </c>
      <c r="AJ242" s="86">
        <v>4.0945004426881138</v>
      </c>
      <c r="AK242" s="86">
        <v>3.8780566052478287</v>
      </c>
    </row>
    <row r="243" spans="2:37">
      <c r="B243" t="s">
        <v>94</v>
      </c>
      <c r="C243">
        <v>0.49364480691052404</v>
      </c>
      <c r="J243" t="s">
        <v>31</v>
      </c>
      <c r="K243" t="s">
        <v>33</v>
      </c>
      <c r="L243">
        <v>0.49364480691052404</v>
      </c>
      <c r="M243">
        <v>1.3182917389428832</v>
      </c>
      <c r="AE243" s="86" t="s">
        <v>31</v>
      </c>
      <c r="AF243" s="86" t="s">
        <v>94</v>
      </c>
      <c r="AG243" s="86" t="s">
        <v>5</v>
      </c>
      <c r="AH243" s="86" t="s">
        <v>31</v>
      </c>
      <c r="AI243" s="86">
        <v>0.21651471530551228</v>
      </c>
      <c r="AJ243" s="86">
        <v>3.2223025985052915</v>
      </c>
      <c r="AK243" s="86">
        <v>3.0057878831997793</v>
      </c>
    </row>
    <row r="244" spans="2:37">
      <c r="B244" t="s">
        <v>94</v>
      </c>
      <c r="C244">
        <v>3.4803104130585059</v>
      </c>
      <c r="J244" t="s">
        <v>31</v>
      </c>
      <c r="K244" t="s">
        <v>28</v>
      </c>
      <c r="L244">
        <v>3.4803104130585059</v>
      </c>
      <c r="M244">
        <v>5.0337138944053565</v>
      </c>
      <c r="AE244" s="86" t="s">
        <v>31</v>
      </c>
      <c r="AF244" s="86" t="s">
        <v>94</v>
      </c>
      <c r="AG244" s="86" t="s">
        <v>5</v>
      </c>
      <c r="AH244" s="86" t="s">
        <v>32</v>
      </c>
      <c r="AI244" s="86">
        <v>0.22056247394763284</v>
      </c>
      <c r="AJ244" s="86">
        <v>1.0097669395503344</v>
      </c>
      <c r="AK244" s="86">
        <v>0.78920446560270152</v>
      </c>
    </row>
    <row r="245" spans="2:37">
      <c r="B245" t="s">
        <v>94</v>
      </c>
      <c r="C245">
        <v>2.77028739996239</v>
      </c>
      <c r="J245" t="s">
        <v>31</v>
      </c>
      <c r="K245" t="s">
        <v>31</v>
      </c>
      <c r="L245">
        <v>2.77028739996239</v>
      </c>
      <c r="M245">
        <v>4.2978825456762539</v>
      </c>
      <c r="AE245" s="86" t="s">
        <v>31</v>
      </c>
      <c r="AF245" s="86" t="s">
        <v>94</v>
      </c>
      <c r="AG245" s="86" t="s">
        <v>5</v>
      </c>
      <c r="AH245" s="86" t="s">
        <v>33</v>
      </c>
      <c r="AI245" s="86">
        <v>0.18612506826293659</v>
      </c>
      <c r="AJ245" s="86">
        <v>1.0998124111463681</v>
      </c>
      <c r="AK245" s="86">
        <v>0.91368734288343145</v>
      </c>
    </row>
    <row r="246" spans="2:37">
      <c r="B246" t="s">
        <v>94</v>
      </c>
      <c r="C246">
        <v>1.0676385052331534</v>
      </c>
      <c r="J246" t="s">
        <v>31</v>
      </c>
      <c r="K246" t="s">
        <v>32</v>
      </c>
      <c r="L246">
        <v>1.0676385052331534</v>
      </c>
      <c r="M246">
        <v>2.6159011171367639</v>
      </c>
      <c r="AE246" s="86" t="s">
        <v>31</v>
      </c>
      <c r="AF246" s="86" t="s">
        <v>94</v>
      </c>
      <c r="AG246" s="86" t="s">
        <v>30</v>
      </c>
      <c r="AH246" s="86" t="s">
        <v>28</v>
      </c>
      <c r="AI246" s="86">
        <v>0.85861851259692057</v>
      </c>
      <c r="AJ246" s="86">
        <v>3.7950795038338896</v>
      </c>
      <c r="AK246" s="86">
        <v>2.9364609912369692</v>
      </c>
    </row>
    <row r="247" spans="2:37">
      <c r="B247" t="s">
        <v>94</v>
      </c>
      <c r="C247">
        <v>0.67004546079290916</v>
      </c>
      <c r="J247" t="s">
        <v>31</v>
      </c>
      <c r="K247" t="s">
        <v>33</v>
      </c>
      <c r="L247">
        <v>0.67004546079290916</v>
      </c>
      <c r="M247">
        <v>2.1882874124404417</v>
      </c>
      <c r="AE247" s="86" t="s">
        <v>31</v>
      </c>
      <c r="AF247" s="86" t="s">
        <v>94</v>
      </c>
      <c r="AG247" s="86" t="s">
        <v>30</v>
      </c>
      <c r="AH247" s="86" t="s">
        <v>31</v>
      </c>
      <c r="AI247" s="86">
        <v>0.8465122509841525</v>
      </c>
      <c r="AJ247" s="86">
        <v>3.2154004092429096</v>
      </c>
      <c r="AK247" s="86">
        <v>2.3688881582587573</v>
      </c>
    </row>
    <row r="248" spans="2:37">
      <c r="B248" t="s">
        <v>94</v>
      </c>
      <c r="C248">
        <v>4.3784633242219044</v>
      </c>
      <c r="J248" t="s">
        <v>31</v>
      </c>
      <c r="K248" t="s">
        <v>28</v>
      </c>
      <c r="L248">
        <v>4.3784633242219044</v>
      </c>
      <c r="M248">
        <v>7.2997612354647483</v>
      </c>
      <c r="AE248" s="86" t="s">
        <v>31</v>
      </c>
      <c r="AF248" s="86" t="s">
        <v>94</v>
      </c>
      <c r="AG248" s="86" t="s">
        <v>30</v>
      </c>
      <c r="AH248" s="86" t="s">
        <v>32</v>
      </c>
      <c r="AI248" s="86">
        <v>0.8386986592420359</v>
      </c>
      <c r="AJ248" s="86">
        <v>1.8898715540000051</v>
      </c>
      <c r="AK248" s="86">
        <v>1.0511728947579693</v>
      </c>
    </row>
    <row r="249" spans="2:37">
      <c r="B249" t="s">
        <v>94</v>
      </c>
      <c r="C249">
        <v>3.2761804036152213</v>
      </c>
      <c r="J249" t="s">
        <v>31</v>
      </c>
      <c r="K249" t="s">
        <v>31</v>
      </c>
      <c r="L249">
        <v>3.2761804036152213</v>
      </c>
      <c r="M249">
        <v>6.1385561553219627</v>
      </c>
      <c r="AE249" s="86" t="s">
        <v>31</v>
      </c>
      <c r="AF249" s="86" t="s">
        <v>94</v>
      </c>
      <c r="AG249" s="86" t="s">
        <v>30</v>
      </c>
      <c r="AH249" s="86" t="s">
        <v>33</v>
      </c>
      <c r="AI249" s="86">
        <v>0.82464693203235917</v>
      </c>
      <c r="AJ249" s="86">
        <v>1.3182917389428832</v>
      </c>
      <c r="AK249" s="86">
        <v>0.49364480691052404</v>
      </c>
    </row>
    <row r="250" spans="2:37">
      <c r="B250" t="s">
        <v>94</v>
      </c>
      <c r="C250">
        <v>1.4687641315687743</v>
      </c>
      <c r="J250" t="s">
        <v>31</v>
      </c>
      <c r="K250" t="s">
        <v>32</v>
      </c>
      <c r="L250">
        <v>1.4687641315687743</v>
      </c>
      <c r="M250">
        <v>4.330882876320004</v>
      </c>
      <c r="AE250" s="86" t="s">
        <v>31</v>
      </c>
      <c r="AF250" s="86" t="s">
        <v>94</v>
      </c>
      <c r="AG250" s="86" t="s">
        <v>10</v>
      </c>
      <c r="AH250" s="86" t="s">
        <v>28</v>
      </c>
      <c r="AI250" s="86">
        <v>1.5534034813468509</v>
      </c>
      <c r="AJ250" s="86">
        <v>5.0337138944053565</v>
      </c>
      <c r="AK250" s="86">
        <v>3.4803104130585059</v>
      </c>
    </row>
    <row r="251" spans="2:37">
      <c r="B251" t="s">
        <v>94</v>
      </c>
      <c r="C251">
        <v>1.3321654275037158</v>
      </c>
      <c r="J251" t="s">
        <v>31</v>
      </c>
      <c r="K251" t="s">
        <v>33</v>
      </c>
      <c r="L251">
        <v>1.3321654275037158</v>
      </c>
      <c r="M251">
        <v>4.2126500373528692</v>
      </c>
      <c r="AE251" s="86" t="s">
        <v>31</v>
      </c>
      <c r="AF251" s="86" t="s">
        <v>94</v>
      </c>
      <c r="AG251" s="86" t="s">
        <v>10</v>
      </c>
      <c r="AH251" s="86" t="s">
        <v>31</v>
      </c>
      <c r="AI251" s="86">
        <v>1.5275951457138639</v>
      </c>
      <c r="AJ251" s="86">
        <v>4.2978825456762539</v>
      </c>
      <c r="AK251" s="86">
        <v>2.77028739996239</v>
      </c>
    </row>
    <row r="252" spans="2:37">
      <c r="B252" t="s">
        <v>94</v>
      </c>
      <c r="C252">
        <v>5.7419287013029399</v>
      </c>
      <c r="J252" t="s">
        <v>31</v>
      </c>
      <c r="K252" t="s">
        <v>28</v>
      </c>
      <c r="L252">
        <v>5.7419287013029399</v>
      </c>
      <c r="M252">
        <v>10.776490113123087</v>
      </c>
      <c r="AE252" s="86" t="s">
        <v>31</v>
      </c>
      <c r="AF252" s="86" t="s">
        <v>94</v>
      </c>
      <c r="AG252" s="86" t="s">
        <v>10</v>
      </c>
      <c r="AH252" s="86" t="s">
        <v>32</v>
      </c>
      <c r="AI252" s="86">
        <v>1.5482626119036105</v>
      </c>
      <c r="AJ252" s="86">
        <v>2.6159011171367639</v>
      </c>
      <c r="AK252" s="86">
        <v>1.0676385052331534</v>
      </c>
    </row>
    <row r="253" spans="2:37">
      <c r="B253" t="s">
        <v>94</v>
      </c>
      <c r="C253">
        <v>4.3860988026497365</v>
      </c>
      <c r="J253" t="s">
        <v>31</v>
      </c>
      <c r="K253" t="s">
        <v>31</v>
      </c>
      <c r="L253">
        <v>4.3860988026497365</v>
      </c>
      <c r="M253">
        <v>9.4105722707790029</v>
      </c>
      <c r="AE253" s="86" t="s">
        <v>31</v>
      </c>
      <c r="AF253" s="86" t="s">
        <v>94</v>
      </c>
      <c r="AG253" s="86" t="s">
        <v>10</v>
      </c>
      <c r="AH253" s="86" t="s">
        <v>33</v>
      </c>
      <c r="AI253" s="86">
        <v>1.5182419516475325</v>
      </c>
      <c r="AJ253" s="86">
        <v>2.1882874124404417</v>
      </c>
      <c r="AK253" s="86">
        <v>0.67004546079290916</v>
      </c>
    </row>
    <row r="254" spans="2:37">
      <c r="B254" t="s">
        <v>94</v>
      </c>
      <c r="C254">
        <v>2.0223812551681801</v>
      </c>
      <c r="J254" t="s">
        <v>31</v>
      </c>
      <c r="K254" t="s">
        <v>32</v>
      </c>
      <c r="L254">
        <v>2.0223812551681801</v>
      </c>
      <c r="M254">
        <v>6.9920886781582459</v>
      </c>
      <c r="AE254" s="86" t="s">
        <v>31</v>
      </c>
      <c r="AF254" s="86" t="s">
        <v>94</v>
      </c>
      <c r="AG254" s="86" t="s">
        <v>13</v>
      </c>
      <c r="AH254" s="86" t="s">
        <v>28</v>
      </c>
      <c r="AI254" s="86">
        <v>2.9212979112428434</v>
      </c>
      <c r="AJ254" s="86">
        <v>7.2997612354647483</v>
      </c>
      <c r="AK254" s="86">
        <v>4.3784633242219044</v>
      </c>
    </row>
    <row r="255" spans="2:37">
      <c r="B255" t="s">
        <v>94</v>
      </c>
      <c r="C255">
        <v>1.3313036175760731</v>
      </c>
      <c r="J255" t="s">
        <v>31</v>
      </c>
      <c r="K255" t="s">
        <v>33</v>
      </c>
      <c r="L255">
        <v>1.3313036175760731</v>
      </c>
      <c r="M255">
        <v>6.3124521413671557</v>
      </c>
      <c r="AE255" s="86" t="s">
        <v>31</v>
      </c>
      <c r="AF255" s="86" t="s">
        <v>94</v>
      </c>
      <c r="AG255" s="86" t="s">
        <v>13</v>
      </c>
      <c r="AH255" s="86" t="s">
        <v>31</v>
      </c>
      <c r="AI255" s="86">
        <v>2.8623757517067414</v>
      </c>
      <c r="AJ255" s="86">
        <v>6.1385561553219627</v>
      </c>
      <c r="AK255" s="86">
        <v>3.2761804036152213</v>
      </c>
    </row>
    <row r="256" spans="2:37">
      <c r="B256" t="s">
        <v>94</v>
      </c>
      <c r="C256">
        <v>5.5007047045214925</v>
      </c>
      <c r="J256" t="s">
        <v>31</v>
      </c>
      <c r="K256" t="s">
        <v>28</v>
      </c>
      <c r="L256">
        <v>5.5007047045214925</v>
      </c>
      <c r="M256">
        <v>26.210250930113634</v>
      </c>
      <c r="AE256" s="86" t="s">
        <v>31</v>
      </c>
      <c r="AF256" s="86" t="s">
        <v>94</v>
      </c>
      <c r="AG256" s="86" t="s">
        <v>13</v>
      </c>
      <c r="AH256" s="86" t="s">
        <v>32</v>
      </c>
      <c r="AI256" s="86">
        <v>2.8621187447512297</v>
      </c>
      <c r="AJ256" s="86">
        <v>4.330882876320004</v>
      </c>
      <c r="AK256" s="86">
        <v>1.4687641315687743</v>
      </c>
    </row>
    <row r="257" spans="2:37">
      <c r="B257" t="s">
        <v>94</v>
      </c>
      <c r="C257">
        <v>2.8827269333895025</v>
      </c>
      <c r="J257" t="s">
        <v>31</v>
      </c>
      <c r="K257" t="s">
        <v>31</v>
      </c>
      <c r="L257">
        <v>2.8827269333895025</v>
      </c>
      <c r="M257">
        <v>23.848888687447623</v>
      </c>
      <c r="AE257" s="86" t="s">
        <v>31</v>
      </c>
      <c r="AF257" s="86" t="s">
        <v>94</v>
      </c>
      <c r="AG257" s="86" t="s">
        <v>13</v>
      </c>
      <c r="AH257" s="86" t="s">
        <v>33</v>
      </c>
      <c r="AI257" s="86">
        <v>2.8804846098491534</v>
      </c>
      <c r="AJ257" s="86">
        <v>4.2126500373528692</v>
      </c>
      <c r="AK257" s="86">
        <v>1.3321654275037158</v>
      </c>
    </row>
    <row r="258" spans="2:37">
      <c r="B258" t="s">
        <v>94</v>
      </c>
      <c r="C258">
        <v>-8.5703459106589719E-3</v>
      </c>
      <c r="J258" t="s">
        <v>31</v>
      </c>
      <c r="K258" t="s">
        <v>32</v>
      </c>
      <c r="L258">
        <v>-8.5703459106589719E-3</v>
      </c>
      <c r="M258">
        <v>20.338618900194888</v>
      </c>
      <c r="AE258" s="86" t="s">
        <v>31</v>
      </c>
      <c r="AF258" s="86" t="s">
        <v>94</v>
      </c>
      <c r="AG258" s="86" t="s">
        <v>34</v>
      </c>
      <c r="AH258" s="86" t="s">
        <v>28</v>
      </c>
      <c r="AI258" s="86">
        <v>5.0345614118201469</v>
      </c>
      <c r="AJ258" s="86">
        <v>10.776490113123087</v>
      </c>
      <c r="AK258" s="86">
        <v>5.7419287013029399</v>
      </c>
    </row>
    <row r="259" spans="2:37">
      <c r="B259" t="s">
        <v>94</v>
      </c>
      <c r="C259">
        <v>-2.1055976802682963</v>
      </c>
      <c r="J259" t="s">
        <v>31</v>
      </c>
      <c r="K259" t="s">
        <v>33</v>
      </c>
      <c r="L259">
        <v>-2.1055976802682963</v>
      </c>
      <c r="M259">
        <v>19.283113929449257</v>
      </c>
      <c r="AE259" s="86" t="s">
        <v>31</v>
      </c>
      <c r="AF259" s="86" t="s">
        <v>94</v>
      </c>
      <c r="AG259" s="86" t="s">
        <v>34</v>
      </c>
      <c r="AH259" s="86" t="s">
        <v>31</v>
      </c>
      <c r="AI259" s="86">
        <v>5.0244734681292664</v>
      </c>
      <c r="AJ259" s="86">
        <v>9.4105722707790029</v>
      </c>
      <c r="AK259" s="86">
        <v>4.3860988026497365</v>
      </c>
    </row>
    <row r="260" spans="2:37">
      <c r="B260" t="s">
        <v>96</v>
      </c>
      <c r="C260">
        <v>2.0745228825695725</v>
      </c>
      <c r="J260" t="s">
        <v>31</v>
      </c>
      <c r="K260" t="s">
        <v>28</v>
      </c>
      <c r="L260">
        <v>2.0745228825695725</v>
      </c>
      <c r="M260">
        <v>2.3093279722076514</v>
      </c>
      <c r="AE260" s="86" t="s">
        <v>31</v>
      </c>
      <c r="AF260" s="86" t="s">
        <v>94</v>
      </c>
      <c r="AG260" s="86" t="s">
        <v>34</v>
      </c>
      <c r="AH260" s="86" t="s">
        <v>32</v>
      </c>
      <c r="AI260" s="86">
        <v>4.9697074229900657</v>
      </c>
      <c r="AJ260" s="86">
        <v>6.9920886781582459</v>
      </c>
      <c r="AK260" s="86">
        <v>2.0223812551681801</v>
      </c>
    </row>
    <row r="261" spans="2:37">
      <c r="B261" t="s">
        <v>96</v>
      </c>
      <c r="C261">
        <v>1.4531219360067158</v>
      </c>
      <c r="J261" t="s">
        <v>31</v>
      </c>
      <c r="K261" t="s">
        <v>31</v>
      </c>
      <c r="L261">
        <v>1.4531219360067158</v>
      </c>
      <c r="M261">
        <v>1.6782857542170608</v>
      </c>
      <c r="AE261" s="86" t="s">
        <v>31</v>
      </c>
      <c r="AF261" s="86" t="s">
        <v>94</v>
      </c>
      <c r="AG261" s="86" t="s">
        <v>34</v>
      </c>
      <c r="AH261" s="86" t="s">
        <v>33</v>
      </c>
      <c r="AI261" s="86">
        <v>4.9811485237910826</v>
      </c>
      <c r="AJ261" s="86">
        <v>6.3124521413671557</v>
      </c>
      <c r="AK261" s="86">
        <v>1.3313036175760731</v>
      </c>
    </row>
    <row r="262" spans="2:37">
      <c r="B262" t="s">
        <v>96</v>
      </c>
      <c r="C262">
        <v>0.56437647576972483</v>
      </c>
      <c r="J262" t="s">
        <v>31</v>
      </c>
      <c r="K262" t="s">
        <v>32</v>
      </c>
      <c r="L262">
        <v>0.56437647576972483</v>
      </c>
      <c r="M262">
        <v>0.79026926701795175</v>
      </c>
      <c r="AE262" s="86" t="s">
        <v>31</v>
      </c>
      <c r="AF262" s="86" t="s">
        <v>94</v>
      </c>
      <c r="AG262" s="86" t="s">
        <v>86</v>
      </c>
      <c r="AH262" s="86" t="s">
        <v>28</v>
      </c>
      <c r="AI262" s="86">
        <v>20.709546225592142</v>
      </c>
      <c r="AJ262" s="86">
        <v>26.210250930113634</v>
      </c>
      <c r="AK262" s="86">
        <v>5.5007047045214925</v>
      </c>
    </row>
    <row r="263" spans="2:37">
      <c r="B263" t="s">
        <v>96</v>
      </c>
      <c r="C263">
        <v>0.49084401957949753</v>
      </c>
      <c r="J263" t="s">
        <v>31</v>
      </c>
      <c r="K263" t="s">
        <v>33</v>
      </c>
      <c r="L263">
        <v>0.49084401957949753</v>
      </c>
      <c r="M263">
        <v>0.68775985271078521</v>
      </c>
      <c r="AE263" s="86" t="s">
        <v>31</v>
      </c>
      <c r="AF263" s="86" t="s">
        <v>94</v>
      </c>
      <c r="AG263" s="86" t="s">
        <v>86</v>
      </c>
      <c r="AH263" s="86" t="s">
        <v>31</v>
      </c>
      <c r="AI263" s="86">
        <v>20.96616175405812</v>
      </c>
      <c r="AJ263" s="86">
        <v>23.848888687447623</v>
      </c>
      <c r="AK263" s="86">
        <v>2.8827269333895025</v>
      </c>
    </row>
    <row r="264" spans="2:37">
      <c r="B264" t="s">
        <v>96</v>
      </c>
      <c r="C264">
        <v>1.639213846268496</v>
      </c>
      <c r="J264" t="s">
        <v>31</v>
      </c>
      <c r="K264" t="s">
        <v>28</v>
      </c>
      <c r="L264">
        <v>1.639213846268496</v>
      </c>
      <c r="M264">
        <v>2.4862546486373915</v>
      </c>
      <c r="AE264" s="86" t="s">
        <v>31</v>
      </c>
      <c r="AF264" s="86" t="s">
        <v>94</v>
      </c>
      <c r="AG264" s="86" t="s">
        <v>86</v>
      </c>
      <c r="AH264" s="86" t="s">
        <v>32</v>
      </c>
      <c r="AI264" s="86">
        <v>20.347189246105547</v>
      </c>
      <c r="AJ264" s="86">
        <v>20.338618900194888</v>
      </c>
      <c r="AK264" s="86">
        <v>-8.5703459106589719E-3</v>
      </c>
    </row>
    <row r="265" spans="2:37">
      <c r="B265" t="s">
        <v>96</v>
      </c>
      <c r="C265">
        <v>1.217619499692999</v>
      </c>
      <c r="J265" t="s">
        <v>31</v>
      </c>
      <c r="K265" t="s">
        <v>31</v>
      </c>
      <c r="L265">
        <v>1.217619499692999</v>
      </c>
      <c r="M265">
        <v>2.0502918152418483</v>
      </c>
      <c r="AE265" s="86" t="s">
        <v>31</v>
      </c>
      <c r="AF265" s="86" t="s">
        <v>94</v>
      </c>
      <c r="AG265" s="86" t="s">
        <v>86</v>
      </c>
      <c r="AH265" s="86" t="s">
        <v>33</v>
      </c>
      <c r="AI265" s="86">
        <v>21.388711609717554</v>
      </c>
      <c r="AJ265" s="86">
        <v>19.283113929449257</v>
      </c>
      <c r="AK265" s="86">
        <v>-2.1055976802682963</v>
      </c>
    </row>
    <row r="266" spans="2:37">
      <c r="B266" t="s">
        <v>96</v>
      </c>
      <c r="C266">
        <v>0.55699861882854695</v>
      </c>
      <c r="J266" t="s">
        <v>31</v>
      </c>
      <c r="K266" t="s">
        <v>32</v>
      </c>
      <c r="L266">
        <v>0.55699861882854695</v>
      </c>
      <c r="M266">
        <v>1.373161133382877</v>
      </c>
      <c r="AE266" s="86" t="s">
        <v>31</v>
      </c>
      <c r="AF266" s="86" t="s">
        <v>96</v>
      </c>
      <c r="AG266" s="86" t="s">
        <v>5</v>
      </c>
      <c r="AH266" s="86" t="s">
        <v>28</v>
      </c>
      <c r="AI266" s="86">
        <v>0.23480508963807903</v>
      </c>
      <c r="AJ266" s="86">
        <v>2.3093279722076514</v>
      </c>
      <c r="AK266" s="86">
        <v>2.0745228825695725</v>
      </c>
    </row>
    <row r="267" spans="2:37">
      <c r="B267" t="s">
        <v>96</v>
      </c>
      <c r="C267">
        <v>0.2880723093090386</v>
      </c>
      <c r="J267" t="s">
        <v>31</v>
      </c>
      <c r="K267" t="s">
        <v>33</v>
      </c>
      <c r="L267">
        <v>0.2880723093090386</v>
      </c>
      <c r="M267">
        <v>1.1011770668728598</v>
      </c>
      <c r="AE267" s="86" t="s">
        <v>31</v>
      </c>
      <c r="AF267" s="86" t="s">
        <v>96</v>
      </c>
      <c r="AG267" s="86" t="s">
        <v>5</v>
      </c>
      <c r="AH267" s="86" t="s">
        <v>31</v>
      </c>
      <c r="AI267" s="86">
        <v>0.22516381821034509</v>
      </c>
      <c r="AJ267" s="86">
        <v>1.6782857542170608</v>
      </c>
      <c r="AK267" s="86">
        <v>1.4531219360067158</v>
      </c>
    </row>
    <row r="268" spans="2:37">
      <c r="B268" t="s">
        <v>96</v>
      </c>
      <c r="C268">
        <v>1.9859290274463699</v>
      </c>
      <c r="J268" t="s">
        <v>31</v>
      </c>
      <c r="K268" t="s">
        <v>28</v>
      </c>
      <c r="L268">
        <v>1.9859290274463699</v>
      </c>
      <c r="M268">
        <v>3.5459417613036428</v>
      </c>
      <c r="AE268" s="86" t="s">
        <v>31</v>
      </c>
      <c r="AF268" s="86" t="s">
        <v>96</v>
      </c>
      <c r="AG268" s="86" t="s">
        <v>5</v>
      </c>
      <c r="AH268" s="86" t="s">
        <v>32</v>
      </c>
      <c r="AI268" s="86">
        <v>0.22589279124822692</v>
      </c>
      <c r="AJ268" s="86">
        <v>0.79026926701795175</v>
      </c>
      <c r="AK268" s="86">
        <v>0.56437647576972483</v>
      </c>
    </row>
    <row r="269" spans="2:37">
      <c r="B269" t="s">
        <v>96</v>
      </c>
      <c r="C269">
        <v>1.1747883533004682</v>
      </c>
      <c r="J269" t="s">
        <v>31</v>
      </c>
      <c r="K269" t="s">
        <v>31</v>
      </c>
      <c r="L269">
        <v>1.1747883533004682</v>
      </c>
      <c r="M269">
        <v>2.7186447966085452</v>
      </c>
      <c r="AE269" s="86" t="s">
        <v>31</v>
      </c>
      <c r="AF269" s="86" t="s">
        <v>96</v>
      </c>
      <c r="AG269" s="86" t="s">
        <v>5</v>
      </c>
      <c r="AH269" s="86" t="s">
        <v>33</v>
      </c>
      <c r="AI269" s="86">
        <v>0.19691583313128772</v>
      </c>
      <c r="AJ269" s="86">
        <v>0.68775985271078521</v>
      </c>
      <c r="AK269" s="86">
        <v>0.49084401957949753</v>
      </c>
    </row>
    <row r="270" spans="2:37">
      <c r="B270" t="s">
        <v>96</v>
      </c>
      <c r="C270">
        <v>0.71046502415193347</v>
      </c>
      <c r="J270" t="s">
        <v>31</v>
      </c>
      <c r="K270" t="s">
        <v>32</v>
      </c>
      <c r="L270">
        <v>0.71046502415193347</v>
      </c>
      <c r="M270">
        <v>2.2602666355979721</v>
      </c>
      <c r="AE270" s="86" t="s">
        <v>31</v>
      </c>
      <c r="AF270" s="86" t="s">
        <v>96</v>
      </c>
      <c r="AG270" s="86" t="s">
        <v>30</v>
      </c>
      <c r="AH270" s="86" t="s">
        <v>28</v>
      </c>
      <c r="AI270" s="86">
        <v>0.84704080236889567</v>
      </c>
      <c r="AJ270" s="86">
        <v>2.4862546486373915</v>
      </c>
      <c r="AK270" s="86">
        <v>1.639213846268496</v>
      </c>
    </row>
    <row r="271" spans="2:37">
      <c r="B271" t="s">
        <v>96</v>
      </c>
      <c r="C271">
        <v>0.21958282738924018</v>
      </c>
      <c r="J271" t="s">
        <v>31</v>
      </c>
      <c r="K271" t="s">
        <v>33</v>
      </c>
      <c r="L271">
        <v>0.21958282738924018</v>
      </c>
      <c r="M271">
        <v>1.7484100002263272</v>
      </c>
      <c r="AE271" s="86" t="s">
        <v>31</v>
      </c>
      <c r="AF271" s="86" t="s">
        <v>96</v>
      </c>
      <c r="AG271" s="86" t="s">
        <v>30</v>
      </c>
      <c r="AH271" s="86" t="s">
        <v>31</v>
      </c>
      <c r="AI271" s="86">
        <v>0.83267231554884924</v>
      </c>
      <c r="AJ271" s="86">
        <v>2.0502918152418483</v>
      </c>
      <c r="AK271" s="86">
        <v>1.217619499692999</v>
      </c>
    </row>
    <row r="272" spans="2:37">
      <c r="B272" t="s">
        <v>96</v>
      </c>
      <c r="C272">
        <v>2.5012407447179306</v>
      </c>
      <c r="J272" t="s">
        <v>31</v>
      </c>
      <c r="K272" t="s">
        <v>28</v>
      </c>
      <c r="L272">
        <v>2.5012407447179306</v>
      </c>
      <c r="M272">
        <v>5.3904926115200409</v>
      </c>
      <c r="AE272" s="86" t="s">
        <v>31</v>
      </c>
      <c r="AF272" s="86" t="s">
        <v>96</v>
      </c>
      <c r="AG272" s="86" t="s">
        <v>30</v>
      </c>
      <c r="AH272" s="86" t="s">
        <v>32</v>
      </c>
      <c r="AI272" s="86">
        <v>0.81616251455433009</v>
      </c>
      <c r="AJ272" s="86">
        <v>1.373161133382877</v>
      </c>
      <c r="AK272" s="86">
        <v>0.55699861882854695</v>
      </c>
    </row>
    <row r="273" spans="2:37">
      <c r="B273" t="s">
        <v>96</v>
      </c>
      <c r="C273">
        <v>1.6959132039988485</v>
      </c>
      <c r="J273" t="s">
        <v>31</v>
      </c>
      <c r="K273" t="s">
        <v>31</v>
      </c>
      <c r="L273">
        <v>1.6959132039988485</v>
      </c>
      <c r="M273">
        <v>4.5423690380128088</v>
      </c>
      <c r="AE273" s="86" t="s">
        <v>31</v>
      </c>
      <c r="AF273" s="86" t="s">
        <v>96</v>
      </c>
      <c r="AG273" s="86" t="s">
        <v>30</v>
      </c>
      <c r="AH273" s="86" t="s">
        <v>33</v>
      </c>
      <c r="AI273" s="86">
        <v>0.81310475756382117</v>
      </c>
      <c r="AJ273" s="86">
        <v>1.1011770668728598</v>
      </c>
      <c r="AK273" s="86">
        <v>0.2880723093090386</v>
      </c>
    </row>
    <row r="274" spans="2:37">
      <c r="B274" t="s">
        <v>96</v>
      </c>
      <c r="C274">
        <v>0.80878865872329886</v>
      </c>
      <c r="J274" t="s">
        <v>31</v>
      </c>
      <c r="K274" t="s">
        <v>32</v>
      </c>
      <c r="L274">
        <v>0.80878865872329886</v>
      </c>
      <c r="M274">
        <v>3.6443355448426775</v>
      </c>
      <c r="AE274" s="86" t="s">
        <v>31</v>
      </c>
      <c r="AF274" s="86" t="s">
        <v>96</v>
      </c>
      <c r="AG274" s="86" t="s">
        <v>10</v>
      </c>
      <c r="AH274" s="86" t="s">
        <v>28</v>
      </c>
      <c r="AI274" s="86">
        <v>1.5600127338572729</v>
      </c>
      <c r="AJ274" s="86">
        <v>3.5459417613036428</v>
      </c>
      <c r="AK274" s="86">
        <v>1.9859290274463699</v>
      </c>
    </row>
    <row r="275" spans="2:37">
      <c r="B275" t="s">
        <v>96</v>
      </c>
      <c r="C275">
        <v>0.40303853929067346</v>
      </c>
      <c r="J275" t="s">
        <v>31</v>
      </c>
      <c r="K275" t="s">
        <v>33</v>
      </c>
      <c r="L275">
        <v>0.40303853929067346</v>
      </c>
      <c r="M275">
        <v>3.2275649829210691</v>
      </c>
      <c r="AE275" s="86" t="s">
        <v>31</v>
      </c>
      <c r="AF275" s="86" t="s">
        <v>96</v>
      </c>
      <c r="AG275" s="86" t="s">
        <v>10</v>
      </c>
      <c r="AH275" s="86" t="s">
        <v>31</v>
      </c>
      <c r="AI275" s="86">
        <v>1.543856443308077</v>
      </c>
      <c r="AJ275" s="86">
        <v>2.7186447966085452</v>
      </c>
      <c r="AK275" s="86">
        <v>1.1747883533004682</v>
      </c>
    </row>
    <row r="276" spans="2:37">
      <c r="B276" t="s">
        <v>96</v>
      </c>
      <c r="C276">
        <v>3.2636467833301523</v>
      </c>
      <c r="J276" t="s">
        <v>31</v>
      </c>
      <c r="K276" t="s">
        <v>28</v>
      </c>
      <c r="L276">
        <v>3.2636467833301523</v>
      </c>
      <c r="M276">
        <v>8.2368163971999451</v>
      </c>
      <c r="AE276" s="86" t="s">
        <v>31</v>
      </c>
      <c r="AF276" s="86" t="s">
        <v>96</v>
      </c>
      <c r="AG276" s="86" t="s">
        <v>10</v>
      </c>
      <c r="AH276" s="86" t="s">
        <v>32</v>
      </c>
      <c r="AI276" s="86">
        <v>1.5498016114460387</v>
      </c>
      <c r="AJ276" s="86">
        <v>2.2602666355979721</v>
      </c>
      <c r="AK276" s="86">
        <v>0.71046502415193347</v>
      </c>
    </row>
    <row r="277" spans="2:37">
      <c r="B277" t="s">
        <v>96</v>
      </c>
      <c r="C277">
        <v>2.1798456629098233</v>
      </c>
      <c r="J277" t="s">
        <v>31</v>
      </c>
      <c r="K277" t="s">
        <v>31</v>
      </c>
      <c r="L277">
        <v>2.1798456629098233</v>
      </c>
      <c r="M277">
        <v>7.1299468684689113</v>
      </c>
      <c r="AE277" s="86" t="s">
        <v>31</v>
      </c>
      <c r="AF277" s="86" t="s">
        <v>96</v>
      </c>
      <c r="AG277" s="86" t="s">
        <v>10</v>
      </c>
      <c r="AH277" s="86" t="s">
        <v>33</v>
      </c>
      <c r="AI277" s="86">
        <v>1.528827172837087</v>
      </c>
      <c r="AJ277" s="86">
        <v>1.7484100002263272</v>
      </c>
      <c r="AK277" s="86">
        <v>0.21958282738924018</v>
      </c>
    </row>
    <row r="278" spans="2:37">
      <c r="B278" t="s">
        <v>96</v>
      </c>
      <c r="C278">
        <v>1.0266095353411391</v>
      </c>
      <c r="J278" t="s">
        <v>31</v>
      </c>
      <c r="K278" t="s">
        <v>32</v>
      </c>
      <c r="L278">
        <v>1.0266095353411391</v>
      </c>
      <c r="M278">
        <v>5.9694156491911254</v>
      </c>
      <c r="AE278" s="86" t="s">
        <v>31</v>
      </c>
      <c r="AF278" s="86" t="s">
        <v>96</v>
      </c>
      <c r="AG278" s="86" t="s">
        <v>13</v>
      </c>
      <c r="AH278" s="86" t="s">
        <v>28</v>
      </c>
      <c r="AI278" s="86">
        <v>2.8892518668021103</v>
      </c>
      <c r="AJ278" s="86">
        <v>5.3904926115200409</v>
      </c>
      <c r="AK278" s="86">
        <v>2.5012407447179306</v>
      </c>
    </row>
    <row r="279" spans="2:37">
      <c r="B279" t="s">
        <v>96</v>
      </c>
      <c r="C279">
        <v>0.56920854930097775</v>
      </c>
      <c r="J279" t="s">
        <v>31</v>
      </c>
      <c r="K279" t="s">
        <v>33</v>
      </c>
      <c r="L279">
        <v>0.56920854930097775</v>
      </c>
      <c r="M279">
        <v>5.4501488984295872</v>
      </c>
      <c r="AE279" s="86" t="s">
        <v>31</v>
      </c>
      <c r="AF279" s="86" t="s">
        <v>96</v>
      </c>
      <c r="AG279" s="86" t="s">
        <v>13</v>
      </c>
      <c r="AH279" s="86" t="s">
        <v>31</v>
      </c>
      <c r="AI279" s="86">
        <v>2.8464558340139603</v>
      </c>
      <c r="AJ279" s="86">
        <v>4.5423690380128088</v>
      </c>
      <c r="AK279" s="86">
        <v>1.6959132039988485</v>
      </c>
    </row>
    <row r="280" spans="2:37">
      <c r="B280" t="s">
        <v>96</v>
      </c>
      <c r="C280">
        <v>2.1553922378749562</v>
      </c>
      <c r="J280" t="s">
        <v>31</v>
      </c>
      <c r="K280" t="s">
        <v>28</v>
      </c>
      <c r="L280">
        <v>2.1553922378749562</v>
      </c>
      <c r="M280">
        <v>20.591728929378284</v>
      </c>
      <c r="AE280" s="86" t="s">
        <v>31</v>
      </c>
      <c r="AF280" s="86" t="s">
        <v>96</v>
      </c>
      <c r="AG280" s="86" t="s">
        <v>13</v>
      </c>
      <c r="AH280" s="86" t="s">
        <v>32</v>
      </c>
      <c r="AI280" s="86">
        <v>2.8355468861193787</v>
      </c>
      <c r="AJ280" s="86">
        <v>3.6443355448426775</v>
      </c>
      <c r="AK280" s="86">
        <v>0.80878865872329886</v>
      </c>
    </row>
    <row r="281" spans="2:37">
      <c r="B281" t="s">
        <v>96</v>
      </c>
      <c r="C281">
        <v>0.50702616216651819</v>
      </c>
      <c r="J281" t="s">
        <v>31</v>
      </c>
      <c r="K281" t="s">
        <v>31</v>
      </c>
      <c r="L281">
        <v>0.50702616216651819</v>
      </c>
      <c r="M281">
        <v>19.318016483375274</v>
      </c>
      <c r="AE281" s="86" t="s">
        <v>31</v>
      </c>
      <c r="AF281" s="86" t="s">
        <v>96</v>
      </c>
      <c r="AG281" s="86" t="s">
        <v>13</v>
      </c>
      <c r="AH281" s="86" t="s">
        <v>33</v>
      </c>
      <c r="AI281" s="86">
        <v>2.8245264436303956</v>
      </c>
      <c r="AJ281" s="86">
        <v>3.2275649829210691</v>
      </c>
      <c r="AK281" s="86">
        <v>0.40303853929067346</v>
      </c>
    </row>
    <row r="282" spans="2:37">
      <c r="B282" t="s">
        <v>96</v>
      </c>
      <c r="C282">
        <v>-0.78918115436371039</v>
      </c>
      <c r="J282" t="s">
        <v>31</v>
      </c>
      <c r="K282" t="s">
        <v>32</v>
      </c>
      <c r="L282">
        <v>-0.78918115436371039</v>
      </c>
      <c r="M282">
        <v>16.728761987193483</v>
      </c>
      <c r="AE282" s="86" t="s">
        <v>31</v>
      </c>
      <c r="AF282" s="86" t="s">
        <v>96</v>
      </c>
      <c r="AG282" s="86" t="s">
        <v>34</v>
      </c>
      <c r="AH282" s="86" t="s">
        <v>28</v>
      </c>
      <c r="AI282" s="86">
        <v>4.9731696138697927</v>
      </c>
      <c r="AJ282" s="86">
        <v>8.2368163971999451</v>
      </c>
      <c r="AK282" s="86">
        <v>3.2636467833301523</v>
      </c>
    </row>
    <row r="283" spans="2:37">
      <c r="B283" t="s">
        <v>96</v>
      </c>
      <c r="C283">
        <v>-3.0049505529207039</v>
      </c>
      <c r="J283" t="s">
        <v>31</v>
      </c>
      <c r="K283" t="s">
        <v>33</v>
      </c>
      <c r="L283">
        <v>-3.0049505529207039</v>
      </c>
      <c r="M283">
        <v>16.363068830549103</v>
      </c>
      <c r="AE283" s="86" t="s">
        <v>31</v>
      </c>
      <c r="AF283" s="86" t="s">
        <v>96</v>
      </c>
      <c r="AG283" s="86" t="s">
        <v>34</v>
      </c>
      <c r="AH283" s="86" t="s">
        <v>31</v>
      </c>
      <c r="AI283" s="86">
        <v>4.9501012055590881</v>
      </c>
      <c r="AJ283" s="86">
        <v>7.1299468684689113</v>
      </c>
      <c r="AK283" s="86">
        <v>2.1798456629098233</v>
      </c>
    </row>
    <row r="284" spans="2:37">
      <c r="B284" t="s">
        <v>98</v>
      </c>
      <c r="C284">
        <v>14.271888043957709</v>
      </c>
      <c r="J284" t="s">
        <v>31</v>
      </c>
      <c r="K284" t="s">
        <v>28</v>
      </c>
      <c r="L284">
        <v>14.271888043957709</v>
      </c>
      <c r="M284">
        <v>14.441266037342903</v>
      </c>
      <c r="AE284" s="86" t="s">
        <v>31</v>
      </c>
      <c r="AF284" s="86" t="s">
        <v>96</v>
      </c>
      <c r="AG284" s="86" t="s">
        <v>34</v>
      </c>
      <c r="AH284" s="86" t="s">
        <v>32</v>
      </c>
      <c r="AI284" s="86">
        <v>4.9428061138499864</v>
      </c>
      <c r="AJ284" s="86">
        <v>5.9694156491911254</v>
      </c>
      <c r="AK284" s="86">
        <v>1.0266095353411391</v>
      </c>
    </row>
    <row r="285" spans="2:37">
      <c r="B285" t="s">
        <v>98</v>
      </c>
      <c r="C285">
        <v>9.2205030741872669</v>
      </c>
      <c r="J285" t="s">
        <v>31</v>
      </c>
      <c r="K285" t="s">
        <v>31</v>
      </c>
      <c r="L285">
        <v>9.2205030741872669</v>
      </c>
      <c r="M285">
        <v>9.4088908315006687</v>
      </c>
      <c r="AE285" s="86" t="s">
        <v>31</v>
      </c>
      <c r="AF285" s="86" t="s">
        <v>96</v>
      </c>
      <c r="AG285" s="86" t="s">
        <v>34</v>
      </c>
      <c r="AH285" s="86" t="s">
        <v>33</v>
      </c>
      <c r="AI285" s="86">
        <v>4.8809403491286094</v>
      </c>
      <c r="AJ285" s="86">
        <v>5.4501488984295872</v>
      </c>
      <c r="AK285" s="86">
        <v>0.56920854930097775</v>
      </c>
    </row>
    <row r="286" spans="2:37">
      <c r="B286" t="s">
        <v>98</v>
      </c>
      <c r="C286">
        <v>7.9776813035661522</v>
      </c>
      <c r="J286" t="s">
        <v>31</v>
      </c>
      <c r="K286" t="s">
        <v>32</v>
      </c>
      <c r="L286">
        <v>7.9776813035661522</v>
      </c>
      <c r="M286">
        <v>8.1741778389974069</v>
      </c>
      <c r="AE286" s="86" t="s">
        <v>31</v>
      </c>
      <c r="AF286" s="86" t="s">
        <v>96</v>
      </c>
      <c r="AG286" s="86" t="s">
        <v>86</v>
      </c>
      <c r="AH286" s="86" t="s">
        <v>28</v>
      </c>
      <c r="AI286" s="86">
        <v>18.436336691503328</v>
      </c>
      <c r="AJ286" s="86">
        <v>20.591728929378284</v>
      </c>
      <c r="AK286" s="86">
        <v>2.1553922378749562</v>
      </c>
    </row>
    <row r="287" spans="2:37">
      <c r="B287" t="s">
        <v>98</v>
      </c>
      <c r="C287">
        <v>4.4877609737714135</v>
      </c>
      <c r="J287" t="s">
        <v>31</v>
      </c>
      <c r="K287" t="s">
        <v>33</v>
      </c>
      <c r="L287">
        <v>4.4877609737714135</v>
      </c>
      <c r="M287">
        <v>4.6474322342872618</v>
      </c>
      <c r="AE287" s="86" t="s">
        <v>31</v>
      </c>
      <c r="AF287" s="86" t="s">
        <v>96</v>
      </c>
      <c r="AG287" s="86" t="s">
        <v>86</v>
      </c>
      <c r="AH287" s="86" t="s">
        <v>31</v>
      </c>
      <c r="AI287" s="86">
        <v>18.810990321208756</v>
      </c>
      <c r="AJ287" s="86">
        <v>19.318016483375274</v>
      </c>
      <c r="AK287" s="86">
        <v>0.50702616216651819</v>
      </c>
    </row>
    <row r="288" spans="2:37">
      <c r="B288" t="s">
        <v>98</v>
      </c>
      <c r="C288">
        <v>9.0404622745954235</v>
      </c>
      <c r="J288" t="s">
        <v>31</v>
      </c>
      <c r="K288" t="s">
        <v>28</v>
      </c>
      <c r="L288">
        <v>9.0404622745954235</v>
      </c>
      <c r="M288">
        <v>9.9358808062635227</v>
      </c>
      <c r="AE288" s="86" t="s">
        <v>31</v>
      </c>
      <c r="AF288" s="86" t="s">
        <v>96</v>
      </c>
      <c r="AG288" s="86" t="s">
        <v>86</v>
      </c>
      <c r="AH288" s="86" t="s">
        <v>32</v>
      </c>
      <c r="AI288" s="86">
        <v>17.517943141557193</v>
      </c>
      <c r="AJ288" s="86">
        <v>16.728761987193483</v>
      </c>
      <c r="AK288" s="86">
        <v>-0.78918115436371039</v>
      </c>
    </row>
    <row r="289" spans="2:37">
      <c r="B289" t="s">
        <v>98</v>
      </c>
      <c r="C289">
        <v>7.257639502677919</v>
      </c>
      <c r="J289" t="s">
        <v>31</v>
      </c>
      <c r="K289" t="s">
        <v>31</v>
      </c>
      <c r="L289">
        <v>7.257639502677919</v>
      </c>
      <c r="M289">
        <v>8.1192941184616103</v>
      </c>
      <c r="AE289" s="86" t="s">
        <v>31</v>
      </c>
      <c r="AF289" s="86" t="s">
        <v>96</v>
      </c>
      <c r="AG289" s="86" t="s">
        <v>86</v>
      </c>
      <c r="AH289" s="86" t="s">
        <v>33</v>
      </c>
      <c r="AI289" s="86">
        <v>19.368019383469807</v>
      </c>
      <c r="AJ289" s="86">
        <v>16.363068830549103</v>
      </c>
      <c r="AK289" s="86">
        <v>-3.0049505529207039</v>
      </c>
    </row>
    <row r="290" spans="2:37">
      <c r="B290" t="s">
        <v>98</v>
      </c>
      <c r="C290">
        <v>2.4841946205047711</v>
      </c>
      <c r="J290" t="s">
        <v>31</v>
      </c>
      <c r="K290" t="s">
        <v>32</v>
      </c>
      <c r="L290">
        <v>2.4841946205047711</v>
      </c>
      <c r="M290">
        <v>3.3704610251400569</v>
      </c>
      <c r="AE290" s="86" t="s">
        <v>31</v>
      </c>
      <c r="AF290" s="86" t="s">
        <v>98</v>
      </c>
      <c r="AG290" s="86" t="s">
        <v>5</v>
      </c>
      <c r="AH290" s="86" t="s">
        <v>28</v>
      </c>
      <c r="AI290" s="86">
        <v>0.16937799338519344</v>
      </c>
      <c r="AJ290" s="86">
        <v>14.441266037342903</v>
      </c>
      <c r="AK290" s="86">
        <v>14.271888043957709</v>
      </c>
    </row>
    <row r="291" spans="2:37">
      <c r="B291" t="s">
        <v>98</v>
      </c>
      <c r="C291">
        <v>2.4442246653550974</v>
      </c>
      <c r="J291" t="s">
        <v>31</v>
      </c>
      <c r="K291" t="s">
        <v>33</v>
      </c>
      <c r="L291">
        <v>2.4442246653550974</v>
      </c>
      <c r="M291">
        <v>3.3233650350863218</v>
      </c>
      <c r="AE291" s="86" t="s">
        <v>31</v>
      </c>
      <c r="AF291" s="86" t="s">
        <v>98</v>
      </c>
      <c r="AG291" s="86" t="s">
        <v>5</v>
      </c>
      <c r="AH291" s="86" t="s">
        <v>31</v>
      </c>
      <c r="AI291" s="86">
        <v>0.1883877573134024</v>
      </c>
      <c r="AJ291" s="86">
        <v>9.4088908315006687</v>
      </c>
      <c r="AK291" s="86">
        <v>9.2205030741872669</v>
      </c>
    </row>
    <row r="292" spans="2:37">
      <c r="B292" t="s">
        <v>98</v>
      </c>
      <c r="C292">
        <v>9.6944853120591343</v>
      </c>
      <c r="J292" t="s">
        <v>31</v>
      </c>
      <c r="K292" t="s">
        <v>28</v>
      </c>
      <c r="L292">
        <v>9.6944853120591343</v>
      </c>
      <c r="M292">
        <v>11.252655962504113</v>
      </c>
      <c r="AE292" s="86" t="s">
        <v>31</v>
      </c>
      <c r="AF292" s="86" t="s">
        <v>98</v>
      </c>
      <c r="AG292" s="86" t="s">
        <v>5</v>
      </c>
      <c r="AH292" s="86" t="s">
        <v>32</v>
      </c>
      <c r="AI292" s="86">
        <v>0.196496535431255</v>
      </c>
      <c r="AJ292" s="86">
        <v>8.1741778389974069</v>
      </c>
      <c r="AK292" s="86">
        <v>7.9776813035661522</v>
      </c>
    </row>
    <row r="293" spans="2:37">
      <c r="B293" t="s">
        <v>98</v>
      </c>
      <c r="C293">
        <v>8.2724688211960959</v>
      </c>
      <c r="J293" t="s">
        <v>31</v>
      </c>
      <c r="K293" t="s">
        <v>31</v>
      </c>
      <c r="L293">
        <v>8.2724688211960959</v>
      </c>
      <c r="M293">
        <v>9.8165366947477128</v>
      </c>
      <c r="AE293" s="86" t="s">
        <v>31</v>
      </c>
      <c r="AF293" s="86" t="s">
        <v>98</v>
      </c>
      <c r="AG293" s="86" t="s">
        <v>5</v>
      </c>
      <c r="AH293" s="86" t="s">
        <v>33</v>
      </c>
      <c r="AI293" s="86">
        <v>0.15967126051584879</v>
      </c>
      <c r="AJ293" s="86">
        <v>4.6474322342872618</v>
      </c>
      <c r="AK293" s="86">
        <v>4.4877609737714135</v>
      </c>
    </row>
    <row r="294" spans="2:37">
      <c r="B294" t="s">
        <v>98</v>
      </c>
      <c r="C294">
        <v>4.684567373626086</v>
      </c>
      <c r="J294" t="s">
        <v>31</v>
      </c>
      <c r="K294" t="s">
        <v>32</v>
      </c>
      <c r="L294">
        <v>4.684567373626086</v>
      </c>
      <c r="M294">
        <v>6.2120415142604282</v>
      </c>
      <c r="AE294" s="86" t="s">
        <v>31</v>
      </c>
      <c r="AF294" s="86" t="s">
        <v>98</v>
      </c>
      <c r="AG294" s="86" t="s">
        <v>30</v>
      </c>
      <c r="AH294" s="86" t="s">
        <v>28</v>
      </c>
      <c r="AI294" s="86">
        <v>0.89541853166809904</v>
      </c>
      <c r="AJ294" s="86">
        <v>9.9358808062635227</v>
      </c>
      <c r="AK294" s="86">
        <v>9.0404622745954235</v>
      </c>
    </row>
    <row r="295" spans="2:37">
      <c r="B295" t="s">
        <v>98</v>
      </c>
      <c r="C295">
        <v>4.4842665321645683</v>
      </c>
      <c r="J295" t="s">
        <v>31</v>
      </c>
      <c r="K295" t="s">
        <v>33</v>
      </c>
      <c r="L295">
        <v>4.4842665321645683</v>
      </c>
      <c r="M295">
        <v>6.0096727896154976</v>
      </c>
      <c r="AE295" s="86" t="s">
        <v>31</v>
      </c>
      <c r="AF295" s="86" t="s">
        <v>98</v>
      </c>
      <c r="AG295" s="86" t="s">
        <v>30</v>
      </c>
      <c r="AH295" s="86" t="s">
        <v>31</v>
      </c>
      <c r="AI295" s="86">
        <v>0.8616546157836914</v>
      </c>
      <c r="AJ295" s="86">
        <v>8.1192941184616103</v>
      </c>
      <c r="AK295" s="86">
        <v>7.257639502677919</v>
      </c>
    </row>
    <row r="296" spans="2:37">
      <c r="B296" t="s">
        <v>98</v>
      </c>
      <c r="C296">
        <v>10.66902536607345</v>
      </c>
      <c r="J296" t="s">
        <v>31</v>
      </c>
      <c r="K296" t="s">
        <v>28</v>
      </c>
      <c r="L296">
        <v>10.66902536607345</v>
      </c>
      <c r="M296">
        <v>13.597493749163213</v>
      </c>
      <c r="AE296" s="86" t="s">
        <v>31</v>
      </c>
      <c r="AF296" s="86" t="s">
        <v>98</v>
      </c>
      <c r="AG296" s="86" t="s">
        <v>30</v>
      </c>
      <c r="AH296" s="86" t="s">
        <v>32</v>
      </c>
      <c r="AI296" s="86">
        <v>0.88626640463528572</v>
      </c>
      <c r="AJ296" s="86">
        <v>3.3704610251400569</v>
      </c>
      <c r="AK296" s="86">
        <v>2.4841946205047711</v>
      </c>
    </row>
    <row r="297" spans="2:37">
      <c r="B297" t="s">
        <v>98</v>
      </c>
      <c r="C297">
        <v>7.2566748194782438</v>
      </c>
      <c r="J297" t="s">
        <v>31</v>
      </c>
      <c r="K297" t="s">
        <v>31</v>
      </c>
      <c r="L297">
        <v>7.2566748194782438</v>
      </c>
      <c r="M297">
        <v>10.1640720557706</v>
      </c>
      <c r="AE297" s="86" t="s">
        <v>31</v>
      </c>
      <c r="AF297" s="86" t="s">
        <v>98</v>
      </c>
      <c r="AG297" s="86" t="s">
        <v>30</v>
      </c>
      <c r="AH297" s="86" t="s">
        <v>33</v>
      </c>
      <c r="AI297" s="86">
        <v>0.87914036973122434</v>
      </c>
      <c r="AJ297" s="86">
        <v>3.3233650350863218</v>
      </c>
      <c r="AK297" s="86">
        <v>2.4442246653550974</v>
      </c>
    </row>
    <row r="298" spans="2:37">
      <c r="B298" t="s">
        <v>98</v>
      </c>
      <c r="C298">
        <v>4.5308533572646041</v>
      </c>
      <c r="J298" t="s">
        <v>31</v>
      </c>
      <c r="K298" t="s">
        <v>32</v>
      </c>
      <c r="L298">
        <v>4.5308533572646041</v>
      </c>
      <c r="M298">
        <v>7.3333120825429443</v>
      </c>
      <c r="AE298" s="86" t="s">
        <v>31</v>
      </c>
      <c r="AF298" s="86" t="s">
        <v>98</v>
      </c>
      <c r="AG298" s="86" t="s">
        <v>10</v>
      </c>
      <c r="AH298" s="86" t="s">
        <v>28</v>
      </c>
      <c r="AI298" s="86">
        <v>1.5581706504449777</v>
      </c>
      <c r="AJ298" s="86">
        <v>11.252655962504113</v>
      </c>
      <c r="AK298" s="86">
        <v>9.6944853120591343</v>
      </c>
    </row>
    <row r="299" spans="2:37">
      <c r="B299" t="s">
        <v>98</v>
      </c>
      <c r="C299">
        <v>4.27312663580242</v>
      </c>
      <c r="J299" t="s">
        <v>31</v>
      </c>
      <c r="K299" t="s">
        <v>33</v>
      </c>
      <c r="L299">
        <v>4.27312663580242</v>
      </c>
      <c r="M299">
        <v>7.1709433682759611</v>
      </c>
      <c r="AE299" s="86" t="s">
        <v>31</v>
      </c>
      <c r="AF299" s="86" t="s">
        <v>98</v>
      </c>
      <c r="AG299" s="86" t="s">
        <v>10</v>
      </c>
      <c r="AH299" s="86" t="s">
        <v>31</v>
      </c>
      <c r="AI299" s="86">
        <v>1.5440678735516162</v>
      </c>
      <c r="AJ299" s="86">
        <v>9.8165366947477128</v>
      </c>
      <c r="AK299" s="86">
        <v>8.2724688211960959</v>
      </c>
    </row>
    <row r="300" spans="2:37">
      <c r="B300" t="s">
        <v>98</v>
      </c>
      <c r="C300">
        <v>12.341264599574931</v>
      </c>
      <c r="J300" t="s">
        <v>31</v>
      </c>
      <c r="K300" t="s">
        <v>28</v>
      </c>
      <c r="L300">
        <v>12.341264599574931</v>
      </c>
      <c r="M300">
        <v>17.297753692667428</v>
      </c>
      <c r="AE300" s="86" t="s">
        <v>31</v>
      </c>
      <c r="AF300" s="86" t="s">
        <v>98</v>
      </c>
      <c r="AG300" s="86" t="s">
        <v>10</v>
      </c>
      <c r="AH300" s="86" t="s">
        <v>32</v>
      </c>
      <c r="AI300" s="86">
        <v>1.5274741406343422</v>
      </c>
      <c r="AJ300" s="86">
        <v>6.2120415142604282</v>
      </c>
      <c r="AK300" s="86">
        <v>4.684567373626086</v>
      </c>
    </row>
    <row r="301" spans="2:37">
      <c r="B301" t="s">
        <v>98</v>
      </c>
      <c r="C301">
        <v>11.133951284618753</v>
      </c>
      <c r="J301" t="s">
        <v>31</v>
      </c>
      <c r="K301" t="s">
        <v>31</v>
      </c>
      <c r="L301">
        <v>11.133951284618753</v>
      </c>
      <c r="M301">
        <v>16.084374212355989</v>
      </c>
      <c r="AE301" s="86" t="s">
        <v>31</v>
      </c>
      <c r="AF301" s="86" t="s">
        <v>98</v>
      </c>
      <c r="AG301" s="86" t="s">
        <v>10</v>
      </c>
      <c r="AH301" s="86" t="s">
        <v>33</v>
      </c>
      <c r="AI301" s="86">
        <v>1.5254062574509291</v>
      </c>
      <c r="AJ301" s="86">
        <v>6.0096727896154976</v>
      </c>
      <c r="AK301" s="86">
        <v>4.4842665321645683</v>
      </c>
    </row>
    <row r="302" spans="2:37">
      <c r="B302" t="s">
        <v>98</v>
      </c>
      <c r="C302">
        <v>6.6444116234779358</v>
      </c>
      <c r="J302" t="s">
        <v>31</v>
      </c>
      <c r="K302" t="s">
        <v>32</v>
      </c>
      <c r="L302">
        <v>6.6444116234779358</v>
      </c>
      <c r="M302">
        <v>11.495442017912865</v>
      </c>
      <c r="AE302" s="86" t="s">
        <v>31</v>
      </c>
      <c r="AF302" s="86" t="s">
        <v>98</v>
      </c>
      <c r="AG302" s="86" t="s">
        <v>13</v>
      </c>
      <c r="AH302" s="86" t="s">
        <v>28</v>
      </c>
      <c r="AI302" s="86">
        <v>2.9284683830897635</v>
      </c>
      <c r="AJ302" s="86">
        <v>13.597493749163213</v>
      </c>
      <c r="AK302" s="86">
        <v>10.66902536607345</v>
      </c>
    </row>
    <row r="303" spans="2:37">
      <c r="B303" t="s">
        <v>98</v>
      </c>
      <c r="C303">
        <v>3.5259833761623929</v>
      </c>
      <c r="J303" t="s">
        <v>31</v>
      </c>
      <c r="K303" t="s">
        <v>33</v>
      </c>
      <c r="L303">
        <v>3.5259833761623929</v>
      </c>
      <c r="M303">
        <v>8.4712855520368624</v>
      </c>
      <c r="AE303" s="86" t="s">
        <v>31</v>
      </c>
      <c r="AF303" s="86" t="s">
        <v>98</v>
      </c>
      <c r="AG303" s="86" t="s">
        <v>13</v>
      </c>
      <c r="AH303" s="86" t="s">
        <v>31</v>
      </c>
      <c r="AI303" s="86">
        <v>2.9073972362923559</v>
      </c>
      <c r="AJ303" s="86">
        <v>10.1640720557706</v>
      </c>
      <c r="AK303" s="86">
        <v>7.2566748194782438</v>
      </c>
    </row>
    <row r="304" spans="2:37">
      <c r="B304" t="s">
        <v>98</v>
      </c>
      <c r="C304">
        <v>8.634650474054947</v>
      </c>
      <c r="J304" t="s">
        <v>31</v>
      </c>
      <c r="K304" t="s">
        <v>28</v>
      </c>
      <c r="L304">
        <v>8.634650474054947</v>
      </c>
      <c r="M304">
        <v>39.107047476257236</v>
      </c>
      <c r="AE304" s="86" t="s">
        <v>31</v>
      </c>
      <c r="AF304" s="86" t="s">
        <v>98</v>
      </c>
      <c r="AG304" s="86" t="s">
        <v>13</v>
      </c>
      <c r="AH304" s="86" t="s">
        <v>32</v>
      </c>
      <c r="AI304" s="86">
        <v>2.8024587252783397</v>
      </c>
      <c r="AJ304" s="86">
        <v>7.3333120825429443</v>
      </c>
      <c r="AK304" s="86">
        <v>4.5308533572646041</v>
      </c>
    </row>
    <row r="305" spans="2:37">
      <c r="B305" t="s">
        <v>98</v>
      </c>
      <c r="C305">
        <v>4.8014145715687206</v>
      </c>
      <c r="J305" t="s">
        <v>31</v>
      </c>
      <c r="K305" t="s">
        <v>31</v>
      </c>
      <c r="L305">
        <v>4.8014145715687206</v>
      </c>
      <c r="M305">
        <v>36.597496755639398</v>
      </c>
      <c r="AE305" s="86" t="s">
        <v>31</v>
      </c>
      <c r="AF305" s="86" t="s">
        <v>98</v>
      </c>
      <c r="AG305" s="86" t="s">
        <v>13</v>
      </c>
      <c r="AH305" s="86" t="s">
        <v>33</v>
      </c>
      <c r="AI305" s="86">
        <v>2.8978167324735407</v>
      </c>
      <c r="AJ305" s="86">
        <v>7.1709433682759611</v>
      </c>
      <c r="AK305" s="86">
        <v>4.27312663580242</v>
      </c>
    </row>
    <row r="306" spans="2:37">
      <c r="B306" t="s">
        <v>98</v>
      </c>
      <c r="C306">
        <v>0.33884538781528661</v>
      </c>
      <c r="J306" t="s">
        <v>31</v>
      </c>
      <c r="K306" t="s">
        <v>32</v>
      </c>
      <c r="L306">
        <v>0.33884538781528661</v>
      </c>
      <c r="M306">
        <v>31.971834821822924</v>
      </c>
      <c r="AE306" s="86" t="s">
        <v>31</v>
      </c>
      <c r="AF306" s="86" t="s">
        <v>98</v>
      </c>
      <c r="AG306" s="86" t="s">
        <v>34</v>
      </c>
      <c r="AH306" s="86" t="s">
        <v>28</v>
      </c>
      <c r="AI306" s="86">
        <v>4.9564890930924976</v>
      </c>
      <c r="AJ306" s="86">
        <v>17.297753692667428</v>
      </c>
      <c r="AK306" s="86">
        <v>12.341264599574931</v>
      </c>
    </row>
    <row r="307" spans="2:37">
      <c r="B307" t="s">
        <v>98</v>
      </c>
      <c r="C307">
        <v>-3.1455085624671106</v>
      </c>
      <c r="J307" t="s">
        <v>31</v>
      </c>
      <c r="K307" t="s">
        <v>33</v>
      </c>
      <c r="L307">
        <v>-3.1455085624671106</v>
      </c>
      <c r="M307">
        <v>26.092968588823119</v>
      </c>
      <c r="AE307" s="86" t="s">
        <v>31</v>
      </c>
      <c r="AF307" s="86" t="s">
        <v>98</v>
      </c>
      <c r="AG307" s="86" t="s">
        <v>34</v>
      </c>
      <c r="AH307" s="86" t="s">
        <v>31</v>
      </c>
      <c r="AI307" s="86">
        <v>4.950422927737236</v>
      </c>
      <c r="AJ307" s="86">
        <v>16.084374212355989</v>
      </c>
      <c r="AK307" s="86">
        <v>11.133951284618753</v>
      </c>
    </row>
    <row r="308" spans="2:37">
      <c r="B308" t="s">
        <v>100</v>
      </c>
      <c r="C308">
        <v>3.8735713560228318</v>
      </c>
      <c r="J308" t="s">
        <v>31</v>
      </c>
      <c r="K308" t="s">
        <v>28</v>
      </c>
      <c r="L308">
        <v>3.8735713560228318</v>
      </c>
      <c r="M308">
        <v>4.0285197030479445</v>
      </c>
      <c r="AE308" s="86" t="s">
        <v>31</v>
      </c>
      <c r="AF308" s="86" t="s">
        <v>98</v>
      </c>
      <c r="AG308" s="86" t="s">
        <v>34</v>
      </c>
      <c r="AH308" s="86" t="s">
        <v>32</v>
      </c>
      <c r="AI308" s="86">
        <v>4.8510303944349289</v>
      </c>
      <c r="AJ308" s="86">
        <v>11.495442017912865</v>
      </c>
      <c r="AK308" s="86">
        <v>6.6444116234779358</v>
      </c>
    </row>
    <row r="309" spans="2:37">
      <c r="B309" t="s">
        <v>100</v>
      </c>
      <c r="C309">
        <v>2.7061839014623428</v>
      </c>
      <c r="J309" t="s">
        <v>31</v>
      </c>
      <c r="K309" t="s">
        <v>31</v>
      </c>
      <c r="L309">
        <v>2.7061839014623428</v>
      </c>
      <c r="M309">
        <v>2.829674153146001</v>
      </c>
      <c r="AE309" s="86" t="s">
        <v>31</v>
      </c>
      <c r="AF309" s="86" t="s">
        <v>98</v>
      </c>
      <c r="AG309" s="86" t="s">
        <v>34</v>
      </c>
      <c r="AH309" s="86" t="s">
        <v>33</v>
      </c>
      <c r="AI309" s="86">
        <v>4.9453021758744695</v>
      </c>
      <c r="AJ309" s="86">
        <v>8.4712855520368624</v>
      </c>
      <c r="AK309" s="86">
        <v>3.5259833761623929</v>
      </c>
    </row>
    <row r="310" spans="2:37">
      <c r="B310" t="s">
        <v>100</v>
      </c>
      <c r="C310">
        <v>1.4961683742913157</v>
      </c>
      <c r="J310" t="s">
        <v>31</v>
      </c>
      <c r="K310" t="s">
        <v>32</v>
      </c>
      <c r="L310">
        <v>1.4961683742913157</v>
      </c>
      <c r="M310">
        <v>1.6249985938612748</v>
      </c>
      <c r="AE310" s="86" t="s">
        <v>31</v>
      </c>
      <c r="AF310" s="86" t="s">
        <v>98</v>
      </c>
      <c r="AG310" s="86" t="s">
        <v>86</v>
      </c>
      <c r="AH310" s="86" t="s">
        <v>28</v>
      </c>
      <c r="AI310" s="86">
        <v>30.472397002202289</v>
      </c>
      <c r="AJ310" s="86">
        <v>39.107047476257236</v>
      </c>
      <c r="AK310" s="86">
        <v>8.634650474054947</v>
      </c>
    </row>
    <row r="311" spans="2:37">
      <c r="B311" t="s">
        <v>100</v>
      </c>
      <c r="C311">
        <v>0.76049170808620892</v>
      </c>
      <c r="J311" t="s">
        <v>31</v>
      </c>
      <c r="K311" t="s">
        <v>33</v>
      </c>
      <c r="L311">
        <v>0.76049170808620892</v>
      </c>
      <c r="M311">
        <v>0.85356185518141192</v>
      </c>
      <c r="AE311" s="86" t="s">
        <v>31</v>
      </c>
      <c r="AF311" s="86" t="s">
        <v>98</v>
      </c>
      <c r="AG311" s="86" t="s">
        <v>86</v>
      </c>
      <c r="AH311" s="86" t="s">
        <v>31</v>
      </c>
      <c r="AI311" s="86">
        <v>31.796082184070677</v>
      </c>
      <c r="AJ311" s="86">
        <v>36.597496755639398</v>
      </c>
      <c r="AK311" s="86">
        <v>4.8014145715687206</v>
      </c>
    </row>
    <row r="312" spans="2:37">
      <c r="B312" t="s">
        <v>100</v>
      </c>
      <c r="C312">
        <v>3.4397797099014449</v>
      </c>
      <c r="J312" t="s">
        <v>31</v>
      </c>
      <c r="K312" t="s">
        <v>28</v>
      </c>
      <c r="L312">
        <v>3.4397797099014449</v>
      </c>
      <c r="M312">
        <v>4.3698168772249675</v>
      </c>
      <c r="AE312" s="86" t="s">
        <v>31</v>
      </c>
      <c r="AF312" s="86" t="s">
        <v>98</v>
      </c>
      <c r="AG312" s="86" t="s">
        <v>86</v>
      </c>
      <c r="AH312" s="86" t="s">
        <v>32</v>
      </c>
      <c r="AI312" s="86">
        <v>31.632989434007637</v>
      </c>
      <c r="AJ312" s="86">
        <v>31.971834821822924</v>
      </c>
      <c r="AK312" s="86">
        <v>0.33884538781528661</v>
      </c>
    </row>
    <row r="313" spans="2:37">
      <c r="B313" t="s">
        <v>100</v>
      </c>
      <c r="C313">
        <v>2.2243097940209418</v>
      </c>
      <c r="J313" t="s">
        <v>31</v>
      </c>
      <c r="K313" t="s">
        <v>31</v>
      </c>
      <c r="L313">
        <v>2.2243097940209418</v>
      </c>
      <c r="M313">
        <v>3.1052062085097192</v>
      </c>
      <c r="AE313" s="86" t="s">
        <v>31</v>
      </c>
      <c r="AF313" s="86" t="s">
        <v>98</v>
      </c>
      <c r="AG313" s="86" t="s">
        <v>86</v>
      </c>
      <c r="AH313" s="86" t="s">
        <v>33</v>
      </c>
      <c r="AI313" s="86">
        <v>29.23847715129023</v>
      </c>
      <c r="AJ313" s="86">
        <v>26.092968588823119</v>
      </c>
      <c r="AK313" s="86">
        <v>-3.1455085624671106</v>
      </c>
    </row>
    <row r="314" spans="2:37">
      <c r="B314" t="s">
        <v>100</v>
      </c>
      <c r="C314">
        <v>0.99862281596315938</v>
      </c>
      <c r="J314" t="s">
        <v>31</v>
      </c>
      <c r="K314" t="s">
        <v>32</v>
      </c>
      <c r="L314">
        <v>0.99862281596315938</v>
      </c>
      <c r="M314">
        <v>1.8496330581895137</v>
      </c>
      <c r="AE314" s="86" t="s">
        <v>31</v>
      </c>
      <c r="AF314" s="86" t="s">
        <v>186</v>
      </c>
      <c r="AG314" s="86" t="s">
        <v>5</v>
      </c>
      <c r="AH314" s="86" t="s">
        <v>28</v>
      </c>
      <c r="AI314" s="86">
        <v>0.15848962011440459</v>
      </c>
      <c r="AJ314" s="86">
        <v>4.5258789641411266</v>
      </c>
      <c r="AK314" s="86">
        <v>4.367389344026722</v>
      </c>
    </row>
    <row r="315" spans="2:37">
      <c r="B315" t="s">
        <v>100</v>
      </c>
      <c r="C315">
        <v>0.60718405650110618</v>
      </c>
      <c r="J315" t="s">
        <v>31</v>
      </c>
      <c r="K315" t="s">
        <v>33</v>
      </c>
      <c r="L315">
        <v>0.60718405650110618</v>
      </c>
      <c r="M315">
        <v>1.4549606783669971</v>
      </c>
      <c r="AE315" s="86" t="s">
        <v>31</v>
      </c>
      <c r="AF315" s="86" t="s">
        <v>186</v>
      </c>
      <c r="AG315" s="86" t="s">
        <v>5</v>
      </c>
      <c r="AH315" s="86" t="s">
        <v>31</v>
      </c>
      <c r="AI315" s="86">
        <v>0.12630206175323566</v>
      </c>
      <c r="AJ315" s="86">
        <v>3.5007890802139401</v>
      </c>
      <c r="AK315" s="86">
        <v>3.3744870184607043</v>
      </c>
    </row>
    <row r="316" spans="2:37">
      <c r="B316" t="s">
        <v>100</v>
      </c>
      <c r="C316">
        <v>3.9967559674962372</v>
      </c>
      <c r="J316" t="s">
        <v>31</v>
      </c>
      <c r="K316" t="s">
        <v>28</v>
      </c>
      <c r="L316">
        <v>3.9967559674962372</v>
      </c>
      <c r="M316">
        <v>5.4985824470901496</v>
      </c>
      <c r="AE316" s="86" t="s">
        <v>31</v>
      </c>
      <c r="AF316" s="86" t="s">
        <v>186</v>
      </c>
      <c r="AG316" s="86" t="s">
        <v>5</v>
      </c>
      <c r="AH316" s="86" t="s">
        <v>32</v>
      </c>
      <c r="AI316" s="86">
        <v>0.13760067522525787</v>
      </c>
      <c r="AJ316" s="86">
        <v>2.3420732862183025</v>
      </c>
      <c r="AK316" s="86">
        <v>2.2044726109930446</v>
      </c>
    </row>
    <row r="317" spans="2:37">
      <c r="B317" t="s">
        <v>100</v>
      </c>
      <c r="C317">
        <v>3.0305834054138696</v>
      </c>
      <c r="J317" t="s">
        <v>31</v>
      </c>
      <c r="K317" t="s">
        <v>31</v>
      </c>
      <c r="L317">
        <v>3.0305834054138696</v>
      </c>
      <c r="M317">
        <v>4.5297470912286784</v>
      </c>
      <c r="AE317" s="86" t="s">
        <v>31</v>
      </c>
      <c r="AF317" s="86" t="s">
        <v>186</v>
      </c>
      <c r="AG317" s="86" t="s">
        <v>5</v>
      </c>
      <c r="AH317" s="86" t="s">
        <v>33</v>
      </c>
      <c r="AI317" s="86">
        <v>0.1026566778065675</v>
      </c>
      <c r="AJ317" s="86">
        <v>1.3423253993238566</v>
      </c>
      <c r="AK317" s="86">
        <v>1.2396687215172892</v>
      </c>
    </row>
    <row r="318" spans="2:37">
      <c r="B318" t="s">
        <v>100</v>
      </c>
      <c r="C318">
        <v>1.4334672059396374</v>
      </c>
      <c r="J318" t="s">
        <v>31</v>
      </c>
      <c r="K318" t="s">
        <v>32</v>
      </c>
      <c r="L318">
        <v>1.4334672059396374</v>
      </c>
      <c r="M318">
        <v>2.91458353343572</v>
      </c>
      <c r="AE318" s="86" t="s">
        <v>31</v>
      </c>
      <c r="AF318" s="86" t="s">
        <v>186</v>
      </c>
      <c r="AG318" s="86" t="s">
        <v>30</v>
      </c>
      <c r="AH318" s="86" t="s">
        <v>28</v>
      </c>
      <c r="AI318" s="86">
        <v>0.94418913177026209</v>
      </c>
      <c r="AJ318" s="86">
        <v>4.42943397408078</v>
      </c>
      <c r="AK318" s="86">
        <v>3.485244842310518</v>
      </c>
    </row>
    <row r="319" spans="2:37">
      <c r="B319" t="s">
        <v>100</v>
      </c>
      <c r="C319">
        <v>0.76478403977611453</v>
      </c>
      <c r="J319" t="s">
        <v>31</v>
      </c>
      <c r="K319" t="s">
        <v>33</v>
      </c>
      <c r="L319">
        <v>0.76478403977611453</v>
      </c>
      <c r="M319">
        <v>2.2313533293412009</v>
      </c>
      <c r="AE319" s="86" t="s">
        <v>31</v>
      </c>
      <c r="AF319" s="86" t="s">
        <v>186</v>
      </c>
      <c r="AG319" s="86" t="s">
        <v>30</v>
      </c>
      <c r="AH319" s="86" t="s">
        <v>31</v>
      </c>
      <c r="AI319" s="86">
        <v>0.91728825827962479</v>
      </c>
      <c r="AJ319" s="86">
        <v>3.3926768797204678</v>
      </c>
      <c r="AK319" s="86">
        <v>2.4753886214408429</v>
      </c>
    </row>
    <row r="320" spans="2:37">
      <c r="B320" t="s">
        <v>100</v>
      </c>
      <c r="C320">
        <v>3.7741116654071267</v>
      </c>
      <c r="J320" t="s">
        <v>31</v>
      </c>
      <c r="K320" t="s">
        <v>28</v>
      </c>
      <c r="L320">
        <v>3.7741116654071267</v>
      </c>
      <c r="M320">
        <v>6.6827471945135812</v>
      </c>
      <c r="AE320" s="86" t="s">
        <v>31</v>
      </c>
      <c r="AF320" s="86" t="s">
        <v>186</v>
      </c>
      <c r="AG320" s="86" t="s">
        <v>30</v>
      </c>
      <c r="AH320" s="86" t="s">
        <v>32</v>
      </c>
      <c r="AI320" s="86">
        <v>0.89312302875518801</v>
      </c>
      <c r="AJ320" s="86">
        <v>2.443462664604187</v>
      </c>
      <c r="AK320" s="86">
        <v>1.5503396358489989</v>
      </c>
    </row>
    <row r="321" spans="2:37">
      <c r="B321" t="s">
        <v>100</v>
      </c>
      <c r="C321">
        <v>2.6868526670034969</v>
      </c>
      <c r="J321" t="s">
        <v>31</v>
      </c>
      <c r="K321" t="s">
        <v>31</v>
      </c>
      <c r="L321">
        <v>2.6868526670034969</v>
      </c>
      <c r="M321">
        <v>5.5399620435614905</v>
      </c>
      <c r="AE321" s="86" t="s">
        <v>31</v>
      </c>
      <c r="AF321" s="86" t="s">
        <v>186</v>
      </c>
      <c r="AG321" s="86" t="s">
        <v>30</v>
      </c>
      <c r="AH321" s="86" t="s">
        <v>33</v>
      </c>
      <c r="AI321" s="86">
        <v>0.89769643150502321</v>
      </c>
      <c r="AJ321" s="86">
        <v>1.9291914139889794</v>
      </c>
      <c r="AK321" s="86">
        <v>1.0314949824839563</v>
      </c>
    </row>
    <row r="322" spans="2:37">
      <c r="B322" t="s">
        <v>100</v>
      </c>
      <c r="C322">
        <v>1.6716925985861142</v>
      </c>
      <c r="J322" t="s">
        <v>31</v>
      </c>
      <c r="K322" t="s">
        <v>32</v>
      </c>
      <c r="L322">
        <v>1.6716925985861142</v>
      </c>
      <c r="M322">
        <v>4.4619242424932901</v>
      </c>
      <c r="AE322" s="86" t="s">
        <v>31</v>
      </c>
      <c r="AF322" s="86" t="s">
        <v>186</v>
      </c>
      <c r="AG322" s="86" t="s">
        <v>10</v>
      </c>
      <c r="AH322" s="86" t="s">
        <v>28</v>
      </c>
      <c r="AI322" s="86">
        <v>1.5017647301453556</v>
      </c>
      <c r="AJ322" s="86">
        <v>5.6581436849289295</v>
      </c>
      <c r="AK322" s="86">
        <v>4.1563789547835741</v>
      </c>
    </row>
    <row r="323" spans="2:37">
      <c r="B323" t="s">
        <v>100</v>
      </c>
      <c r="C323">
        <v>0.46547350167036905</v>
      </c>
      <c r="J323" t="s">
        <v>31</v>
      </c>
      <c r="K323" t="s">
        <v>33</v>
      </c>
      <c r="L323">
        <v>0.46547350167036905</v>
      </c>
      <c r="M323">
        <v>3.3478336673392133</v>
      </c>
      <c r="AE323" s="86" t="s">
        <v>31</v>
      </c>
      <c r="AF323" s="86" t="s">
        <v>186</v>
      </c>
      <c r="AG323" s="86" t="s">
        <v>10</v>
      </c>
      <c r="AH323" s="86" t="s">
        <v>31</v>
      </c>
      <c r="AI323" s="86">
        <v>1.4998120474767969</v>
      </c>
      <c r="AJ323" s="86">
        <v>4.7537781347574342</v>
      </c>
      <c r="AK323" s="86">
        <v>3.2539660872806371</v>
      </c>
    </row>
    <row r="324" spans="2:37">
      <c r="B324" t="s">
        <v>100</v>
      </c>
      <c r="C324">
        <v>4.1549596060884184</v>
      </c>
      <c r="J324" t="s">
        <v>31</v>
      </c>
      <c r="K324" t="s">
        <v>28</v>
      </c>
      <c r="L324">
        <v>4.1549596060884184</v>
      </c>
      <c r="M324">
        <v>8.9801345267875945</v>
      </c>
      <c r="AE324" s="86" t="s">
        <v>31</v>
      </c>
      <c r="AF324" s="86" t="s">
        <v>186</v>
      </c>
      <c r="AG324" s="86" t="s">
        <v>10</v>
      </c>
      <c r="AH324" s="86" t="s">
        <v>32</v>
      </c>
      <c r="AI324" s="86">
        <v>1.4629711786905923</v>
      </c>
      <c r="AJ324" s="86">
        <v>3.1890803668234082</v>
      </c>
      <c r="AK324" s="86">
        <v>1.7261091881328159</v>
      </c>
    </row>
    <row r="325" spans="2:37">
      <c r="B325" t="s">
        <v>100</v>
      </c>
      <c r="C325">
        <v>3.1384516817236703</v>
      </c>
      <c r="J325" t="s">
        <v>31</v>
      </c>
      <c r="K325" t="s">
        <v>31</v>
      </c>
      <c r="L325">
        <v>3.1384516817236703</v>
      </c>
      <c r="M325">
        <v>7.9089293210279372</v>
      </c>
      <c r="AE325" s="86" t="s">
        <v>31</v>
      </c>
      <c r="AF325" s="86" t="s">
        <v>186</v>
      </c>
      <c r="AG325" s="86" t="s">
        <v>10</v>
      </c>
      <c r="AH325" s="86" t="s">
        <v>33</v>
      </c>
      <c r="AI325" s="86">
        <v>1.4501021905269671</v>
      </c>
      <c r="AJ325" s="86">
        <v>2.4329213543863082</v>
      </c>
      <c r="AK325" s="86">
        <v>0.98281916385934109</v>
      </c>
    </row>
    <row r="326" spans="2:37">
      <c r="B326" t="s">
        <v>100</v>
      </c>
      <c r="C326">
        <v>1.1298011323096047</v>
      </c>
      <c r="J326" t="s">
        <v>31</v>
      </c>
      <c r="K326" t="s">
        <v>32</v>
      </c>
      <c r="L326">
        <v>1.1298011323096047</v>
      </c>
      <c r="M326">
        <v>5.8380850536722528</v>
      </c>
      <c r="AE326" s="86" t="s">
        <v>31</v>
      </c>
      <c r="AF326" s="86" t="s">
        <v>186</v>
      </c>
      <c r="AG326" s="86" t="s">
        <v>13</v>
      </c>
      <c r="AH326" s="86" t="s">
        <v>28</v>
      </c>
      <c r="AI326" s="86">
        <v>2.9093847711692677</v>
      </c>
      <c r="AJ326" s="86">
        <v>6.7208449502099965</v>
      </c>
      <c r="AK326" s="86">
        <v>3.8114601790407288</v>
      </c>
    </row>
    <row r="327" spans="2:37">
      <c r="B327" t="s">
        <v>100</v>
      </c>
      <c r="C327">
        <v>-0.18292467651770572</v>
      </c>
      <c r="J327" t="s">
        <v>31</v>
      </c>
      <c r="K327" t="s">
        <v>33</v>
      </c>
      <c r="L327">
        <v>-0.18292467651770572</v>
      </c>
      <c r="M327">
        <v>4.6062892459310429</v>
      </c>
      <c r="AE327" s="86" t="s">
        <v>31</v>
      </c>
      <c r="AF327" s="86" t="s">
        <v>186</v>
      </c>
      <c r="AG327" s="86" t="s">
        <v>13</v>
      </c>
      <c r="AH327" s="86" t="s">
        <v>31</v>
      </c>
      <c r="AI327" s="86">
        <v>2.8595139554896618</v>
      </c>
      <c r="AJ327" s="86">
        <v>5.5609806335630401</v>
      </c>
      <c r="AK327" s="86">
        <v>2.7014666780733783</v>
      </c>
    </row>
    <row r="328" spans="2:37">
      <c r="B328" t="s">
        <v>100</v>
      </c>
      <c r="C328">
        <v>3.6722987218425693</v>
      </c>
      <c r="J328" t="s">
        <v>31</v>
      </c>
      <c r="K328" t="s">
        <v>28</v>
      </c>
      <c r="L328">
        <v>3.6722987218425693</v>
      </c>
      <c r="M328">
        <v>29.873065255864024</v>
      </c>
      <c r="AE328" s="86" t="s">
        <v>31</v>
      </c>
      <c r="AF328" s="86" t="s">
        <v>186</v>
      </c>
      <c r="AG328" s="86" t="s">
        <v>13</v>
      </c>
      <c r="AH328" s="86" t="s">
        <v>32</v>
      </c>
      <c r="AI328" s="86">
        <v>2.7798581664739217</v>
      </c>
      <c r="AJ328" s="86">
        <v>4.8395835364229294</v>
      </c>
      <c r="AK328" s="86">
        <v>2.0597253699490077</v>
      </c>
    </row>
    <row r="329" spans="2:37">
      <c r="B329" t="s">
        <v>100</v>
      </c>
      <c r="C329">
        <v>3.3864247063186212</v>
      </c>
      <c r="J329" t="s">
        <v>31</v>
      </c>
      <c r="K329" t="s">
        <v>31</v>
      </c>
      <c r="L329">
        <v>3.3864247063186212</v>
      </c>
      <c r="M329">
        <v>27.382285796352686</v>
      </c>
      <c r="AE329" s="86" t="s">
        <v>31</v>
      </c>
      <c r="AF329" s="86" t="s">
        <v>186</v>
      </c>
      <c r="AG329" s="86" t="s">
        <v>13</v>
      </c>
      <c r="AH329" s="86" t="s">
        <v>33</v>
      </c>
      <c r="AI329" s="86">
        <v>2.8917680041543368</v>
      </c>
      <c r="AJ329" s="86">
        <v>3.4071897061323297</v>
      </c>
      <c r="AK329" s="86">
        <v>0.51542170197799297</v>
      </c>
    </row>
    <row r="330" spans="2:37">
      <c r="B330" t="s">
        <v>100</v>
      </c>
      <c r="C330">
        <v>-1.7503819637828428</v>
      </c>
      <c r="J330" t="s">
        <v>31</v>
      </c>
      <c r="K330" t="s">
        <v>32</v>
      </c>
      <c r="L330">
        <v>-1.7503819637828428</v>
      </c>
      <c r="M330">
        <v>25.599594909614986</v>
      </c>
      <c r="AE330" s="86" t="s">
        <v>31</v>
      </c>
      <c r="AF330" s="86" t="s">
        <v>186</v>
      </c>
      <c r="AG330" s="86" t="s">
        <v>34</v>
      </c>
      <c r="AH330" s="86" t="s">
        <v>28</v>
      </c>
      <c r="AI330" s="86">
        <v>4.8230957693802683</v>
      </c>
      <c r="AJ330" s="86">
        <v>8.9095483814540657</v>
      </c>
      <c r="AK330" s="86">
        <v>4.0864526120737974</v>
      </c>
    </row>
    <row r="331" spans="2:37">
      <c r="B331" t="s">
        <v>100</v>
      </c>
      <c r="C331">
        <v>-5.8905353371215909</v>
      </c>
      <c r="J331" t="s">
        <v>31</v>
      </c>
      <c r="K331" t="s">
        <v>33</v>
      </c>
      <c r="L331">
        <v>-5.8905353371215909</v>
      </c>
      <c r="M331">
        <v>12.544585035546966</v>
      </c>
      <c r="AE331" s="86" t="s">
        <v>31</v>
      </c>
      <c r="AF331" s="86" t="s">
        <v>186</v>
      </c>
      <c r="AG331" s="86" t="s">
        <v>34</v>
      </c>
      <c r="AH331" s="86" t="s">
        <v>31</v>
      </c>
      <c r="AI331" s="86">
        <v>4.7617020699584369</v>
      </c>
      <c r="AJ331" s="86">
        <v>7.5387358619171438</v>
      </c>
      <c r="AK331" s="86">
        <v>2.7770337919587069</v>
      </c>
    </row>
    <row r="332" spans="2:37">
      <c r="B332" t="s">
        <v>102</v>
      </c>
      <c r="C332">
        <v>1.2832274449922423</v>
      </c>
      <c r="J332" t="s">
        <v>31</v>
      </c>
      <c r="K332" t="s">
        <v>28</v>
      </c>
      <c r="L332">
        <v>1.2832274449922423</v>
      </c>
      <c r="M332">
        <v>1.5031625263100683</v>
      </c>
      <c r="AE332" s="86" t="s">
        <v>31</v>
      </c>
      <c r="AF332" s="86" t="s">
        <v>186</v>
      </c>
      <c r="AG332" s="86" t="s">
        <v>34</v>
      </c>
      <c r="AH332" s="86" t="s">
        <v>32</v>
      </c>
      <c r="AI332" s="86">
        <v>4.7296415444078113</v>
      </c>
      <c r="AJ332" s="86">
        <v>5.8674840433844206</v>
      </c>
      <c r="AK332" s="86">
        <v>1.1378424989766094</v>
      </c>
    </row>
    <row r="333" spans="2:37">
      <c r="B333" t="s">
        <v>102</v>
      </c>
      <c r="C333">
        <v>1.1237104705133367</v>
      </c>
      <c r="J333" t="s">
        <v>31</v>
      </c>
      <c r="K333" t="s">
        <v>31</v>
      </c>
      <c r="L333">
        <v>1.1237104705133367</v>
      </c>
      <c r="M333">
        <v>1.3238882949533652</v>
      </c>
      <c r="AE333" s="86" t="s">
        <v>31</v>
      </c>
      <c r="AF333" s="86" t="s">
        <v>186</v>
      </c>
      <c r="AG333" s="86" t="s">
        <v>34</v>
      </c>
      <c r="AH333" s="86" t="s">
        <v>33</v>
      </c>
      <c r="AI333" s="86">
        <v>4.8090603962702012</v>
      </c>
      <c r="AJ333" s="86">
        <v>4.5652650956212399</v>
      </c>
      <c r="AK333" s="86">
        <v>-0.24379530064896127</v>
      </c>
    </row>
    <row r="334" spans="2:37">
      <c r="B334" t="s">
        <v>102</v>
      </c>
      <c r="C334">
        <v>0.31305390196114374</v>
      </c>
      <c r="J334" t="s">
        <v>31</v>
      </c>
      <c r="K334" t="s">
        <v>32</v>
      </c>
      <c r="L334">
        <v>0.31305390196114374</v>
      </c>
      <c r="M334">
        <v>0.50893230228633668</v>
      </c>
      <c r="AE334" s="86" t="s">
        <v>31</v>
      </c>
      <c r="AF334" s="86" t="s">
        <v>186</v>
      </c>
      <c r="AG334" s="86" t="s">
        <v>86</v>
      </c>
      <c r="AH334" s="86" t="s">
        <v>28</v>
      </c>
      <c r="AI334" s="86">
        <v>25.978472753026377</v>
      </c>
      <c r="AJ334" s="86">
        <v>29.584602244103973</v>
      </c>
      <c r="AK334" s="86">
        <v>3.6061294910775956</v>
      </c>
    </row>
    <row r="335" spans="2:37">
      <c r="B335" t="s">
        <v>102</v>
      </c>
      <c r="C335">
        <v>0.24248366886725442</v>
      </c>
      <c r="J335" t="s">
        <v>31</v>
      </c>
      <c r="K335" t="s">
        <v>33</v>
      </c>
      <c r="L335">
        <v>0.24248366886725442</v>
      </c>
      <c r="M335">
        <v>0.39631707735936889</v>
      </c>
      <c r="AE335" s="86" t="s">
        <v>31</v>
      </c>
      <c r="AF335" s="86" t="s">
        <v>186</v>
      </c>
      <c r="AG335" s="86" t="s">
        <v>86</v>
      </c>
      <c r="AH335" s="86" t="s">
        <v>31</v>
      </c>
      <c r="AI335" s="86">
        <v>23.522957537671644</v>
      </c>
      <c r="AJ335" s="86">
        <v>26.104182449261916</v>
      </c>
      <c r="AK335" s="86">
        <v>2.5812249115902723</v>
      </c>
    </row>
    <row r="336" spans="2:37">
      <c r="B336" t="s">
        <v>102</v>
      </c>
      <c r="C336">
        <v>1.4156495120325721</v>
      </c>
      <c r="J336" t="s">
        <v>31</v>
      </c>
      <c r="K336" t="s">
        <v>28</v>
      </c>
      <c r="L336">
        <v>1.4156495120325721</v>
      </c>
      <c r="M336">
        <v>2.2447174967093093</v>
      </c>
      <c r="AE336" s="86" t="s">
        <v>31</v>
      </c>
      <c r="AF336" s="86" t="s">
        <v>186</v>
      </c>
      <c r="AG336" s="86" t="s">
        <v>86</v>
      </c>
      <c r="AH336" s="86" t="s">
        <v>32</v>
      </c>
      <c r="AI336" s="86">
        <v>31.17360654244056</v>
      </c>
      <c r="AJ336" s="86">
        <v>30.275036391845116</v>
      </c>
      <c r="AK336" s="86">
        <v>-0.8985701505954431</v>
      </c>
    </row>
    <row r="337" spans="2:37">
      <c r="B337" t="s">
        <v>102</v>
      </c>
      <c r="C337">
        <v>0.82598554009193048</v>
      </c>
      <c r="J337" t="s">
        <v>31</v>
      </c>
      <c r="K337" t="s">
        <v>31</v>
      </c>
      <c r="L337">
        <v>0.82598554009193048</v>
      </c>
      <c r="M337">
        <v>1.634991751311383</v>
      </c>
      <c r="AE337" s="86" t="s">
        <v>31</v>
      </c>
      <c r="AF337" s="86" t="s">
        <v>186</v>
      </c>
      <c r="AG337" s="86" t="s">
        <v>86</v>
      </c>
      <c r="AH337" s="86" t="s">
        <v>33</v>
      </c>
      <c r="AI337" s="86">
        <v>18.83477758795528</v>
      </c>
      <c r="AJ337" s="86">
        <v>13.066753771345494</v>
      </c>
      <c r="AK337" s="86">
        <v>-5.7680238166097855</v>
      </c>
    </row>
    <row r="338" spans="2:37">
      <c r="B338" t="s">
        <v>102</v>
      </c>
      <c r="C338">
        <v>0.30780724790140912</v>
      </c>
      <c r="J338" t="s">
        <v>31</v>
      </c>
      <c r="K338" t="s">
        <v>32</v>
      </c>
      <c r="L338">
        <v>0.30780724790140912</v>
      </c>
      <c r="M338">
        <v>1.1069163182173352</v>
      </c>
      <c r="AE338" s="86" t="s">
        <v>31</v>
      </c>
      <c r="AF338" s="86" t="s">
        <v>198</v>
      </c>
      <c r="AG338" s="86" t="s">
        <v>5</v>
      </c>
      <c r="AH338" s="86" t="s">
        <v>28</v>
      </c>
      <c r="AI338" s="86">
        <v>0.14249615306439606</v>
      </c>
      <c r="AJ338" s="86">
        <v>2.279653170834417</v>
      </c>
      <c r="AK338" s="86">
        <v>2.1371570177700208</v>
      </c>
    </row>
    <row r="339" spans="2:37">
      <c r="B339" t="s">
        <v>102</v>
      </c>
      <c r="C339">
        <v>4.3035162911632563E-2</v>
      </c>
      <c r="J339" t="s">
        <v>31</v>
      </c>
      <c r="K339" t="s">
        <v>33</v>
      </c>
      <c r="L339">
        <v>4.3035162911632563E-2</v>
      </c>
      <c r="M339">
        <v>0.83739133110854902</v>
      </c>
      <c r="AE339" s="86" t="s">
        <v>31</v>
      </c>
      <c r="AF339" s="86" t="s">
        <v>198</v>
      </c>
      <c r="AG339" s="86" t="s">
        <v>5</v>
      </c>
      <c r="AH339" s="86" t="s">
        <v>31</v>
      </c>
      <c r="AI339" s="86">
        <v>0.11911251486801519</v>
      </c>
      <c r="AJ339" s="86">
        <v>1.7848082301093311</v>
      </c>
      <c r="AK339" s="86">
        <v>1.6656957152413159</v>
      </c>
    </row>
    <row r="340" spans="2:37">
      <c r="B340" t="s">
        <v>102</v>
      </c>
      <c r="C340">
        <v>1.4164351148621783</v>
      </c>
      <c r="J340" t="s">
        <v>31</v>
      </c>
      <c r="K340" t="s">
        <v>28</v>
      </c>
      <c r="L340">
        <v>1.4164351148621783</v>
      </c>
      <c r="M340">
        <v>2.9809968713643156</v>
      </c>
      <c r="AE340" s="86" t="s">
        <v>31</v>
      </c>
      <c r="AF340" s="86" t="s">
        <v>198</v>
      </c>
      <c r="AG340" s="86" t="s">
        <v>5</v>
      </c>
      <c r="AH340" s="86" t="s">
        <v>32</v>
      </c>
      <c r="AI340" s="86">
        <v>0.12155398969297056</v>
      </c>
      <c r="AJ340" s="86">
        <v>1.0300921824243334</v>
      </c>
      <c r="AK340" s="86">
        <v>0.90853819273136283</v>
      </c>
    </row>
    <row r="341" spans="2:37">
      <c r="B341" t="s">
        <v>102</v>
      </c>
      <c r="C341">
        <v>0.73868447383244851</v>
      </c>
      <c r="J341" t="s">
        <v>31</v>
      </c>
      <c r="K341" t="s">
        <v>31</v>
      </c>
      <c r="L341">
        <v>0.73868447383244851</v>
      </c>
      <c r="M341">
        <v>2.2813654677451605</v>
      </c>
      <c r="AE341" s="86" t="s">
        <v>31</v>
      </c>
      <c r="AF341" s="86" t="s">
        <v>198</v>
      </c>
      <c r="AG341" s="86" t="s">
        <v>5</v>
      </c>
      <c r="AH341" s="86" t="s">
        <v>33</v>
      </c>
      <c r="AI341" s="86">
        <v>8.8071944028351487E-2</v>
      </c>
      <c r="AJ341" s="86">
        <v>0.59873145627579039</v>
      </c>
      <c r="AK341" s="86">
        <v>0.51065951224743888</v>
      </c>
    </row>
    <row r="342" spans="2:37">
      <c r="B342" t="s">
        <v>102</v>
      </c>
      <c r="C342">
        <v>0.40225913972233451</v>
      </c>
      <c r="J342" t="s">
        <v>31</v>
      </c>
      <c r="K342" t="s">
        <v>32</v>
      </c>
      <c r="L342">
        <v>0.40225913972233451</v>
      </c>
      <c r="M342">
        <v>1.9373969593267331</v>
      </c>
      <c r="AE342" s="86" t="s">
        <v>31</v>
      </c>
      <c r="AF342" s="86" t="s">
        <v>198</v>
      </c>
      <c r="AG342" s="86" t="s">
        <v>30</v>
      </c>
      <c r="AH342" s="86" t="s">
        <v>28</v>
      </c>
      <c r="AI342" s="86">
        <v>0.83120685066144495</v>
      </c>
      <c r="AJ342" s="86">
        <v>3.953480574027779</v>
      </c>
      <c r="AK342" s="86">
        <v>3.1222737233663338</v>
      </c>
    </row>
    <row r="343" spans="2:37">
      <c r="B343" t="s">
        <v>102</v>
      </c>
      <c r="C343">
        <v>3.0502015565709861E-3</v>
      </c>
      <c r="J343" t="s">
        <v>31</v>
      </c>
      <c r="K343" t="s">
        <v>33</v>
      </c>
      <c r="L343">
        <v>3.0502015565709861E-3</v>
      </c>
      <c r="M343">
        <v>1.5405768609572377</v>
      </c>
      <c r="AE343" s="86" t="s">
        <v>31</v>
      </c>
      <c r="AF343" s="86" t="s">
        <v>198</v>
      </c>
      <c r="AG343" s="86" t="s">
        <v>30</v>
      </c>
      <c r="AH343" s="86" t="s">
        <v>31</v>
      </c>
      <c r="AI343" s="86">
        <v>0.79530167164608867</v>
      </c>
      <c r="AJ343" s="86">
        <v>2.4290662932442051</v>
      </c>
      <c r="AK343" s="86">
        <v>1.6337646215981163</v>
      </c>
    </row>
    <row r="344" spans="2:37">
      <c r="B344" t="s">
        <v>102</v>
      </c>
      <c r="C344">
        <v>2.2500091025914735</v>
      </c>
      <c r="J344" t="s">
        <v>31</v>
      </c>
      <c r="K344" t="s">
        <v>28</v>
      </c>
      <c r="L344">
        <v>2.2500091025914735</v>
      </c>
      <c r="M344">
        <v>5.1222527081752345</v>
      </c>
      <c r="AE344" s="86" t="s">
        <v>31</v>
      </c>
      <c r="AF344" s="86" t="s">
        <v>198</v>
      </c>
      <c r="AG344" s="86" t="s">
        <v>30</v>
      </c>
      <c r="AH344" s="86" t="s">
        <v>32</v>
      </c>
      <c r="AI344" s="86">
        <v>0.80914862539848798</v>
      </c>
      <c r="AJ344" s="86">
        <v>1.2593451790496797</v>
      </c>
      <c r="AK344" s="86">
        <v>0.45019655365119171</v>
      </c>
    </row>
    <row r="345" spans="2:37">
      <c r="B345" t="s">
        <v>102</v>
      </c>
      <c r="C345">
        <v>1.2109584749110631</v>
      </c>
      <c r="J345" t="s">
        <v>31</v>
      </c>
      <c r="K345" t="s">
        <v>31</v>
      </c>
      <c r="L345">
        <v>1.2109584749110631</v>
      </c>
      <c r="M345">
        <v>4.0336968386100107</v>
      </c>
      <c r="AE345" s="86" t="s">
        <v>31</v>
      </c>
      <c r="AF345" s="86" t="s">
        <v>198</v>
      </c>
      <c r="AG345" s="86" t="s">
        <v>30</v>
      </c>
      <c r="AH345" s="86" t="s">
        <v>33</v>
      </c>
      <c r="AI345" s="86">
        <v>0.7980902807242205</v>
      </c>
      <c r="AJ345" s="86">
        <v>0.98294785860038936</v>
      </c>
      <c r="AK345" s="86">
        <v>0.18485757787616885</v>
      </c>
    </row>
    <row r="346" spans="2:37">
      <c r="B346" t="s">
        <v>102</v>
      </c>
      <c r="C346">
        <v>0.23158544139639403</v>
      </c>
      <c r="J346" t="s">
        <v>31</v>
      </c>
      <c r="K346" t="s">
        <v>32</v>
      </c>
      <c r="L346">
        <v>0.23158544139639403</v>
      </c>
      <c r="M346">
        <v>2.9963025137608152</v>
      </c>
      <c r="AE346" s="86" t="s">
        <v>31</v>
      </c>
      <c r="AF346" s="86" t="s">
        <v>198</v>
      </c>
      <c r="AG346" s="86" t="s">
        <v>10</v>
      </c>
      <c r="AH346" s="86" t="s">
        <v>28</v>
      </c>
      <c r="AI346" s="86">
        <v>1.5025470289024148</v>
      </c>
      <c r="AJ346" s="86">
        <v>3.6366753001470822</v>
      </c>
      <c r="AK346" s="86">
        <v>2.1341282712446672</v>
      </c>
    </row>
    <row r="347" spans="2:37">
      <c r="B347" t="s">
        <v>102</v>
      </c>
      <c r="C347">
        <v>-6.4205421465577395E-3</v>
      </c>
      <c r="J347" t="s">
        <v>31</v>
      </c>
      <c r="K347" t="s">
        <v>33</v>
      </c>
      <c r="L347">
        <v>-6.4205421465577395E-3</v>
      </c>
      <c r="M347">
        <v>2.7695235429894516</v>
      </c>
      <c r="AE347" s="86" t="s">
        <v>31</v>
      </c>
      <c r="AF347" s="86" t="s">
        <v>198</v>
      </c>
      <c r="AG347" s="86" t="s">
        <v>10</v>
      </c>
      <c r="AH347" s="86" t="s">
        <v>31</v>
      </c>
      <c r="AI347" s="86">
        <v>1.4954151120679131</v>
      </c>
      <c r="AJ347" s="86">
        <v>3.2344871499072547</v>
      </c>
      <c r="AK347" s="86">
        <v>1.7390720378393416</v>
      </c>
    </row>
    <row r="348" spans="2:37">
      <c r="B348" t="s">
        <v>102</v>
      </c>
      <c r="C348">
        <v>3.1824532033619048</v>
      </c>
      <c r="J348" t="s">
        <v>31</v>
      </c>
      <c r="K348" t="s">
        <v>28</v>
      </c>
      <c r="L348">
        <v>3.1824532033619048</v>
      </c>
      <c r="M348">
        <v>8.1354175916867337</v>
      </c>
      <c r="AE348" s="86" t="s">
        <v>31</v>
      </c>
      <c r="AF348" s="86" t="s">
        <v>198</v>
      </c>
      <c r="AG348" s="86" t="s">
        <v>10</v>
      </c>
      <c r="AH348" s="86" t="s">
        <v>32</v>
      </c>
      <c r="AI348" s="86">
        <v>1.5204672526164227</v>
      </c>
      <c r="AJ348" s="86">
        <v>2.3192891959684441</v>
      </c>
      <c r="AK348" s="86">
        <v>0.79882194335202139</v>
      </c>
    </row>
    <row r="349" spans="2:37">
      <c r="B349" t="s">
        <v>102</v>
      </c>
      <c r="C349">
        <v>1.6585011253445785</v>
      </c>
      <c r="J349" t="s">
        <v>31</v>
      </c>
      <c r="K349" t="s">
        <v>31</v>
      </c>
      <c r="L349">
        <v>1.6585011253445785</v>
      </c>
      <c r="M349">
        <v>6.5981711697874603</v>
      </c>
      <c r="AE349" s="86" t="s">
        <v>31</v>
      </c>
      <c r="AF349" s="86" t="s">
        <v>198</v>
      </c>
      <c r="AG349" s="86" t="s">
        <v>10</v>
      </c>
      <c r="AH349" s="86" t="s">
        <v>33</v>
      </c>
      <c r="AI349" s="86">
        <v>1.5110416590761977</v>
      </c>
      <c r="AJ349" s="86">
        <v>1.68698254061394</v>
      </c>
      <c r="AK349" s="86">
        <v>0.17594088153774234</v>
      </c>
    </row>
    <row r="350" spans="2:37">
      <c r="B350" t="s">
        <v>102</v>
      </c>
      <c r="C350">
        <v>-0.28643015081232281</v>
      </c>
      <c r="J350" t="s">
        <v>31</v>
      </c>
      <c r="K350" t="s">
        <v>32</v>
      </c>
      <c r="L350">
        <v>-0.28643015081232281</v>
      </c>
      <c r="M350">
        <v>4.6241681272333315</v>
      </c>
      <c r="AE350" s="86" t="s">
        <v>31</v>
      </c>
      <c r="AF350" s="86" t="s">
        <v>198</v>
      </c>
      <c r="AG350" s="86" t="s">
        <v>13</v>
      </c>
      <c r="AH350" s="86" t="s">
        <v>28</v>
      </c>
      <c r="AI350" s="86">
        <v>2.8900886487694426</v>
      </c>
      <c r="AJ350" s="86">
        <v>5.7396681135593184</v>
      </c>
      <c r="AK350" s="86">
        <v>2.8495794647898758</v>
      </c>
    </row>
    <row r="351" spans="2:37">
      <c r="B351" t="s">
        <v>102</v>
      </c>
      <c r="C351">
        <v>-0.38543118719469049</v>
      </c>
      <c r="J351" t="s">
        <v>31</v>
      </c>
      <c r="K351" t="s">
        <v>33</v>
      </c>
      <c r="L351">
        <v>-0.38543118719469049</v>
      </c>
      <c r="M351">
        <v>4.4389793496382861</v>
      </c>
      <c r="AE351" s="86" t="s">
        <v>31</v>
      </c>
      <c r="AF351" s="86" t="s">
        <v>198</v>
      </c>
      <c r="AG351" s="86" t="s">
        <v>13</v>
      </c>
      <c r="AH351" s="86" t="s">
        <v>31</v>
      </c>
      <c r="AI351" s="86">
        <v>2.8032177066802979</v>
      </c>
      <c r="AJ351" s="86">
        <v>5.3762272274494167</v>
      </c>
      <c r="AK351" s="86">
        <v>2.5730095207691188</v>
      </c>
    </row>
    <row r="352" spans="2:37">
      <c r="B352" t="s">
        <v>102</v>
      </c>
      <c r="C352">
        <v>2.8484357055408793</v>
      </c>
      <c r="J352" t="s">
        <v>31</v>
      </c>
      <c r="K352" t="s">
        <v>28</v>
      </c>
      <c r="L352">
        <v>2.8484357055408793</v>
      </c>
      <c r="M352">
        <v>26.03792825359827</v>
      </c>
      <c r="AE352" s="86" t="s">
        <v>31</v>
      </c>
      <c r="AF352" s="86" t="s">
        <v>198</v>
      </c>
      <c r="AG352" s="86" t="s">
        <v>13</v>
      </c>
      <c r="AH352" s="86" t="s">
        <v>32</v>
      </c>
      <c r="AI352" s="86">
        <v>2.8246595617653667</v>
      </c>
      <c r="AJ352" s="86">
        <v>3.2085332524949224</v>
      </c>
      <c r="AK352" s="86">
        <v>0.38387369072955568</v>
      </c>
    </row>
    <row r="353" spans="2:37">
      <c r="B353" t="s">
        <v>102</v>
      </c>
      <c r="C353">
        <v>0.91475219741445102</v>
      </c>
      <c r="J353" t="s">
        <v>31</v>
      </c>
      <c r="K353" t="s">
        <v>31</v>
      </c>
      <c r="L353">
        <v>0.91475219741445102</v>
      </c>
      <c r="M353">
        <v>23.182149651136886</v>
      </c>
      <c r="AE353" s="86" t="s">
        <v>31</v>
      </c>
      <c r="AF353" s="86" t="s">
        <v>198</v>
      </c>
      <c r="AG353" s="86" t="s">
        <v>13</v>
      </c>
      <c r="AH353" s="86" t="s">
        <v>33</v>
      </c>
      <c r="AI353" s="86">
        <v>2.837077623580996</v>
      </c>
      <c r="AJ353" s="86">
        <v>3.0621365511565783</v>
      </c>
      <c r="AK353" s="86">
        <v>0.22505892757558232</v>
      </c>
    </row>
    <row r="354" spans="2:37">
      <c r="B354" t="s">
        <v>102</v>
      </c>
      <c r="C354">
        <v>-2.1049292731743598</v>
      </c>
      <c r="J354" t="s">
        <v>31</v>
      </c>
      <c r="K354" t="s">
        <v>32</v>
      </c>
      <c r="L354">
        <v>-2.1049292731743598</v>
      </c>
      <c r="M354">
        <v>17.210287607403902</v>
      </c>
      <c r="AE354" s="86" t="s">
        <v>31</v>
      </c>
      <c r="AF354" s="86" t="s">
        <v>198</v>
      </c>
      <c r="AG354" s="86" t="s">
        <v>34</v>
      </c>
      <c r="AH354" s="86" t="s">
        <v>28</v>
      </c>
      <c r="AI354" s="86">
        <v>4.8669043661842881</v>
      </c>
      <c r="AJ354" s="86">
        <v>10.396828288763341</v>
      </c>
      <c r="AK354" s="86">
        <v>5.5299239225790533</v>
      </c>
    </row>
    <row r="355" spans="2:37">
      <c r="B355" t="s">
        <v>102</v>
      </c>
      <c r="C355">
        <v>-3.151595808162309</v>
      </c>
      <c r="J355" t="s">
        <v>31</v>
      </c>
      <c r="K355" t="s">
        <v>33</v>
      </c>
      <c r="L355">
        <v>-3.151595808162309</v>
      </c>
      <c r="M355">
        <v>14.807625363355349</v>
      </c>
      <c r="AE355" s="86" t="s">
        <v>31</v>
      </c>
      <c r="AF355" s="86" t="s">
        <v>198</v>
      </c>
      <c r="AG355" s="86" t="s">
        <v>34</v>
      </c>
      <c r="AH355" s="86" t="s">
        <v>31</v>
      </c>
      <c r="AI355" s="86">
        <v>4.8097769281138545</v>
      </c>
      <c r="AJ355" s="86">
        <v>9.5667522031327952</v>
      </c>
      <c r="AK355" s="86">
        <v>4.7569752750189407</v>
      </c>
    </row>
    <row r="356" spans="2:37">
      <c r="B356" t="s">
        <v>90</v>
      </c>
      <c r="C356">
        <v>10.897736471426088</v>
      </c>
      <c r="J356" t="s">
        <v>32</v>
      </c>
      <c r="K356" t="s">
        <v>28</v>
      </c>
      <c r="L356">
        <v>10.897736471426088</v>
      </c>
      <c r="M356">
        <v>11.060274536326029</v>
      </c>
      <c r="AE356" s="86" t="s">
        <v>31</v>
      </c>
      <c r="AF356" s="86" t="s">
        <v>198</v>
      </c>
      <c r="AG356" s="86" t="s">
        <v>34</v>
      </c>
      <c r="AH356" s="86" t="s">
        <v>32</v>
      </c>
      <c r="AI356" s="86">
        <v>4.6129960646996135</v>
      </c>
      <c r="AJ356" s="86">
        <v>5.7069203303410454</v>
      </c>
      <c r="AK356" s="86">
        <v>1.0939242656414319</v>
      </c>
    </row>
    <row r="357" spans="2:37">
      <c r="B357" t="s">
        <v>90</v>
      </c>
      <c r="C357">
        <v>5.875136448777452</v>
      </c>
      <c r="J357" t="s">
        <v>32</v>
      </c>
      <c r="K357" t="s">
        <v>31</v>
      </c>
      <c r="L357">
        <v>5.875136448777452</v>
      </c>
      <c r="M357">
        <v>6.0536332134081396</v>
      </c>
      <c r="AE357" s="86" t="s">
        <v>31</v>
      </c>
      <c r="AF357" s="86" t="s">
        <v>198</v>
      </c>
      <c r="AG357" s="86" t="s">
        <v>34</v>
      </c>
      <c r="AH357" s="86" t="s">
        <v>33</v>
      </c>
      <c r="AI357" s="86">
        <v>4.6874088622905594</v>
      </c>
      <c r="AJ357" s="86">
        <v>4.8167279428905907</v>
      </c>
      <c r="AK357" s="86">
        <v>0.12931908060003128</v>
      </c>
    </row>
    <row r="358" spans="2:37">
      <c r="B358" t="s">
        <v>90</v>
      </c>
      <c r="C358">
        <v>4.7911382540743395</v>
      </c>
      <c r="J358" t="s">
        <v>32</v>
      </c>
      <c r="K358" t="s">
        <v>32</v>
      </c>
      <c r="L358">
        <v>4.7911382540743395</v>
      </c>
      <c r="M358">
        <v>4.9659052765115774</v>
      </c>
      <c r="AE358" s="86" t="s">
        <v>31</v>
      </c>
      <c r="AF358" s="86" t="s">
        <v>198</v>
      </c>
      <c r="AG358" s="86" t="s">
        <v>86</v>
      </c>
      <c r="AH358" s="86" t="s">
        <v>28</v>
      </c>
      <c r="AI358" s="86">
        <v>28.412589654922485</v>
      </c>
      <c r="AJ358" s="86">
        <v>32.743272222876548</v>
      </c>
      <c r="AK358" s="86">
        <v>4.3306825679540637</v>
      </c>
    </row>
    <row r="359" spans="2:37">
      <c r="B359" t="s">
        <v>90</v>
      </c>
      <c r="C359">
        <v>1.6115680334945319</v>
      </c>
      <c r="J359" t="s">
        <v>32</v>
      </c>
      <c r="K359" t="s">
        <v>33</v>
      </c>
      <c r="L359">
        <v>1.6115680334945319</v>
      </c>
      <c r="M359">
        <v>1.7336414526608657</v>
      </c>
      <c r="AE359" s="86" t="s">
        <v>31</v>
      </c>
      <c r="AF359" s="86" t="s">
        <v>198</v>
      </c>
      <c r="AG359" s="86" t="s">
        <v>86</v>
      </c>
      <c r="AH359" s="86" t="s">
        <v>31</v>
      </c>
      <c r="AI359" s="86">
        <v>26.73476083079974</v>
      </c>
      <c r="AJ359" s="86">
        <v>34.784634348253412</v>
      </c>
      <c r="AK359" s="86">
        <v>8.0498735174536726</v>
      </c>
    </row>
    <row r="360" spans="2:37">
      <c r="B360" t="s">
        <v>90</v>
      </c>
      <c r="C360">
        <v>7.7948101376902628</v>
      </c>
      <c r="J360" t="s">
        <v>32</v>
      </c>
      <c r="K360" t="s">
        <v>28</v>
      </c>
      <c r="L360">
        <v>7.7948101376902628</v>
      </c>
      <c r="M360">
        <v>8.6862809549488667</v>
      </c>
      <c r="AE360" s="86" t="s">
        <v>31</v>
      </c>
      <c r="AF360" s="86" t="s">
        <v>198</v>
      </c>
      <c r="AG360" s="86" t="s">
        <v>86</v>
      </c>
      <c r="AH360" s="86" t="s">
        <v>32</v>
      </c>
      <c r="AI360" s="86">
        <v>17.40853973388672</v>
      </c>
      <c r="AJ360" s="86">
        <v>13.44344705581665</v>
      </c>
      <c r="AK360" s="86">
        <v>-3.9650926780700697</v>
      </c>
    </row>
    <row r="361" spans="2:37">
      <c r="B361" t="s">
        <v>90</v>
      </c>
      <c r="C361">
        <v>4.8829221904040327</v>
      </c>
      <c r="J361" t="s">
        <v>32</v>
      </c>
      <c r="K361" t="s">
        <v>31</v>
      </c>
      <c r="L361">
        <v>4.8829221904040327</v>
      </c>
      <c r="M361">
        <v>5.7154195325783048</v>
      </c>
      <c r="AE361" s="86" t="s">
        <v>31</v>
      </c>
      <c r="AF361" s="86" t="s">
        <v>198</v>
      </c>
      <c r="AG361" s="86" t="s">
        <v>86</v>
      </c>
      <c r="AH361" s="86" t="s">
        <v>33</v>
      </c>
      <c r="AI361" s="86">
        <v>16.820067242400288</v>
      </c>
      <c r="AJ361" s="86">
        <v>10.434451103210449</v>
      </c>
      <c r="AK361" s="86">
        <v>-6.3856161391898389</v>
      </c>
    </row>
    <row r="362" spans="2:37">
      <c r="B362" t="s">
        <v>90</v>
      </c>
      <c r="C362">
        <v>1.1107218172643092</v>
      </c>
      <c r="J362" t="s">
        <v>32</v>
      </c>
      <c r="K362" t="s">
        <v>32</v>
      </c>
      <c r="L362">
        <v>1.1107218172643092</v>
      </c>
      <c r="M362">
        <v>1.9502527249323858</v>
      </c>
      <c r="AE362" s="86" t="s">
        <v>31</v>
      </c>
      <c r="AF362" s="86" t="s">
        <v>102</v>
      </c>
      <c r="AG362" s="86" t="s">
        <v>5</v>
      </c>
      <c r="AH362" s="86" t="s">
        <v>28</v>
      </c>
      <c r="AI362" s="86">
        <v>0.21993508131782599</v>
      </c>
      <c r="AJ362" s="86">
        <v>1.5031625263100683</v>
      </c>
      <c r="AK362" s="86">
        <v>1.2832274449922423</v>
      </c>
    </row>
    <row r="363" spans="2:37">
      <c r="B363" t="s">
        <v>90</v>
      </c>
      <c r="C363">
        <v>1.0404052105668473</v>
      </c>
      <c r="J363" t="s">
        <v>32</v>
      </c>
      <c r="K363" t="s">
        <v>33</v>
      </c>
      <c r="L363">
        <v>1.0404052105668473</v>
      </c>
      <c r="M363">
        <v>1.8696708801674515</v>
      </c>
      <c r="AE363" s="86" t="s">
        <v>31</v>
      </c>
      <c r="AF363" s="86" t="s">
        <v>102</v>
      </c>
      <c r="AG363" s="86" t="s">
        <v>5</v>
      </c>
      <c r="AH363" s="86" t="s">
        <v>31</v>
      </c>
      <c r="AI363" s="86">
        <v>0.2001778244400286</v>
      </c>
      <c r="AJ363" s="86">
        <v>1.3238882949533652</v>
      </c>
      <c r="AK363" s="86">
        <v>1.1237104705133367</v>
      </c>
    </row>
    <row r="364" spans="2:37">
      <c r="B364" t="s">
        <v>90</v>
      </c>
      <c r="C364">
        <v>7.7547966234128483</v>
      </c>
      <c r="J364" t="s">
        <v>32</v>
      </c>
      <c r="K364" t="s">
        <v>28</v>
      </c>
      <c r="L364">
        <v>7.7547966234128483</v>
      </c>
      <c r="M364">
        <v>9.3299644175713414</v>
      </c>
      <c r="AE364" s="86" t="s">
        <v>31</v>
      </c>
      <c r="AF364" s="86" t="s">
        <v>102</v>
      </c>
      <c r="AG364" s="86" t="s">
        <v>5</v>
      </c>
      <c r="AH364" s="86" t="s">
        <v>32</v>
      </c>
      <c r="AI364" s="86">
        <v>0.19587840032519294</v>
      </c>
      <c r="AJ364" s="86">
        <v>0.50893230228633668</v>
      </c>
      <c r="AK364" s="86">
        <v>0.31305390196114374</v>
      </c>
    </row>
    <row r="365" spans="2:37">
      <c r="B365" t="s">
        <v>90</v>
      </c>
      <c r="C365">
        <v>6.724025200808196</v>
      </c>
      <c r="J365" t="s">
        <v>32</v>
      </c>
      <c r="K365" t="s">
        <v>31</v>
      </c>
      <c r="L365">
        <v>6.724025200808196</v>
      </c>
      <c r="M365">
        <v>8.2644701625301629</v>
      </c>
      <c r="AE365" s="86" t="s">
        <v>31</v>
      </c>
      <c r="AF365" s="86" t="s">
        <v>102</v>
      </c>
      <c r="AG365" s="86" t="s">
        <v>5</v>
      </c>
      <c r="AH365" s="86" t="s">
        <v>33</v>
      </c>
      <c r="AI365" s="86">
        <v>0.15383340849211447</v>
      </c>
      <c r="AJ365" s="86">
        <v>0.39631707735936889</v>
      </c>
      <c r="AK365" s="86">
        <v>0.24248366886725442</v>
      </c>
    </row>
    <row r="366" spans="2:37">
      <c r="B366" t="s">
        <v>90</v>
      </c>
      <c r="C366">
        <v>0.83995457362103232</v>
      </c>
      <c r="J366" t="s">
        <v>32</v>
      </c>
      <c r="K366" t="s">
        <v>32</v>
      </c>
      <c r="L366">
        <v>0.83995457362103232</v>
      </c>
      <c r="M366">
        <v>2.3968181943380706</v>
      </c>
      <c r="AE366" s="86" t="s">
        <v>31</v>
      </c>
      <c r="AF366" s="86" t="s">
        <v>102</v>
      </c>
      <c r="AG366" s="86" t="s">
        <v>30</v>
      </c>
      <c r="AH366" s="86" t="s">
        <v>28</v>
      </c>
      <c r="AI366" s="86">
        <v>0.82906798467673737</v>
      </c>
      <c r="AJ366" s="86">
        <v>2.2447174967093093</v>
      </c>
      <c r="AK366" s="86">
        <v>1.4156495120325721</v>
      </c>
    </row>
    <row r="367" spans="2:37">
      <c r="B367" t="s">
        <v>90</v>
      </c>
      <c r="C367">
        <v>1.4727919610731439</v>
      </c>
      <c r="J367" t="s">
        <v>32</v>
      </c>
      <c r="K367" t="s">
        <v>33</v>
      </c>
      <c r="L367">
        <v>1.4727919610731439</v>
      </c>
      <c r="M367">
        <v>3.0364679672966703</v>
      </c>
      <c r="AE367" s="86" t="s">
        <v>31</v>
      </c>
      <c r="AF367" s="86" t="s">
        <v>102</v>
      </c>
      <c r="AG367" s="86" t="s">
        <v>30</v>
      </c>
      <c r="AH367" s="86" t="s">
        <v>31</v>
      </c>
      <c r="AI367" s="86">
        <v>0.80900621121945249</v>
      </c>
      <c r="AJ367" s="86">
        <v>1.634991751311383</v>
      </c>
      <c r="AK367" s="86">
        <v>0.82598554009193048</v>
      </c>
    </row>
    <row r="368" spans="2:37">
      <c r="B368" t="s">
        <v>90</v>
      </c>
      <c r="C368">
        <v>7.9150773525113802</v>
      </c>
      <c r="J368" t="s">
        <v>32</v>
      </c>
      <c r="K368" t="s">
        <v>28</v>
      </c>
      <c r="L368">
        <v>7.9150773525113802</v>
      </c>
      <c r="M368">
        <v>10.865287711099761</v>
      </c>
      <c r="AE368" s="86" t="s">
        <v>31</v>
      </c>
      <c r="AF368" s="86" t="s">
        <v>102</v>
      </c>
      <c r="AG368" s="86" t="s">
        <v>30</v>
      </c>
      <c r="AH368" s="86" t="s">
        <v>32</v>
      </c>
      <c r="AI368" s="86">
        <v>0.79910907031592604</v>
      </c>
      <c r="AJ368" s="86">
        <v>1.1069163182173352</v>
      </c>
      <c r="AK368" s="86">
        <v>0.30780724790140912</v>
      </c>
    </row>
    <row r="369" spans="2:37">
      <c r="B369" t="s">
        <v>90</v>
      </c>
      <c r="C369">
        <v>7.0380519315386492</v>
      </c>
      <c r="J369" t="s">
        <v>32</v>
      </c>
      <c r="K369" t="s">
        <v>31</v>
      </c>
      <c r="L369">
        <v>7.0380519315386492</v>
      </c>
      <c r="M369">
        <v>9.9378122371349598</v>
      </c>
      <c r="AE369" s="86" t="s">
        <v>31</v>
      </c>
      <c r="AF369" s="86" t="s">
        <v>102</v>
      </c>
      <c r="AG369" s="86" t="s">
        <v>30</v>
      </c>
      <c r="AH369" s="86" t="s">
        <v>33</v>
      </c>
      <c r="AI369" s="86">
        <v>0.79435616819691646</v>
      </c>
      <c r="AJ369" s="86">
        <v>0.83739133110854902</v>
      </c>
      <c r="AK369" s="86">
        <v>4.3035162911632563E-2</v>
      </c>
    </row>
    <row r="370" spans="2:37">
      <c r="B370" t="s">
        <v>90</v>
      </c>
      <c r="C370">
        <v>2.5119845925307858</v>
      </c>
      <c r="J370" t="s">
        <v>32</v>
      </c>
      <c r="K370" t="s">
        <v>32</v>
      </c>
      <c r="L370">
        <v>2.5119845925307858</v>
      </c>
      <c r="M370">
        <v>5.3549219030674884</v>
      </c>
      <c r="AE370" s="86" t="s">
        <v>31</v>
      </c>
      <c r="AF370" s="86" t="s">
        <v>102</v>
      </c>
      <c r="AG370" s="86" t="s">
        <v>10</v>
      </c>
      <c r="AH370" s="86" t="s">
        <v>28</v>
      </c>
      <c r="AI370" s="86">
        <v>1.5645617565021372</v>
      </c>
      <c r="AJ370" s="86">
        <v>2.9809968713643156</v>
      </c>
      <c r="AK370" s="86">
        <v>1.4164351148621783</v>
      </c>
    </row>
    <row r="371" spans="2:37">
      <c r="B371" t="s">
        <v>90</v>
      </c>
      <c r="C371">
        <v>2.5297942931053203</v>
      </c>
      <c r="J371" t="s">
        <v>32</v>
      </c>
      <c r="K371" t="s">
        <v>33</v>
      </c>
      <c r="L371">
        <v>2.5297942931053203</v>
      </c>
      <c r="M371">
        <v>5.3708830649253887</v>
      </c>
      <c r="AE371" s="86" t="s">
        <v>31</v>
      </c>
      <c r="AF371" s="86" t="s">
        <v>102</v>
      </c>
      <c r="AG371" s="86" t="s">
        <v>10</v>
      </c>
      <c r="AH371" s="86" t="s">
        <v>31</v>
      </c>
      <c r="AI371" s="86">
        <v>1.542680993912712</v>
      </c>
      <c r="AJ371" s="86">
        <v>2.2813654677451605</v>
      </c>
      <c r="AK371" s="86">
        <v>0.73868447383244851</v>
      </c>
    </row>
    <row r="372" spans="2:37">
      <c r="B372" t="s">
        <v>90</v>
      </c>
      <c r="C372">
        <v>8.9012409358173024</v>
      </c>
      <c r="J372" t="s">
        <v>32</v>
      </c>
      <c r="K372" t="s">
        <v>28</v>
      </c>
      <c r="L372">
        <v>8.9012409358173024</v>
      </c>
      <c r="M372">
        <v>13.958100863235934</v>
      </c>
      <c r="AE372" s="86" t="s">
        <v>31</v>
      </c>
      <c r="AF372" s="86" t="s">
        <v>102</v>
      </c>
      <c r="AG372" s="86" t="s">
        <v>10</v>
      </c>
      <c r="AH372" s="86" t="s">
        <v>32</v>
      </c>
      <c r="AI372" s="86">
        <v>1.5351378196043985</v>
      </c>
      <c r="AJ372" s="86">
        <v>1.9373969593267331</v>
      </c>
      <c r="AK372" s="86">
        <v>0.40225913972233451</v>
      </c>
    </row>
    <row r="373" spans="2:37">
      <c r="B373" t="s">
        <v>90</v>
      </c>
      <c r="C373">
        <v>8.4470824484844282</v>
      </c>
      <c r="J373" t="s">
        <v>32</v>
      </c>
      <c r="K373" t="s">
        <v>31</v>
      </c>
      <c r="L373">
        <v>8.4470824484844282</v>
      </c>
      <c r="M373">
        <v>13.585803631127598</v>
      </c>
      <c r="AE373" s="86" t="s">
        <v>31</v>
      </c>
      <c r="AF373" s="86" t="s">
        <v>102</v>
      </c>
      <c r="AG373" s="86" t="s">
        <v>10</v>
      </c>
      <c r="AH373" s="86" t="s">
        <v>33</v>
      </c>
      <c r="AI373" s="86">
        <v>1.5375266594006667</v>
      </c>
      <c r="AJ373" s="86">
        <v>1.5405768609572377</v>
      </c>
      <c r="AK373" s="86">
        <v>3.0502015565709861E-3</v>
      </c>
    </row>
    <row r="374" spans="2:37">
      <c r="B374" t="s">
        <v>90</v>
      </c>
      <c r="C374">
        <v>6.5570657455004167</v>
      </c>
      <c r="J374" t="s">
        <v>32</v>
      </c>
      <c r="K374" t="s">
        <v>32</v>
      </c>
      <c r="L374">
        <v>6.5570657455004167</v>
      </c>
      <c r="M374">
        <v>11.520324452106768</v>
      </c>
      <c r="AE374" s="86" t="s">
        <v>31</v>
      </c>
      <c r="AF374" s="86" t="s">
        <v>102</v>
      </c>
      <c r="AG374" s="86" t="s">
        <v>13</v>
      </c>
      <c r="AH374" s="86" t="s">
        <v>28</v>
      </c>
      <c r="AI374" s="86">
        <v>2.872243605583761</v>
      </c>
      <c r="AJ374" s="86">
        <v>5.1222527081752345</v>
      </c>
      <c r="AK374" s="86">
        <v>2.2500091025914735</v>
      </c>
    </row>
    <row r="375" spans="2:37">
      <c r="B375" t="s">
        <v>90</v>
      </c>
      <c r="C375">
        <v>3.5808027216681735</v>
      </c>
      <c r="J375" t="s">
        <v>32</v>
      </c>
      <c r="K375" t="s">
        <v>33</v>
      </c>
      <c r="L375">
        <v>3.5808027216681735</v>
      </c>
      <c r="M375">
        <v>8.6741870935316445</v>
      </c>
      <c r="AE375" s="86" t="s">
        <v>31</v>
      </c>
      <c r="AF375" s="86" t="s">
        <v>102</v>
      </c>
      <c r="AG375" s="86" t="s">
        <v>13</v>
      </c>
      <c r="AH375" s="86" t="s">
        <v>31</v>
      </c>
      <c r="AI375" s="86">
        <v>2.8227383636989476</v>
      </c>
      <c r="AJ375" s="86">
        <v>4.0336968386100107</v>
      </c>
      <c r="AK375" s="86">
        <v>1.2109584749110631</v>
      </c>
    </row>
    <row r="376" spans="2:37">
      <c r="B376" t="s">
        <v>90</v>
      </c>
      <c r="C376">
        <v>6.6334755671719634</v>
      </c>
      <c r="J376" t="s">
        <v>32</v>
      </c>
      <c r="K376" t="s">
        <v>28</v>
      </c>
      <c r="L376">
        <v>6.6334755671719634</v>
      </c>
      <c r="M376">
        <v>32.181716069188226</v>
      </c>
      <c r="AE376" s="86" t="s">
        <v>31</v>
      </c>
      <c r="AF376" s="86" t="s">
        <v>102</v>
      </c>
      <c r="AG376" s="86" t="s">
        <v>13</v>
      </c>
      <c r="AH376" s="86" t="s">
        <v>32</v>
      </c>
      <c r="AI376" s="86">
        <v>2.7647170723644212</v>
      </c>
      <c r="AJ376" s="86">
        <v>2.9963025137608152</v>
      </c>
      <c r="AK376" s="86">
        <v>0.23158544139639403</v>
      </c>
    </row>
    <row r="377" spans="2:37">
      <c r="B377" t="s">
        <v>90</v>
      </c>
      <c r="C377">
        <v>6.0086779293933326</v>
      </c>
      <c r="J377" t="s">
        <v>32</v>
      </c>
      <c r="K377" t="s">
        <v>31</v>
      </c>
      <c r="L377">
        <v>6.0086779293933326</v>
      </c>
      <c r="M377">
        <v>33.996937355578396</v>
      </c>
      <c r="AE377" s="86" t="s">
        <v>31</v>
      </c>
      <c r="AF377" s="86" t="s">
        <v>102</v>
      </c>
      <c r="AG377" s="86" t="s">
        <v>13</v>
      </c>
      <c r="AH377" s="86" t="s">
        <v>33</v>
      </c>
      <c r="AI377" s="86">
        <v>2.7759440851360093</v>
      </c>
      <c r="AJ377" s="86">
        <v>2.7695235429894516</v>
      </c>
      <c r="AK377" s="86">
        <v>-6.4205421465577395E-3</v>
      </c>
    </row>
    <row r="378" spans="2:37">
      <c r="B378" t="s">
        <v>90</v>
      </c>
      <c r="C378">
        <v>1.8774029234152145</v>
      </c>
      <c r="J378" t="s">
        <v>32</v>
      </c>
      <c r="K378" t="s">
        <v>32</v>
      </c>
      <c r="L378">
        <v>1.8774029234152145</v>
      </c>
      <c r="M378">
        <v>31.692576692680294</v>
      </c>
      <c r="AE378" s="86" t="s">
        <v>31</v>
      </c>
      <c r="AF378" s="86" t="s">
        <v>102</v>
      </c>
      <c r="AG378" s="86" t="s">
        <v>34</v>
      </c>
      <c r="AH378" s="86" t="s">
        <v>28</v>
      </c>
      <c r="AI378" s="86">
        <v>4.9529643883248289</v>
      </c>
      <c r="AJ378" s="86">
        <v>8.1354175916867337</v>
      </c>
      <c r="AK378" s="86">
        <v>3.1824532033619048</v>
      </c>
    </row>
    <row r="379" spans="2:37">
      <c r="B379" t="s">
        <v>90</v>
      </c>
      <c r="C379">
        <v>-2.6473336384031541</v>
      </c>
      <c r="J379" t="s">
        <v>32</v>
      </c>
      <c r="K379" t="s">
        <v>33</v>
      </c>
      <c r="L379">
        <v>-2.6473336384031541</v>
      </c>
      <c r="M379">
        <v>30.22232028696272</v>
      </c>
      <c r="AE379" s="86" t="s">
        <v>31</v>
      </c>
      <c r="AF379" s="86" t="s">
        <v>102</v>
      </c>
      <c r="AG379" s="86" t="s">
        <v>34</v>
      </c>
      <c r="AH379" s="86" t="s">
        <v>31</v>
      </c>
      <c r="AI379" s="86">
        <v>4.9396700444428818</v>
      </c>
      <c r="AJ379" s="86">
        <v>6.5981711697874603</v>
      </c>
      <c r="AK379" s="86">
        <v>1.6585011253445785</v>
      </c>
    </row>
    <row r="380" spans="2:37">
      <c r="B380" t="s">
        <v>92</v>
      </c>
      <c r="C380">
        <v>6.5861123369905092</v>
      </c>
      <c r="J380" t="s">
        <v>32</v>
      </c>
      <c r="K380" t="s">
        <v>28</v>
      </c>
      <c r="L380">
        <v>6.5861123369905092</v>
      </c>
      <c r="M380">
        <v>6.7639892941577875</v>
      </c>
      <c r="AE380" s="86" t="s">
        <v>31</v>
      </c>
      <c r="AF380" s="86" t="s">
        <v>102</v>
      </c>
      <c r="AG380" s="86" t="s">
        <v>34</v>
      </c>
      <c r="AH380" s="86" t="s">
        <v>32</v>
      </c>
      <c r="AI380" s="86">
        <v>4.9105982780456543</v>
      </c>
      <c r="AJ380" s="86">
        <v>4.6241681272333315</v>
      </c>
      <c r="AK380" s="86">
        <v>-0.28643015081232281</v>
      </c>
    </row>
    <row r="381" spans="2:37">
      <c r="B381" t="s">
        <v>92</v>
      </c>
      <c r="C381">
        <v>5.2243979336233695</v>
      </c>
      <c r="J381" t="s">
        <v>32</v>
      </c>
      <c r="K381" t="s">
        <v>31</v>
      </c>
      <c r="L381">
        <v>5.2243979336233695</v>
      </c>
      <c r="M381">
        <v>5.4166436409482763</v>
      </c>
      <c r="AE381" s="86" t="s">
        <v>31</v>
      </c>
      <c r="AF381" s="86" t="s">
        <v>102</v>
      </c>
      <c r="AG381" s="86" t="s">
        <v>34</v>
      </c>
      <c r="AH381" s="86" t="s">
        <v>33</v>
      </c>
      <c r="AI381" s="86">
        <v>4.8244105368329766</v>
      </c>
      <c r="AJ381" s="86">
        <v>4.4389793496382861</v>
      </c>
      <c r="AK381" s="86">
        <v>-0.38543118719469049</v>
      </c>
    </row>
    <row r="382" spans="2:37">
      <c r="B382" t="s">
        <v>92</v>
      </c>
      <c r="C382">
        <v>1.9883871049069342</v>
      </c>
      <c r="J382" t="s">
        <v>32</v>
      </c>
      <c r="K382" t="s">
        <v>32</v>
      </c>
      <c r="L382">
        <v>1.9883871049069342</v>
      </c>
      <c r="M382">
        <v>2.163207753262621</v>
      </c>
      <c r="AE382" s="86" t="s">
        <v>31</v>
      </c>
      <c r="AF382" s="86" t="s">
        <v>102</v>
      </c>
      <c r="AG382" s="86" t="s">
        <v>86</v>
      </c>
      <c r="AH382" s="86" t="s">
        <v>28</v>
      </c>
      <c r="AI382" s="86">
        <v>23.189492548057391</v>
      </c>
      <c r="AJ382" s="86">
        <v>26.03792825359827</v>
      </c>
      <c r="AK382" s="86">
        <v>2.8484357055408793</v>
      </c>
    </row>
    <row r="383" spans="2:37">
      <c r="B383" t="s">
        <v>92</v>
      </c>
      <c r="C383">
        <v>0.78934703324292166</v>
      </c>
      <c r="J383" t="s">
        <v>32</v>
      </c>
      <c r="K383" t="s">
        <v>33</v>
      </c>
      <c r="L383">
        <v>0.78934703324292166</v>
      </c>
      <c r="M383">
        <v>0.89282420316932343</v>
      </c>
      <c r="AE383" s="86" t="s">
        <v>31</v>
      </c>
      <c r="AF383" s="86" t="s">
        <v>102</v>
      </c>
      <c r="AG383" s="86" t="s">
        <v>86</v>
      </c>
      <c r="AH383" s="86" t="s">
        <v>31</v>
      </c>
      <c r="AI383" s="86">
        <v>22.267397453722435</v>
      </c>
      <c r="AJ383" s="86">
        <v>23.182149651136886</v>
      </c>
      <c r="AK383" s="86">
        <v>0.91475219741445102</v>
      </c>
    </row>
    <row r="384" spans="2:37">
      <c r="B384" t="s">
        <v>92</v>
      </c>
      <c r="C384">
        <v>4.3221119984162204</v>
      </c>
      <c r="J384" t="s">
        <v>32</v>
      </c>
      <c r="K384" t="s">
        <v>28</v>
      </c>
      <c r="L384">
        <v>4.3221119984162204</v>
      </c>
      <c r="M384">
        <v>5.1949099165605226</v>
      </c>
      <c r="AE384" s="86" t="s">
        <v>31</v>
      </c>
      <c r="AF384" s="86" t="s">
        <v>102</v>
      </c>
      <c r="AG384" s="86" t="s">
        <v>86</v>
      </c>
      <c r="AH384" s="86" t="s">
        <v>32</v>
      </c>
      <c r="AI384" s="86">
        <v>19.315216880578262</v>
      </c>
      <c r="AJ384" s="86">
        <v>17.210287607403902</v>
      </c>
      <c r="AK384" s="86">
        <v>-2.1049292731743598</v>
      </c>
    </row>
    <row r="385" spans="2:37">
      <c r="B385" t="s">
        <v>92</v>
      </c>
      <c r="C385">
        <v>4.190219391777851</v>
      </c>
      <c r="J385" t="s">
        <v>32</v>
      </c>
      <c r="K385" t="s">
        <v>31</v>
      </c>
      <c r="L385">
        <v>4.190219391777851</v>
      </c>
      <c r="M385">
        <v>5.0405156005108571</v>
      </c>
      <c r="AE385" s="86" t="s">
        <v>31</v>
      </c>
      <c r="AF385" s="86" t="s">
        <v>102</v>
      </c>
      <c r="AG385" s="86" t="s">
        <v>86</v>
      </c>
      <c r="AH385" s="86" t="s">
        <v>33</v>
      </c>
      <c r="AI385" s="86">
        <v>17.959221171517658</v>
      </c>
      <c r="AJ385" s="86">
        <v>14.807625363355349</v>
      </c>
      <c r="AK385" s="86">
        <v>-3.151595808162309</v>
      </c>
    </row>
    <row r="386" spans="2:37">
      <c r="B386" t="s">
        <v>92</v>
      </c>
      <c r="C386">
        <v>1.7487669080175381</v>
      </c>
      <c r="J386" t="s">
        <v>32</v>
      </c>
      <c r="K386" t="s">
        <v>32</v>
      </c>
      <c r="L386">
        <v>1.7487669080175381</v>
      </c>
      <c r="M386">
        <v>2.5941097748535937</v>
      </c>
      <c r="AE386" s="86" t="s">
        <v>32</v>
      </c>
      <c r="AF386" s="86" t="s">
        <v>90</v>
      </c>
      <c r="AG386" s="86" t="s">
        <v>5</v>
      </c>
      <c r="AH386" s="86" t="s">
        <v>28</v>
      </c>
      <c r="AI386" s="86">
        <v>0.16253806489994091</v>
      </c>
      <c r="AJ386" s="86">
        <v>11.060274536326029</v>
      </c>
      <c r="AK386" s="86">
        <v>10.897736471426088</v>
      </c>
    </row>
    <row r="387" spans="2:37">
      <c r="B387" t="s">
        <v>92</v>
      </c>
      <c r="C387">
        <v>0.69431177617693118</v>
      </c>
      <c r="J387" t="s">
        <v>32</v>
      </c>
      <c r="K387" t="s">
        <v>33</v>
      </c>
      <c r="L387">
        <v>0.69431177617693118</v>
      </c>
      <c r="M387">
        <v>1.5246713192942907</v>
      </c>
      <c r="AE387" s="86" t="s">
        <v>32</v>
      </c>
      <c r="AF387" s="86" t="s">
        <v>90</v>
      </c>
      <c r="AG387" s="86" t="s">
        <v>5</v>
      </c>
      <c r="AH387" s="86" t="s">
        <v>31</v>
      </c>
      <c r="AI387" s="86">
        <v>0.17849676463068748</v>
      </c>
      <c r="AJ387" s="86">
        <v>6.0536332134081396</v>
      </c>
      <c r="AK387" s="86">
        <v>5.875136448777452</v>
      </c>
    </row>
    <row r="388" spans="2:37">
      <c r="B388" t="s">
        <v>92</v>
      </c>
      <c r="C388">
        <v>4.5547665786743163</v>
      </c>
      <c r="J388" t="s">
        <v>32</v>
      </c>
      <c r="K388" t="s">
        <v>28</v>
      </c>
      <c r="L388">
        <v>4.5547665786743163</v>
      </c>
      <c r="M388">
        <v>6.1095163919154478</v>
      </c>
      <c r="AE388" s="86" t="s">
        <v>32</v>
      </c>
      <c r="AF388" s="86" t="s">
        <v>90</v>
      </c>
      <c r="AG388" s="86" t="s">
        <v>5</v>
      </c>
      <c r="AH388" s="86" t="s">
        <v>32</v>
      </c>
      <c r="AI388" s="86">
        <v>0.17476702243723768</v>
      </c>
      <c r="AJ388" s="86">
        <v>4.9659052765115774</v>
      </c>
      <c r="AK388" s="86">
        <v>4.7911382540743395</v>
      </c>
    </row>
    <row r="389" spans="2:37">
      <c r="B389" t="s">
        <v>92</v>
      </c>
      <c r="C389">
        <v>4.5282958988370847</v>
      </c>
      <c r="J389" t="s">
        <v>32</v>
      </c>
      <c r="K389" t="s">
        <v>31</v>
      </c>
      <c r="L389">
        <v>4.5282958988370847</v>
      </c>
      <c r="M389">
        <v>6.0661846750941359</v>
      </c>
      <c r="AE389" s="86" t="s">
        <v>32</v>
      </c>
      <c r="AF389" s="86" t="s">
        <v>90</v>
      </c>
      <c r="AG389" s="86" t="s">
        <v>5</v>
      </c>
      <c r="AH389" s="86" t="s">
        <v>33</v>
      </c>
      <c r="AI389" s="86">
        <v>0.12207341916633374</v>
      </c>
      <c r="AJ389" s="86">
        <v>1.7336414526608657</v>
      </c>
      <c r="AK389" s="86">
        <v>1.6115680334945319</v>
      </c>
    </row>
    <row r="390" spans="2:37">
      <c r="B390" t="s">
        <v>92</v>
      </c>
      <c r="C390">
        <v>1.0562952836112276</v>
      </c>
      <c r="J390" t="s">
        <v>32</v>
      </c>
      <c r="K390" t="s">
        <v>32</v>
      </c>
      <c r="L390">
        <v>1.0562952836112276</v>
      </c>
      <c r="M390">
        <v>2.5728821630158074</v>
      </c>
      <c r="AE390" s="86" t="s">
        <v>32</v>
      </c>
      <c r="AF390" s="86" t="s">
        <v>90</v>
      </c>
      <c r="AG390" s="86" t="s">
        <v>30</v>
      </c>
      <c r="AH390" s="86" t="s">
        <v>28</v>
      </c>
      <c r="AI390" s="86">
        <v>0.89147081725860433</v>
      </c>
      <c r="AJ390" s="86">
        <v>8.6862809549488667</v>
      </c>
      <c r="AK390" s="86">
        <v>7.7948101376902628</v>
      </c>
    </row>
    <row r="391" spans="2:37">
      <c r="B391" t="s">
        <v>92</v>
      </c>
      <c r="C391">
        <v>0.54503580636641091</v>
      </c>
      <c r="J391" t="s">
        <v>32</v>
      </c>
      <c r="K391" t="s">
        <v>33</v>
      </c>
      <c r="L391">
        <v>0.54503580636641091</v>
      </c>
      <c r="M391">
        <v>2.0787327938912563</v>
      </c>
      <c r="AE391" s="86" t="s">
        <v>32</v>
      </c>
      <c r="AF391" s="86" t="s">
        <v>90</v>
      </c>
      <c r="AG391" s="86" t="s">
        <v>30</v>
      </c>
      <c r="AH391" s="86" t="s">
        <v>31</v>
      </c>
      <c r="AI391" s="86">
        <v>0.83249734217427163</v>
      </c>
      <c r="AJ391" s="86">
        <v>5.7154195325783048</v>
      </c>
      <c r="AK391" s="86">
        <v>4.8829221904040327</v>
      </c>
    </row>
    <row r="392" spans="2:37">
      <c r="B392" t="s">
        <v>92</v>
      </c>
      <c r="C392">
        <v>5.5387753840004752</v>
      </c>
      <c r="J392" t="s">
        <v>32</v>
      </c>
      <c r="K392" t="s">
        <v>28</v>
      </c>
      <c r="L392">
        <v>5.5387753840004752</v>
      </c>
      <c r="M392">
        <v>8.4638736602914246</v>
      </c>
      <c r="AE392" s="86" t="s">
        <v>32</v>
      </c>
      <c r="AF392" s="86" t="s">
        <v>90</v>
      </c>
      <c r="AG392" s="86" t="s">
        <v>30</v>
      </c>
      <c r="AH392" s="86" t="s">
        <v>32</v>
      </c>
      <c r="AI392" s="86">
        <v>0.83953090766807659</v>
      </c>
      <c r="AJ392" s="86">
        <v>1.9502527249323858</v>
      </c>
      <c r="AK392" s="86">
        <v>1.1107218172643092</v>
      </c>
    </row>
    <row r="393" spans="2:37">
      <c r="B393" t="s">
        <v>92</v>
      </c>
      <c r="C393">
        <v>5.0032347311844703</v>
      </c>
      <c r="J393" t="s">
        <v>32</v>
      </c>
      <c r="K393" t="s">
        <v>31</v>
      </c>
      <c r="L393">
        <v>5.0032347311844703</v>
      </c>
      <c r="M393">
        <v>7.8812149189406098</v>
      </c>
      <c r="AE393" s="86" t="s">
        <v>32</v>
      </c>
      <c r="AF393" s="86" t="s">
        <v>90</v>
      </c>
      <c r="AG393" s="86" t="s">
        <v>30</v>
      </c>
      <c r="AH393" s="86" t="s">
        <v>33</v>
      </c>
      <c r="AI393" s="86">
        <v>0.82926566960060433</v>
      </c>
      <c r="AJ393" s="86">
        <v>1.8696708801674515</v>
      </c>
      <c r="AK393" s="86">
        <v>1.0404052105668473</v>
      </c>
    </row>
    <row r="394" spans="2:37">
      <c r="B394" t="s">
        <v>92</v>
      </c>
      <c r="C394">
        <v>1.9414367820009772</v>
      </c>
      <c r="J394" t="s">
        <v>32</v>
      </c>
      <c r="K394" t="s">
        <v>32</v>
      </c>
      <c r="L394">
        <v>1.9414367820009772</v>
      </c>
      <c r="M394">
        <v>4.8034887163727369</v>
      </c>
      <c r="AE394" s="86" t="s">
        <v>32</v>
      </c>
      <c r="AF394" s="86" t="s">
        <v>90</v>
      </c>
      <c r="AG394" s="86" t="s">
        <v>10</v>
      </c>
      <c r="AH394" s="86" t="s">
        <v>28</v>
      </c>
      <c r="AI394" s="86">
        <v>1.5751677941584932</v>
      </c>
      <c r="AJ394" s="86">
        <v>9.3299644175713414</v>
      </c>
      <c r="AK394" s="86">
        <v>7.7547966234128483</v>
      </c>
    </row>
    <row r="395" spans="2:37">
      <c r="B395" t="s">
        <v>92</v>
      </c>
      <c r="C395">
        <v>1.2833447621492096</v>
      </c>
      <c r="J395" t="s">
        <v>32</v>
      </c>
      <c r="K395" t="s">
        <v>33</v>
      </c>
      <c r="L395">
        <v>1.2833447621492096</v>
      </c>
      <c r="M395">
        <v>4.1166470468163254</v>
      </c>
      <c r="AE395" s="86" t="s">
        <v>32</v>
      </c>
      <c r="AF395" s="86" t="s">
        <v>90</v>
      </c>
      <c r="AG395" s="86" t="s">
        <v>10</v>
      </c>
      <c r="AH395" s="86" t="s">
        <v>31</v>
      </c>
      <c r="AI395" s="86">
        <v>1.5404449617219664</v>
      </c>
      <c r="AJ395" s="86">
        <v>8.2644701625301629</v>
      </c>
      <c r="AK395" s="86">
        <v>6.724025200808196</v>
      </c>
    </row>
    <row r="396" spans="2:37">
      <c r="B396" t="s">
        <v>92</v>
      </c>
      <c r="C396">
        <v>6.4925607753988581</v>
      </c>
      <c r="J396" t="s">
        <v>32</v>
      </c>
      <c r="K396" t="s">
        <v>28</v>
      </c>
      <c r="L396">
        <v>6.4925607753988581</v>
      </c>
      <c r="M396">
        <v>11.574711120303425</v>
      </c>
      <c r="AE396" s="86" t="s">
        <v>32</v>
      </c>
      <c r="AF396" s="86" t="s">
        <v>90</v>
      </c>
      <c r="AG396" s="86" t="s">
        <v>10</v>
      </c>
      <c r="AH396" s="86" t="s">
        <v>32</v>
      </c>
      <c r="AI396" s="86">
        <v>1.5568636207170383</v>
      </c>
      <c r="AJ396" s="86">
        <v>2.3968181943380706</v>
      </c>
      <c r="AK396" s="86">
        <v>0.83995457362103232</v>
      </c>
    </row>
    <row r="397" spans="2:37">
      <c r="B397" t="s">
        <v>92</v>
      </c>
      <c r="C397">
        <v>5.5479883970473329</v>
      </c>
      <c r="J397" t="s">
        <v>32</v>
      </c>
      <c r="K397" t="s">
        <v>31</v>
      </c>
      <c r="L397">
        <v>5.5479883970473329</v>
      </c>
      <c r="M397">
        <v>10.624175909079405</v>
      </c>
      <c r="AE397" s="86" t="s">
        <v>32</v>
      </c>
      <c r="AF397" s="86" t="s">
        <v>90</v>
      </c>
      <c r="AG397" s="86" t="s">
        <v>10</v>
      </c>
      <c r="AH397" s="86" t="s">
        <v>33</v>
      </c>
      <c r="AI397" s="86">
        <v>1.5636760062235264</v>
      </c>
      <c r="AJ397" s="86">
        <v>3.0364679672966703</v>
      </c>
      <c r="AK397" s="86">
        <v>1.4727919610731439</v>
      </c>
    </row>
    <row r="398" spans="2:37">
      <c r="B398" t="s">
        <v>92</v>
      </c>
      <c r="C398">
        <v>2.477352351913285</v>
      </c>
      <c r="J398" t="s">
        <v>32</v>
      </c>
      <c r="K398" t="s">
        <v>32</v>
      </c>
      <c r="L398">
        <v>2.477352351913285</v>
      </c>
      <c r="M398">
        <v>7.5404276944664366</v>
      </c>
      <c r="AE398" s="86" t="s">
        <v>32</v>
      </c>
      <c r="AF398" s="86" t="s">
        <v>90</v>
      </c>
      <c r="AG398" s="86" t="s">
        <v>13</v>
      </c>
      <c r="AH398" s="86" t="s">
        <v>28</v>
      </c>
      <c r="AI398" s="86">
        <v>2.950210358588381</v>
      </c>
      <c r="AJ398" s="86">
        <v>10.865287711099761</v>
      </c>
      <c r="AK398" s="86">
        <v>7.9150773525113802</v>
      </c>
    </row>
    <row r="399" spans="2:37">
      <c r="B399" t="s">
        <v>92</v>
      </c>
      <c r="C399">
        <v>2.2635316406954153</v>
      </c>
      <c r="J399" t="s">
        <v>32</v>
      </c>
      <c r="K399" t="s">
        <v>33</v>
      </c>
      <c r="L399">
        <v>2.2635316406954153</v>
      </c>
      <c r="M399">
        <v>7.2524731751411196</v>
      </c>
      <c r="AE399" s="86" t="s">
        <v>32</v>
      </c>
      <c r="AF399" s="86" t="s">
        <v>90</v>
      </c>
      <c r="AG399" s="86" t="s">
        <v>13</v>
      </c>
      <c r="AH399" s="86" t="s">
        <v>31</v>
      </c>
      <c r="AI399" s="86">
        <v>2.8997603055963106</v>
      </c>
      <c r="AJ399" s="86">
        <v>9.9378122371349598</v>
      </c>
      <c r="AK399" s="86">
        <v>7.0380519315386492</v>
      </c>
    </row>
    <row r="400" spans="2:37">
      <c r="B400" t="s">
        <v>92</v>
      </c>
      <c r="C400">
        <v>6.0636289183516503</v>
      </c>
      <c r="J400" t="s">
        <v>32</v>
      </c>
      <c r="K400" t="s">
        <v>28</v>
      </c>
      <c r="L400">
        <v>6.0636289183516503</v>
      </c>
      <c r="M400">
        <v>28.684728872699036</v>
      </c>
      <c r="AE400" s="86" t="s">
        <v>32</v>
      </c>
      <c r="AF400" s="86" t="s">
        <v>90</v>
      </c>
      <c r="AG400" s="86" t="s">
        <v>13</v>
      </c>
      <c r="AH400" s="86" t="s">
        <v>32</v>
      </c>
      <c r="AI400" s="86">
        <v>2.8429373105367026</v>
      </c>
      <c r="AJ400" s="86">
        <v>5.3549219030674884</v>
      </c>
      <c r="AK400" s="86">
        <v>2.5119845925307858</v>
      </c>
    </row>
    <row r="401" spans="2:37">
      <c r="B401" t="s">
        <v>92</v>
      </c>
      <c r="C401">
        <v>4.3297268157184057</v>
      </c>
      <c r="J401" t="s">
        <v>32</v>
      </c>
      <c r="K401" t="s">
        <v>31</v>
      </c>
      <c r="L401">
        <v>4.3297268157184057</v>
      </c>
      <c r="M401">
        <v>28.010343611016971</v>
      </c>
      <c r="AE401" s="86" t="s">
        <v>32</v>
      </c>
      <c r="AF401" s="86" t="s">
        <v>90</v>
      </c>
      <c r="AG401" s="86" t="s">
        <v>13</v>
      </c>
      <c r="AH401" s="86" t="s">
        <v>33</v>
      </c>
      <c r="AI401" s="86">
        <v>2.8410887718200684</v>
      </c>
      <c r="AJ401" s="86">
        <v>5.3708830649253887</v>
      </c>
      <c r="AK401" s="86">
        <v>2.5297942931053203</v>
      </c>
    </row>
    <row r="402" spans="2:37">
      <c r="B402" t="s">
        <v>92</v>
      </c>
      <c r="C402">
        <v>0.25578218907745409</v>
      </c>
      <c r="J402" t="s">
        <v>32</v>
      </c>
      <c r="K402" t="s">
        <v>32</v>
      </c>
      <c r="L402">
        <v>0.25578218907745409</v>
      </c>
      <c r="M402">
        <v>26.735535890431915</v>
      </c>
      <c r="AE402" s="86" t="s">
        <v>32</v>
      </c>
      <c r="AF402" s="86" t="s">
        <v>90</v>
      </c>
      <c r="AG402" s="86" t="s">
        <v>34</v>
      </c>
      <c r="AH402" s="86" t="s">
        <v>28</v>
      </c>
      <c r="AI402" s="86">
        <v>5.056859927418631</v>
      </c>
      <c r="AJ402" s="86">
        <v>13.958100863235934</v>
      </c>
      <c r="AK402" s="86">
        <v>8.9012409358173024</v>
      </c>
    </row>
    <row r="403" spans="2:37">
      <c r="B403" t="s">
        <v>92</v>
      </c>
      <c r="C403">
        <v>-1.0075539339598549</v>
      </c>
      <c r="J403" t="s">
        <v>32</v>
      </c>
      <c r="K403" t="s">
        <v>33</v>
      </c>
      <c r="L403">
        <v>-1.0075539339598549</v>
      </c>
      <c r="M403">
        <v>22.441720046040611</v>
      </c>
      <c r="AE403" s="86" t="s">
        <v>32</v>
      </c>
      <c r="AF403" s="86" t="s">
        <v>90</v>
      </c>
      <c r="AG403" s="86" t="s">
        <v>34</v>
      </c>
      <c r="AH403" s="86" t="s">
        <v>31</v>
      </c>
      <c r="AI403" s="86">
        <v>5.1387211826431702</v>
      </c>
      <c r="AJ403" s="86">
        <v>13.585803631127598</v>
      </c>
      <c r="AK403" s="86">
        <v>8.4470824484844282</v>
      </c>
    </row>
    <row r="404" spans="2:37">
      <c r="B404" t="s">
        <v>94</v>
      </c>
      <c r="C404">
        <v>4.0842716308890799</v>
      </c>
      <c r="J404" t="s">
        <v>32</v>
      </c>
      <c r="K404" t="s">
        <v>28</v>
      </c>
      <c r="L404">
        <v>4.0842716308890799</v>
      </c>
      <c r="M404">
        <v>4.2790082128507656</v>
      </c>
      <c r="AE404" s="86" t="s">
        <v>32</v>
      </c>
      <c r="AF404" s="86" t="s">
        <v>90</v>
      </c>
      <c r="AG404" s="86" t="s">
        <v>34</v>
      </c>
      <c r="AH404" s="86" t="s">
        <v>32</v>
      </c>
      <c r="AI404" s="86">
        <v>4.9632587066063518</v>
      </c>
      <c r="AJ404" s="86">
        <v>11.520324452106768</v>
      </c>
      <c r="AK404" s="86">
        <v>6.5570657455004167</v>
      </c>
    </row>
    <row r="405" spans="2:37">
      <c r="B405" t="s">
        <v>94</v>
      </c>
      <c r="C405">
        <v>2.5386713280762985</v>
      </c>
      <c r="J405" t="s">
        <v>32</v>
      </c>
      <c r="K405" t="s">
        <v>31</v>
      </c>
      <c r="L405">
        <v>2.5386713280762985</v>
      </c>
      <c r="M405">
        <v>2.7403816134730494</v>
      </c>
      <c r="AE405" s="86" t="s">
        <v>32</v>
      </c>
      <c r="AF405" s="86" t="s">
        <v>90</v>
      </c>
      <c r="AG405" s="86" t="s">
        <v>34</v>
      </c>
      <c r="AH405" s="86" t="s">
        <v>33</v>
      </c>
      <c r="AI405" s="86">
        <v>5.093384371863471</v>
      </c>
      <c r="AJ405" s="86">
        <v>8.6741870935316445</v>
      </c>
      <c r="AK405" s="86">
        <v>3.5808027216681735</v>
      </c>
    </row>
    <row r="406" spans="2:37">
      <c r="B406" t="s">
        <v>94</v>
      </c>
      <c r="C406">
        <v>1.1703235224756847</v>
      </c>
      <c r="J406" t="s">
        <v>32</v>
      </c>
      <c r="K406" t="s">
        <v>32</v>
      </c>
      <c r="L406">
        <v>1.1703235224756847</v>
      </c>
      <c r="M406">
        <v>1.3486602812544248</v>
      </c>
      <c r="AE406" s="86" t="s">
        <v>32</v>
      </c>
      <c r="AF406" s="86" t="s">
        <v>90</v>
      </c>
      <c r="AG406" s="86" t="s">
        <v>86</v>
      </c>
      <c r="AH406" s="86" t="s">
        <v>28</v>
      </c>
      <c r="AI406" s="86">
        <v>25.548240502016263</v>
      </c>
      <c r="AJ406" s="86">
        <v>32.181716069188226</v>
      </c>
      <c r="AK406" s="86">
        <v>6.6334755671719634</v>
      </c>
    </row>
    <row r="407" spans="2:37">
      <c r="B407" t="s">
        <v>94</v>
      </c>
      <c r="C407">
        <v>0.49275275244074335</v>
      </c>
      <c r="J407" t="s">
        <v>32</v>
      </c>
      <c r="K407" t="s">
        <v>33</v>
      </c>
      <c r="L407">
        <v>0.49275275244074335</v>
      </c>
      <c r="M407">
        <v>0.60528107678148169</v>
      </c>
      <c r="AE407" s="86" t="s">
        <v>32</v>
      </c>
      <c r="AF407" s="86" t="s">
        <v>90</v>
      </c>
      <c r="AG407" s="86" t="s">
        <v>86</v>
      </c>
      <c r="AH407" s="86" t="s">
        <v>31</v>
      </c>
      <c r="AI407" s="86">
        <v>27.988259426185063</v>
      </c>
      <c r="AJ407" s="86">
        <v>33.996937355578396</v>
      </c>
      <c r="AK407" s="86">
        <v>6.0086779293933326</v>
      </c>
    </row>
    <row r="408" spans="2:37">
      <c r="B408" t="s">
        <v>94</v>
      </c>
      <c r="C408">
        <v>3.1979270882347306</v>
      </c>
      <c r="J408" t="s">
        <v>32</v>
      </c>
      <c r="K408" t="s">
        <v>28</v>
      </c>
      <c r="L408">
        <v>3.1979270882347306</v>
      </c>
      <c r="M408">
        <v>4.0540746537667482</v>
      </c>
      <c r="AE408" s="86" t="s">
        <v>32</v>
      </c>
      <c r="AF408" s="86" t="s">
        <v>90</v>
      </c>
      <c r="AG408" s="86" t="s">
        <v>86</v>
      </c>
      <c r="AH408" s="86" t="s">
        <v>32</v>
      </c>
      <c r="AI408" s="86">
        <v>29.81517376926508</v>
      </c>
      <c r="AJ408" s="86">
        <v>31.692576692680294</v>
      </c>
      <c r="AK408" s="86">
        <v>1.8774029234152145</v>
      </c>
    </row>
    <row r="409" spans="2:37">
      <c r="B409" t="s">
        <v>94</v>
      </c>
      <c r="C409">
        <v>2.2412562483648752</v>
      </c>
      <c r="J409" t="s">
        <v>32</v>
      </c>
      <c r="K409" t="s">
        <v>31</v>
      </c>
      <c r="L409">
        <v>2.2412562483648752</v>
      </c>
      <c r="M409">
        <v>3.0737988396380151</v>
      </c>
      <c r="AE409" s="86" t="s">
        <v>32</v>
      </c>
      <c r="AF409" s="86" t="s">
        <v>90</v>
      </c>
      <c r="AG409" s="86" t="s">
        <v>86</v>
      </c>
      <c r="AH409" s="86" t="s">
        <v>33</v>
      </c>
      <c r="AI409" s="86">
        <v>32.869653925365874</v>
      </c>
      <c r="AJ409" s="86">
        <v>30.22232028696272</v>
      </c>
      <c r="AK409" s="86">
        <v>-2.6473336384031541</v>
      </c>
    </row>
    <row r="410" spans="2:37">
      <c r="B410" t="s">
        <v>94</v>
      </c>
      <c r="C410">
        <v>0.88094748052492133</v>
      </c>
      <c r="J410" t="s">
        <v>32</v>
      </c>
      <c r="K410" t="s">
        <v>32</v>
      </c>
      <c r="L410">
        <v>0.88094748052492133</v>
      </c>
      <c r="M410">
        <v>1.7170035167152615</v>
      </c>
      <c r="AE410" s="86" t="s">
        <v>32</v>
      </c>
      <c r="AF410" s="86" t="s">
        <v>92</v>
      </c>
      <c r="AG410" s="86" t="s">
        <v>5</v>
      </c>
      <c r="AH410" s="86" t="s">
        <v>28</v>
      </c>
      <c r="AI410" s="86">
        <v>0.17787695716727864</v>
      </c>
      <c r="AJ410" s="86">
        <v>6.7639892941577875</v>
      </c>
      <c r="AK410" s="86">
        <v>6.5861123369905092</v>
      </c>
    </row>
    <row r="411" spans="2:37">
      <c r="B411" t="s">
        <v>94</v>
      </c>
      <c r="C411">
        <v>0.56558906264322506</v>
      </c>
      <c r="J411" t="s">
        <v>32</v>
      </c>
      <c r="K411" t="s">
        <v>33</v>
      </c>
      <c r="L411">
        <v>0.56558906264322506</v>
      </c>
      <c r="M411">
        <v>1.3827654544811783</v>
      </c>
      <c r="AE411" s="86" t="s">
        <v>32</v>
      </c>
      <c r="AF411" s="86" t="s">
        <v>92</v>
      </c>
      <c r="AG411" s="86" t="s">
        <v>5</v>
      </c>
      <c r="AH411" s="86" t="s">
        <v>31</v>
      </c>
      <c r="AI411" s="86">
        <v>0.19224570732490689</v>
      </c>
      <c r="AJ411" s="86">
        <v>5.4166436409482763</v>
      </c>
      <c r="AK411" s="86">
        <v>5.2243979336233695</v>
      </c>
    </row>
    <row r="412" spans="2:37">
      <c r="B412" t="s">
        <v>94</v>
      </c>
      <c r="C412">
        <v>3.7948937257359683</v>
      </c>
      <c r="J412" t="s">
        <v>32</v>
      </c>
      <c r="K412" t="s">
        <v>28</v>
      </c>
      <c r="L412">
        <v>3.7948937257359683</v>
      </c>
      <c r="M412">
        <v>5.3339982732836351</v>
      </c>
      <c r="AE412" s="86" t="s">
        <v>32</v>
      </c>
      <c r="AF412" s="86" t="s">
        <v>92</v>
      </c>
      <c r="AG412" s="86" t="s">
        <v>5</v>
      </c>
      <c r="AH412" s="86" t="s">
        <v>32</v>
      </c>
      <c r="AI412" s="86">
        <v>0.17482064835568692</v>
      </c>
      <c r="AJ412" s="86">
        <v>2.163207753262621</v>
      </c>
      <c r="AK412" s="86">
        <v>1.9883871049069342</v>
      </c>
    </row>
    <row r="413" spans="2:37">
      <c r="B413" t="s">
        <v>94</v>
      </c>
      <c r="C413">
        <v>2.4549849239501311</v>
      </c>
      <c r="J413" t="s">
        <v>32</v>
      </c>
      <c r="K413" t="s">
        <v>31</v>
      </c>
      <c r="L413">
        <v>2.4549849239501311</v>
      </c>
      <c r="M413">
        <v>3.9754229366316078</v>
      </c>
      <c r="AE413" s="86" t="s">
        <v>32</v>
      </c>
      <c r="AF413" s="86" t="s">
        <v>92</v>
      </c>
      <c r="AG413" s="86" t="s">
        <v>5</v>
      </c>
      <c r="AH413" s="86" t="s">
        <v>33</v>
      </c>
      <c r="AI413" s="86">
        <v>0.10347716992640181</v>
      </c>
      <c r="AJ413" s="86">
        <v>0.89282420316932343</v>
      </c>
      <c r="AK413" s="86">
        <v>0.78934703324292166</v>
      </c>
    </row>
    <row r="414" spans="2:37">
      <c r="B414" t="s">
        <v>94</v>
      </c>
      <c r="C414">
        <v>1.2713428287575628</v>
      </c>
      <c r="J414" t="s">
        <v>32</v>
      </c>
      <c r="K414" t="s">
        <v>32</v>
      </c>
      <c r="L414">
        <v>1.2713428287575628</v>
      </c>
      <c r="M414">
        <v>2.792119003240277</v>
      </c>
      <c r="AE414" s="86" t="s">
        <v>32</v>
      </c>
      <c r="AF414" s="86" t="s">
        <v>92</v>
      </c>
      <c r="AG414" s="86" t="s">
        <v>30</v>
      </c>
      <c r="AH414" s="86" t="s">
        <v>28</v>
      </c>
      <c r="AI414" s="86">
        <v>0.8727979181443023</v>
      </c>
      <c r="AJ414" s="86">
        <v>5.1949099165605226</v>
      </c>
      <c r="AK414" s="86">
        <v>4.3221119984162204</v>
      </c>
    </row>
    <row r="415" spans="2:37">
      <c r="B415" t="s">
        <v>94</v>
      </c>
      <c r="C415">
        <v>0.64058076235489736</v>
      </c>
      <c r="J415" t="s">
        <v>32</v>
      </c>
      <c r="K415" t="s">
        <v>33</v>
      </c>
      <c r="L415">
        <v>0.64058076235489736</v>
      </c>
      <c r="M415">
        <v>2.1535813157629033</v>
      </c>
      <c r="AE415" s="86" t="s">
        <v>32</v>
      </c>
      <c r="AF415" s="86" t="s">
        <v>92</v>
      </c>
      <c r="AG415" s="86" t="s">
        <v>30</v>
      </c>
      <c r="AH415" s="86" t="s">
        <v>31</v>
      </c>
      <c r="AI415" s="86">
        <v>0.85029620873300649</v>
      </c>
      <c r="AJ415" s="86">
        <v>5.0405156005108571</v>
      </c>
      <c r="AK415" s="86">
        <v>4.190219391777851</v>
      </c>
    </row>
    <row r="416" spans="2:37">
      <c r="B416" t="s">
        <v>94</v>
      </c>
      <c r="C416">
        <v>4.4580759021013554</v>
      </c>
      <c r="J416" t="s">
        <v>32</v>
      </c>
      <c r="K416" t="s">
        <v>28</v>
      </c>
      <c r="L416">
        <v>4.4580759021013554</v>
      </c>
      <c r="M416">
        <v>7.3585833348327325</v>
      </c>
      <c r="AE416" s="86" t="s">
        <v>32</v>
      </c>
      <c r="AF416" s="86" t="s">
        <v>92</v>
      </c>
      <c r="AG416" s="86" t="s">
        <v>30</v>
      </c>
      <c r="AH416" s="86" t="s">
        <v>32</v>
      </c>
      <c r="AI416" s="86">
        <v>0.84534286683605564</v>
      </c>
      <c r="AJ416" s="86">
        <v>2.5941097748535937</v>
      </c>
      <c r="AK416" s="86">
        <v>1.7487669080175381</v>
      </c>
    </row>
    <row r="417" spans="2:37">
      <c r="B417" t="s">
        <v>94</v>
      </c>
      <c r="C417">
        <v>3.7772636467129672</v>
      </c>
      <c r="J417" t="s">
        <v>32</v>
      </c>
      <c r="K417" t="s">
        <v>31</v>
      </c>
      <c r="L417">
        <v>3.7772636467129672</v>
      </c>
      <c r="M417">
        <v>6.5906180321121726</v>
      </c>
      <c r="AE417" s="86" t="s">
        <v>32</v>
      </c>
      <c r="AF417" s="86" t="s">
        <v>92</v>
      </c>
      <c r="AG417" s="86" t="s">
        <v>30</v>
      </c>
      <c r="AH417" s="86" t="s">
        <v>33</v>
      </c>
      <c r="AI417" s="86">
        <v>0.83035954311735949</v>
      </c>
      <c r="AJ417" s="86">
        <v>1.5246713192942907</v>
      </c>
      <c r="AK417" s="86">
        <v>0.69431177617693118</v>
      </c>
    </row>
    <row r="418" spans="2:37">
      <c r="B418" t="s">
        <v>94</v>
      </c>
      <c r="C418">
        <v>1.6856059116202511</v>
      </c>
      <c r="J418" t="s">
        <v>32</v>
      </c>
      <c r="K418" t="s">
        <v>32</v>
      </c>
      <c r="L418">
        <v>1.6856059116202511</v>
      </c>
      <c r="M418">
        <v>4.5229418146145806</v>
      </c>
      <c r="AE418" s="86" t="s">
        <v>32</v>
      </c>
      <c r="AF418" s="86" t="s">
        <v>92</v>
      </c>
      <c r="AG418" s="86" t="s">
        <v>10</v>
      </c>
      <c r="AH418" s="86" t="s">
        <v>28</v>
      </c>
      <c r="AI418" s="86">
        <v>1.5547498132411319</v>
      </c>
      <c r="AJ418" s="86">
        <v>6.1095163919154478</v>
      </c>
      <c r="AK418" s="86">
        <v>4.5547665786743163</v>
      </c>
    </row>
    <row r="419" spans="2:37">
      <c r="B419" t="s">
        <v>94</v>
      </c>
      <c r="C419">
        <v>0.91960939107038042</v>
      </c>
      <c r="J419" t="s">
        <v>32</v>
      </c>
      <c r="K419" t="s">
        <v>33</v>
      </c>
      <c r="L419">
        <v>0.91960939107038042</v>
      </c>
      <c r="M419">
        <v>3.7501784188483689</v>
      </c>
      <c r="AE419" s="86" t="s">
        <v>32</v>
      </c>
      <c r="AF419" s="86" t="s">
        <v>92</v>
      </c>
      <c r="AG419" s="86" t="s">
        <v>10</v>
      </c>
      <c r="AH419" s="86" t="s">
        <v>31</v>
      </c>
      <c r="AI419" s="86">
        <v>1.5378887762570514</v>
      </c>
      <c r="AJ419" s="86">
        <v>6.0661846750941359</v>
      </c>
      <c r="AK419" s="86">
        <v>4.5282958988370847</v>
      </c>
    </row>
    <row r="420" spans="2:37">
      <c r="B420" t="s">
        <v>94</v>
      </c>
      <c r="C420">
        <v>5.7104143116355113</v>
      </c>
      <c r="J420" t="s">
        <v>32</v>
      </c>
      <c r="K420" t="s">
        <v>28</v>
      </c>
      <c r="L420">
        <v>5.7104143116355113</v>
      </c>
      <c r="M420">
        <v>10.745579086762692</v>
      </c>
      <c r="AE420" s="86" t="s">
        <v>32</v>
      </c>
      <c r="AF420" s="86" t="s">
        <v>92</v>
      </c>
      <c r="AG420" s="86" t="s">
        <v>10</v>
      </c>
      <c r="AH420" s="86" t="s">
        <v>32</v>
      </c>
      <c r="AI420" s="86">
        <v>1.5165868794045798</v>
      </c>
      <c r="AJ420" s="86">
        <v>2.5728821630158074</v>
      </c>
      <c r="AK420" s="86">
        <v>1.0562952836112276</v>
      </c>
    </row>
    <row r="421" spans="2:37">
      <c r="B421" t="s">
        <v>94</v>
      </c>
      <c r="C421">
        <v>5.0404151034018625</v>
      </c>
      <c r="J421" t="s">
        <v>32</v>
      </c>
      <c r="K421" t="s">
        <v>31</v>
      </c>
      <c r="L421">
        <v>5.0404151034018625</v>
      </c>
      <c r="M421">
        <v>10.020343940679982</v>
      </c>
      <c r="AE421" s="86" t="s">
        <v>32</v>
      </c>
      <c r="AF421" s="86" t="s">
        <v>92</v>
      </c>
      <c r="AG421" s="86" t="s">
        <v>10</v>
      </c>
      <c r="AH421" s="86" t="s">
        <v>33</v>
      </c>
      <c r="AI421" s="86">
        <v>1.5336969875248454</v>
      </c>
      <c r="AJ421" s="86">
        <v>2.0787327938912563</v>
      </c>
      <c r="AK421" s="86">
        <v>0.54503580636641091</v>
      </c>
    </row>
    <row r="422" spans="2:37">
      <c r="B422" t="s">
        <v>94</v>
      </c>
      <c r="C422">
        <v>3.1932546560126944</v>
      </c>
      <c r="J422" t="s">
        <v>32</v>
      </c>
      <c r="K422" t="s">
        <v>32</v>
      </c>
      <c r="L422">
        <v>3.1932546560126944</v>
      </c>
      <c r="M422">
        <v>8.203924286365508</v>
      </c>
      <c r="AE422" s="86" t="s">
        <v>32</v>
      </c>
      <c r="AF422" s="86" t="s">
        <v>92</v>
      </c>
      <c r="AG422" s="86" t="s">
        <v>13</v>
      </c>
      <c r="AH422" s="86" t="s">
        <v>28</v>
      </c>
      <c r="AI422" s="86">
        <v>2.9250982762909499</v>
      </c>
      <c r="AJ422" s="86">
        <v>8.4638736602914246</v>
      </c>
      <c r="AK422" s="86">
        <v>5.5387753840004752</v>
      </c>
    </row>
    <row r="423" spans="2:37">
      <c r="B423" t="s">
        <v>94</v>
      </c>
      <c r="C423">
        <v>1.2568387153461504</v>
      </c>
      <c r="J423" t="s">
        <v>32</v>
      </c>
      <c r="K423" t="s">
        <v>33</v>
      </c>
      <c r="L423">
        <v>1.2568387153461504</v>
      </c>
      <c r="M423">
        <v>6.24155271420112</v>
      </c>
      <c r="AE423" s="86" t="s">
        <v>32</v>
      </c>
      <c r="AF423" s="86" t="s">
        <v>92</v>
      </c>
      <c r="AG423" s="86" t="s">
        <v>13</v>
      </c>
      <c r="AH423" s="86" t="s">
        <v>31</v>
      </c>
      <c r="AI423" s="86">
        <v>2.87798018775614</v>
      </c>
      <c r="AJ423" s="86">
        <v>7.8812149189406098</v>
      </c>
      <c r="AK423" s="86">
        <v>5.0032347311844703</v>
      </c>
    </row>
    <row r="424" spans="2:37">
      <c r="B424" t="s">
        <v>94</v>
      </c>
      <c r="C424">
        <v>5.8643717187292062</v>
      </c>
      <c r="J424" t="s">
        <v>32</v>
      </c>
      <c r="K424" t="s">
        <v>28</v>
      </c>
      <c r="L424">
        <v>5.8643717187292062</v>
      </c>
      <c r="M424">
        <v>25.806938625632764</v>
      </c>
      <c r="AE424" s="86" t="s">
        <v>32</v>
      </c>
      <c r="AF424" s="86" t="s">
        <v>92</v>
      </c>
      <c r="AG424" s="86" t="s">
        <v>13</v>
      </c>
      <c r="AH424" s="86" t="s">
        <v>32</v>
      </c>
      <c r="AI424" s="86">
        <v>2.8620519343717596</v>
      </c>
      <c r="AJ424" s="86">
        <v>4.8034887163727369</v>
      </c>
      <c r="AK424" s="86">
        <v>1.9414367820009772</v>
      </c>
    </row>
    <row r="425" spans="2:37">
      <c r="B425" t="s">
        <v>94</v>
      </c>
      <c r="C425">
        <v>4.2307693614283544</v>
      </c>
      <c r="J425" t="s">
        <v>32</v>
      </c>
      <c r="K425" t="s">
        <v>31</v>
      </c>
      <c r="L425">
        <v>4.2307693614283544</v>
      </c>
      <c r="M425">
        <v>24.355439311350018</v>
      </c>
      <c r="AE425" s="86" t="s">
        <v>32</v>
      </c>
      <c r="AF425" s="86" t="s">
        <v>92</v>
      </c>
      <c r="AG425" s="86" t="s">
        <v>13</v>
      </c>
      <c r="AH425" s="86" t="s">
        <v>33</v>
      </c>
      <c r="AI425" s="86">
        <v>2.8333022846671159</v>
      </c>
      <c r="AJ425" s="86">
        <v>4.1166470468163254</v>
      </c>
      <c r="AK425" s="86">
        <v>1.2833447621492096</v>
      </c>
    </row>
    <row r="426" spans="2:37">
      <c r="B426" t="s">
        <v>94</v>
      </c>
      <c r="C426">
        <v>1.562467957936736</v>
      </c>
      <c r="J426" t="s">
        <v>32</v>
      </c>
      <c r="K426" t="s">
        <v>32</v>
      </c>
      <c r="L426">
        <v>1.562467957936736</v>
      </c>
      <c r="M426">
        <v>22.187458561837303</v>
      </c>
      <c r="AE426" s="86" t="s">
        <v>32</v>
      </c>
      <c r="AF426" s="86" t="s">
        <v>92</v>
      </c>
      <c r="AG426" s="86" t="s">
        <v>34</v>
      </c>
      <c r="AH426" s="86" t="s">
        <v>28</v>
      </c>
      <c r="AI426" s="86">
        <v>5.0821503449045666</v>
      </c>
      <c r="AJ426" s="86">
        <v>11.574711120303425</v>
      </c>
      <c r="AK426" s="86">
        <v>6.4925607753988581</v>
      </c>
    </row>
    <row r="427" spans="2:37">
      <c r="B427" t="s">
        <v>94</v>
      </c>
      <c r="C427">
        <v>-1.5671842928085233</v>
      </c>
      <c r="J427" t="s">
        <v>32</v>
      </c>
      <c r="K427" t="s">
        <v>33</v>
      </c>
      <c r="L427">
        <v>-1.5671842928085233</v>
      </c>
      <c r="M427">
        <v>19.449772869798071</v>
      </c>
      <c r="AE427" s="86" t="s">
        <v>32</v>
      </c>
      <c r="AF427" s="86" t="s">
        <v>92</v>
      </c>
      <c r="AG427" s="86" t="s">
        <v>34</v>
      </c>
      <c r="AH427" s="86" t="s">
        <v>31</v>
      </c>
      <c r="AI427" s="86">
        <v>5.0761875120320719</v>
      </c>
      <c r="AJ427" s="86">
        <v>10.624175909079405</v>
      </c>
      <c r="AK427" s="86">
        <v>5.5479883970473329</v>
      </c>
    </row>
    <row r="428" spans="2:37">
      <c r="B428" t="s">
        <v>96</v>
      </c>
      <c r="C428">
        <v>2.5842991295205544</v>
      </c>
      <c r="J428" t="s">
        <v>32</v>
      </c>
      <c r="K428" t="s">
        <v>28</v>
      </c>
      <c r="L428">
        <v>2.5842991295205544</v>
      </c>
      <c r="M428">
        <v>2.7823087865186027</v>
      </c>
      <c r="AE428" s="86" t="s">
        <v>32</v>
      </c>
      <c r="AF428" s="86" t="s">
        <v>92</v>
      </c>
      <c r="AG428" s="86" t="s">
        <v>34</v>
      </c>
      <c r="AH428" s="86" t="s">
        <v>32</v>
      </c>
      <c r="AI428" s="86">
        <v>5.0630753425531516</v>
      </c>
      <c r="AJ428" s="86">
        <v>7.5404276944664366</v>
      </c>
      <c r="AK428" s="86">
        <v>2.477352351913285</v>
      </c>
    </row>
    <row r="429" spans="2:37">
      <c r="B429" t="s">
        <v>96</v>
      </c>
      <c r="C429">
        <v>1.4884115118138932</v>
      </c>
      <c r="J429" t="s">
        <v>32</v>
      </c>
      <c r="K429" t="s">
        <v>31</v>
      </c>
      <c r="L429">
        <v>1.4884115118138932</v>
      </c>
      <c r="M429">
        <v>1.6888701771663628</v>
      </c>
      <c r="AE429" s="86" t="s">
        <v>32</v>
      </c>
      <c r="AF429" s="86" t="s">
        <v>92</v>
      </c>
      <c r="AG429" s="86" t="s">
        <v>34</v>
      </c>
      <c r="AH429" s="86" t="s">
        <v>33</v>
      </c>
      <c r="AI429" s="86">
        <v>4.9889415344457042</v>
      </c>
      <c r="AJ429" s="86">
        <v>7.2524731751411196</v>
      </c>
      <c r="AK429" s="86">
        <v>2.2635316406954153</v>
      </c>
    </row>
    <row r="430" spans="2:37">
      <c r="B430" t="s">
        <v>96</v>
      </c>
      <c r="C430">
        <v>0.82153153851959893</v>
      </c>
      <c r="J430" t="s">
        <v>32</v>
      </c>
      <c r="K430" t="s">
        <v>32</v>
      </c>
      <c r="L430">
        <v>0.82153153851959893</v>
      </c>
      <c r="M430">
        <v>0.98496691341425868</v>
      </c>
      <c r="AE430" s="86" t="s">
        <v>32</v>
      </c>
      <c r="AF430" s="86" t="s">
        <v>92</v>
      </c>
      <c r="AG430" s="86" t="s">
        <v>86</v>
      </c>
      <c r="AH430" s="86" t="s">
        <v>28</v>
      </c>
      <c r="AI430" s="86">
        <v>22.621099954347386</v>
      </c>
      <c r="AJ430" s="86">
        <v>28.684728872699036</v>
      </c>
      <c r="AK430" s="86">
        <v>6.0636289183516503</v>
      </c>
    </row>
    <row r="431" spans="2:37">
      <c r="B431" t="s">
        <v>96</v>
      </c>
      <c r="C431">
        <v>0.52051498996273482</v>
      </c>
      <c r="J431" t="s">
        <v>32</v>
      </c>
      <c r="K431" t="s">
        <v>33</v>
      </c>
      <c r="L431">
        <v>0.52051498996273482</v>
      </c>
      <c r="M431">
        <v>0.61870216474472817</v>
      </c>
      <c r="AE431" s="86" t="s">
        <v>32</v>
      </c>
      <c r="AF431" s="86" t="s">
        <v>92</v>
      </c>
      <c r="AG431" s="86" t="s">
        <v>86</v>
      </c>
      <c r="AH431" s="86" t="s">
        <v>31</v>
      </c>
      <c r="AI431" s="86">
        <v>23.680616795298565</v>
      </c>
      <c r="AJ431" s="86">
        <v>28.010343611016971</v>
      </c>
      <c r="AK431" s="86">
        <v>4.3297268157184057</v>
      </c>
    </row>
    <row r="432" spans="2:37">
      <c r="B432" t="s">
        <v>96</v>
      </c>
      <c r="C432">
        <v>1.8463321816597147</v>
      </c>
      <c r="J432" t="s">
        <v>32</v>
      </c>
      <c r="K432" t="s">
        <v>28</v>
      </c>
      <c r="L432">
        <v>1.8463321816597147</v>
      </c>
      <c r="M432">
        <v>2.6832712111846369</v>
      </c>
      <c r="AE432" s="86" t="s">
        <v>32</v>
      </c>
      <c r="AF432" s="86" t="s">
        <v>92</v>
      </c>
      <c r="AG432" s="86" t="s">
        <v>86</v>
      </c>
      <c r="AH432" s="86" t="s">
        <v>32</v>
      </c>
      <c r="AI432" s="86">
        <v>26.479753701354461</v>
      </c>
      <c r="AJ432" s="86">
        <v>26.735535890431915</v>
      </c>
      <c r="AK432" s="86">
        <v>0.25578218907745409</v>
      </c>
    </row>
    <row r="433" spans="2:37">
      <c r="B433" t="s">
        <v>96</v>
      </c>
      <c r="C433">
        <v>1.2210303082350507</v>
      </c>
      <c r="J433" t="s">
        <v>32</v>
      </c>
      <c r="K433" t="s">
        <v>31</v>
      </c>
      <c r="L433">
        <v>1.2210303082350507</v>
      </c>
      <c r="M433">
        <v>2.0443176812235699</v>
      </c>
      <c r="AE433" s="86" t="s">
        <v>32</v>
      </c>
      <c r="AF433" s="86" t="s">
        <v>92</v>
      </c>
      <c r="AG433" s="86" t="s">
        <v>86</v>
      </c>
      <c r="AH433" s="86" t="s">
        <v>33</v>
      </c>
      <c r="AI433" s="86">
        <v>23.449273980000466</v>
      </c>
      <c r="AJ433" s="86">
        <v>22.441720046040611</v>
      </c>
      <c r="AK433" s="86">
        <v>-1.0075539339598549</v>
      </c>
    </row>
    <row r="434" spans="2:37">
      <c r="B434" t="s">
        <v>96</v>
      </c>
      <c r="C434">
        <v>0.54171405044525711</v>
      </c>
      <c r="J434" t="s">
        <v>32</v>
      </c>
      <c r="K434" t="s">
        <v>32</v>
      </c>
      <c r="L434">
        <v>0.54171405044525711</v>
      </c>
      <c r="M434">
        <v>1.3621888930260824</v>
      </c>
      <c r="AE434" s="86" t="s">
        <v>32</v>
      </c>
      <c r="AF434" s="86" t="s">
        <v>94</v>
      </c>
      <c r="AG434" s="86" t="s">
        <v>5</v>
      </c>
      <c r="AH434" s="86" t="s">
        <v>28</v>
      </c>
      <c r="AI434" s="86">
        <v>0.19473658196168611</v>
      </c>
      <c r="AJ434" s="86">
        <v>4.2790082128507656</v>
      </c>
      <c r="AK434" s="86">
        <v>4.0842716308890799</v>
      </c>
    </row>
    <row r="435" spans="2:37">
      <c r="B435" t="s">
        <v>96</v>
      </c>
      <c r="C435">
        <v>0.33776832767945575</v>
      </c>
      <c r="J435" t="s">
        <v>32</v>
      </c>
      <c r="K435" t="s">
        <v>33</v>
      </c>
      <c r="L435">
        <v>0.33776832767945575</v>
      </c>
      <c r="M435">
        <v>1.141066519558195</v>
      </c>
      <c r="AE435" s="86" t="s">
        <v>32</v>
      </c>
      <c r="AF435" s="86" t="s">
        <v>94</v>
      </c>
      <c r="AG435" s="86" t="s">
        <v>5</v>
      </c>
      <c r="AH435" s="86" t="s">
        <v>31</v>
      </c>
      <c r="AI435" s="86">
        <v>0.20171028539675093</v>
      </c>
      <c r="AJ435" s="86">
        <v>2.7403816134730494</v>
      </c>
      <c r="AK435" s="86">
        <v>2.5386713280762985</v>
      </c>
    </row>
    <row r="436" spans="2:37">
      <c r="B436" t="s">
        <v>96</v>
      </c>
      <c r="C436">
        <v>1.9586786679010408</v>
      </c>
      <c r="J436" t="s">
        <v>32</v>
      </c>
      <c r="K436" t="s">
        <v>28</v>
      </c>
      <c r="L436">
        <v>1.9586786679010408</v>
      </c>
      <c r="M436">
        <v>3.5067084726389517</v>
      </c>
      <c r="AE436" s="86" t="s">
        <v>32</v>
      </c>
      <c r="AF436" s="86" t="s">
        <v>94</v>
      </c>
      <c r="AG436" s="86" t="s">
        <v>5</v>
      </c>
      <c r="AH436" s="86" t="s">
        <v>32</v>
      </c>
      <c r="AI436" s="86">
        <v>0.17833675877874006</v>
      </c>
      <c r="AJ436" s="86">
        <v>1.3486602812544248</v>
      </c>
      <c r="AK436" s="86">
        <v>1.1703235224756847</v>
      </c>
    </row>
    <row r="437" spans="2:37">
      <c r="B437" t="s">
        <v>96</v>
      </c>
      <c r="C437">
        <v>1.4690223776449365</v>
      </c>
      <c r="J437" t="s">
        <v>32</v>
      </c>
      <c r="K437" t="s">
        <v>31</v>
      </c>
      <c r="L437">
        <v>1.4690223776449365</v>
      </c>
      <c r="M437">
        <v>2.9980273647437077</v>
      </c>
      <c r="AE437" s="86" t="s">
        <v>32</v>
      </c>
      <c r="AF437" s="86" t="s">
        <v>94</v>
      </c>
      <c r="AG437" s="86" t="s">
        <v>5</v>
      </c>
      <c r="AH437" s="86" t="s">
        <v>33</v>
      </c>
      <c r="AI437" s="86">
        <v>0.11252832434073831</v>
      </c>
      <c r="AJ437" s="86">
        <v>0.60528107678148169</v>
      </c>
      <c r="AK437" s="86">
        <v>0.49275275244074335</v>
      </c>
    </row>
    <row r="438" spans="2:37">
      <c r="B438" t="s">
        <v>96</v>
      </c>
      <c r="C438">
        <v>0.47876614143161733</v>
      </c>
      <c r="J438" t="s">
        <v>32</v>
      </c>
      <c r="K438" t="s">
        <v>32</v>
      </c>
      <c r="L438">
        <v>0.47876614143161733</v>
      </c>
      <c r="M438">
        <v>2.0150466523124178</v>
      </c>
      <c r="AE438" s="86" t="s">
        <v>32</v>
      </c>
      <c r="AF438" s="86" t="s">
        <v>94</v>
      </c>
      <c r="AG438" s="86" t="s">
        <v>30</v>
      </c>
      <c r="AH438" s="86" t="s">
        <v>28</v>
      </c>
      <c r="AI438" s="86">
        <v>0.85614756553201765</v>
      </c>
      <c r="AJ438" s="86">
        <v>4.0540746537667482</v>
      </c>
      <c r="AK438" s="86">
        <v>3.1979270882347306</v>
      </c>
    </row>
    <row r="439" spans="2:37">
      <c r="B439" t="s">
        <v>96</v>
      </c>
      <c r="C439">
        <v>0.29246658739836318</v>
      </c>
      <c r="J439" t="s">
        <v>32</v>
      </c>
      <c r="K439" t="s">
        <v>33</v>
      </c>
      <c r="L439">
        <v>0.29246658739836318</v>
      </c>
      <c r="M439">
        <v>1.8202881463441478</v>
      </c>
      <c r="AE439" s="86" t="s">
        <v>32</v>
      </c>
      <c r="AF439" s="86" t="s">
        <v>94</v>
      </c>
      <c r="AG439" s="86" t="s">
        <v>30</v>
      </c>
      <c r="AH439" s="86" t="s">
        <v>31</v>
      </c>
      <c r="AI439" s="86">
        <v>0.8325425912731399</v>
      </c>
      <c r="AJ439" s="86">
        <v>3.0737988396380151</v>
      </c>
      <c r="AK439" s="86">
        <v>2.2412562483648752</v>
      </c>
    </row>
    <row r="440" spans="2:37">
      <c r="B440" t="s">
        <v>96</v>
      </c>
      <c r="C440">
        <v>2.8433467914548203</v>
      </c>
      <c r="J440" t="s">
        <v>32</v>
      </c>
      <c r="K440" t="s">
        <v>28</v>
      </c>
      <c r="L440">
        <v>2.8433467914548203</v>
      </c>
      <c r="M440">
        <v>5.7342717081814918</v>
      </c>
      <c r="AE440" s="86" t="s">
        <v>32</v>
      </c>
      <c r="AF440" s="86" t="s">
        <v>94</v>
      </c>
      <c r="AG440" s="86" t="s">
        <v>30</v>
      </c>
      <c r="AH440" s="86" t="s">
        <v>32</v>
      </c>
      <c r="AI440" s="86">
        <v>0.83605603619034019</v>
      </c>
      <c r="AJ440" s="86">
        <v>1.7170035167152615</v>
      </c>
      <c r="AK440" s="86">
        <v>0.88094748052492133</v>
      </c>
    </row>
    <row r="441" spans="2:37">
      <c r="B441" t="s">
        <v>96</v>
      </c>
      <c r="C441">
        <v>1.6420323940176265</v>
      </c>
      <c r="J441" t="s">
        <v>32</v>
      </c>
      <c r="K441" t="s">
        <v>31</v>
      </c>
      <c r="L441">
        <v>1.6420323940176265</v>
      </c>
      <c r="M441">
        <v>4.4515676544273131</v>
      </c>
      <c r="AE441" s="86" t="s">
        <v>32</v>
      </c>
      <c r="AF441" s="86" t="s">
        <v>94</v>
      </c>
      <c r="AG441" s="86" t="s">
        <v>30</v>
      </c>
      <c r="AH441" s="86" t="s">
        <v>33</v>
      </c>
      <c r="AI441" s="86">
        <v>0.81717639183795321</v>
      </c>
      <c r="AJ441" s="86">
        <v>1.3827654544811783</v>
      </c>
      <c r="AK441" s="86">
        <v>0.56558906264322506</v>
      </c>
    </row>
    <row r="442" spans="2:37">
      <c r="B442" t="s">
        <v>96</v>
      </c>
      <c r="C442">
        <v>0.49932841397129479</v>
      </c>
      <c r="J442" t="s">
        <v>32</v>
      </c>
      <c r="K442" t="s">
        <v>32</v>
      </c>
      <c r="L442">
        <v>0.49932841397129479</v>
      </c>
      <c r="M442">
        <v>3.3257405408917751</v>
      </c>
      <c r="AE442" s="86" t="s">
        <v>32</v>
      </c>
      <c r="AF442" s="86" t="s">
        <v>94</v>
      </c>
      <c r="AG442" s="86" t="s">
        <v>10</v>
      </c>
      <c r="AH442" s="86" t="s">
        <v>28</v>
      </c>
      <c r="AI442" s="86">
        <v>1.5391045475476666</v>
      </c>
      <c r="AJ442" s="86">
        <v>5.3339982732836351</v>
      </c>
      <c r="AK442" s="86">
        <v>3.7948937257359683</v>
      </c>
    </row>
    <row r="443" spans="2:37">
      <c r="B443" t="s">
        <v>96</v>
      </c>
      <c r="C443">
        <v>0.16814669280951788</v>
      </c>
      <c r="J443" t="s">
        <v>32</v>
      </c>
      <c r="K443" t="s">
        <v>33</v>
      </c>
      <c r="L443">
        <v>0.16814669280951788</v>
      </c>
      <c r="M443">
        <v>2.9785198659647252</v>
      </c>
      <c r="AE443" s="86" t="s">
        <v>32</v>
      </c>
      <c r="AF443" s="86" t="s">
        <v>94</v>
      </c>
      <c r="AG443" s="86" t="s">
        <v>10</v>
      </c>
      <c r="AH443" s="86" t="s">
        <v>31</v>
      </c>
      <c r="AI443" s="86">
        <v>1.5204380126814767</v>
      </c>
      <c r="AJ443" s="86">
        <v>3.9754229366316078</v>
      </c>
      <c r="AK443" s="86">
        <v>2.4549849239501311</v>
      </c>
    </row>
    <row r="444" spans="2:37">
      <c r="B444" t="s">
        <v>96</v>
      </c>
      <c r="C444">
        <v>3.1063507379779329</v>
      </c>
      <c r="J444" t="s">
        <v>32</v>
      </c>
      <c r="K444" t="s">
        <v>28</v>
      </c>
      <c r="L444">
        <v>3.1063507379779329</v>
      </c>
      <c r="M444">
        <v>8.0573571971755573</v>
      </c>
      <c r="AE444" s="86" t="s">
        <v>32</v>
      </c>
      <c r="AF444" s="86" t="s">
        <v>94</v>
      </c>
      <c r="AG444" s="86" t="s">
        <v>10</v>
      </c>
      <c r="AH444" s="86" t="s">
        <v>32</v>
      </c>
      <c r="AI444" s="86">
        <v>1.5207761744827142</v>
      </c>
      <c r="AJ444" s="86">
        <v>2.792119003240277</v>
      </c>
      <c r="AK444" s="86">
        <v>1.2713428287575628</v>
      </c>
    </row>
    <row r="445" spans="2:37">
      <c r="B445" t="s">
        <v>96</v>
      </c>
      <c r="C445">
        <v>2.3802357579412909</v>
      </c>
      <c r="J445" t="s">
        <v>32</v>
      </c>
      <c r="K445" t="s">
        <v>31</v>
      </c>
      <c r="L445">
        <v>2.3802357579412909</v>
      </c>
      <c r="M445">
        <v>7.3191743591853546</v>
      </c>
      <c r="AE445" s="86" t="s">
        <v>32</v>
      </c>
      <c r="AF445" s="86" t="s">
        <v>94</v>
      </c>
      <c r="AG445" s="86" t="s">
        <v>10</v>
      </c>
      <c r="AH445" s="86" t="s">
        <v>33</v>
      </c>
      <c r="AI445" s="86">
        <v>1.513000553408006</v>
      </c>
      <c r="AJ445" s="86">
        <v>2.1535813157629033</v>
      </c>
      <c r="AK445" s="86">
        <v>0.64058076235489736</v>
      </c>
    </row>
    <row r="446" spans="2:37">
      <c r="B446" t="s">
        <v>96</v>
      </c>
      <c r="C446">
        <v>1.3153157065023526</v>
      </c>
      <c r="J446" t="s">
        <v>32</v>
      </c>
      <c r="K446" t="s">
        <v>32</v>
      </c>
      <c r="L446">
        <v>1.3153157065023526</v>
      </c>
      <c r="M446">
        <v>6.2500249754838428</v>
      </c>
      <c r="AE446" s="86" t="s">
        <v>32</v>
      </c>
      <c r="AF446" s="86" t="s">
        <v>94</v>
      </c>
      <c r="AG446" s="86" t="s">
        <v>13</v>
      </c>
      <c r="AH446" s="86" t="s">
        <v>28</v>
      </c>
      <c r="AI446" s="86">
        <v>2.9005074327313771</v>
      </c>
      <c r="AJ446" s="86">
        <v>7.3585833348327325</v>
      </c>
      <c r="AK446" s="86">
        <v>4.4580759021013554</v>
      </c>
    </row>
    <row r="447" spans="2:37">
      <c r="B447" t="s">
        <v>96</v>
      </c>
      <c r="C447">
        <v>0.58769992954723449</v>
      </c>
      <c r="J447" t="s">
        <v>32</v>
      </c>
      <c r="K447" t="s">
        <v>33</v>
      </c>
      <c r="L447">
        <v>0.58769992954723449</v>
      </c>
      <c r="M447">
        <v>5.4864256761051502</v>
      </c>
      <c r="AE447" s="86" t="s">
        <v>32</v>
      </c>
      <c r="AF447" s="86" t="s">
        <v>94</v>
      </c>
      <c r="AG447" s="86" t="s">
        <v>13</v>
      </c>
      <c r="AH447" s="86" t="s">
        <v>31</v>
      </c>
      <c r="AI447" s="86">
        <v>2.8133543853992053</v>
      </c>
      <c r="AJ447" s="86">
        <v>6.5906180321121726</v>
      </c>
      <c r="AK447" s="86">
        <v>3.7772636467129672</v>
      </c>
    </row>
    <row r="448" spans="2:37">
      <c r="B448" t="s">
        <v>96</v>
      </c>
      <c r="C448">
        <v>2.5901164621554393</v>
      </c>
      <c r="J448" t="s">
        <v>32</v>
      </c>
      <c r="K448" t="s">
        <v>28</v>
      </c>
      <c r="L448">
        <v>2.5901164621554393</v>
      </c>
      <c r="M448">
        <v>21.276634453117822</v>
      </c>
      <c r="AE448" s="86" t="s">
        <v>32</v>
      </c>
      <c r="AF448" s="86" t="s">
        <v>94</v>
      </c>
      <c r="AG448" s="86" t="s">
        <v>13</v>
      </c>
      <c r="AH448" s="86" t="s">
        <v>32</v>
      </c>
      <c r="AI448" s="86">
        <v>2.8373359029943295</v>
      </c>
      <c r="AJ448" s="86">
        <v>4.5229418146145806</v>
      </c>
      <c r="AK448" s="86">
        <v>1.6856059116202511</v>
      </c>
    </row>
    <row r="449" spans="2:37">
      <c r="B449" t="s">
        <v>96</v>
      </c>
      <c r="C449">
        <v>0.85898436559882185</v>
      </c>
      <c r="J449" t="s">
        <v>32</v>
      </c>
      <c r="K449" t="s">
        <v>31</v>
      </c>
      <c r="L449">
        <v>0.85898436559882185</v>
      </c>
      <c r="M449">
        <v>19.297851675520427</v>
      </c>
      <c r="AE449" s="86" t="s">
        <v>32</v>
      </c>
      <c r="AF449" s="86" t="s">
        <v>94</v>
      </c>
      <c r="AG449" s="86" t="s">
        <v>13</v>
      </c>
      <c r="AH449" s="86" t="s">
        <v>33</v>
      </c>
      <c r="AI449" s="86">
        <v>2.8305690277779885</v>
      </c>
      <c r="AJ449" s="86">
        <v>3.7501784188483689</v>
      </c>
      <c r="AK449" s="86">
        <v>0.91960939107038042</v>
      </c>
    </row>
    <row r="450" spans="2:37">
      <c r="B450" t="s">
        <v>96</v>
      </c>
      <c r="C450">
        <v>-1.2835749115588833</v>
      </c>
      <c r="J450" t="s">
        <v>32</v>
      </c>
      <c r="K450" t="s">
        <v>32</v>
      </c>
      <c r="L450">
        <v>-1.2835749115588833</v>
      </c>
      <c r="M450">
        <v>16.750694721632815</v>
      </c>
      <c r="AE450" s="86" t="s">
        <v>32</v>
      </c>
      <c r="AF450" s="86" t="s">
        <v>94</v>
      </c>
      <c r="AG450" s="86" t="s">
        <v>34</v>
      </c>
      <c r="AH450" s="86" t="s">
        <v>28</v>
      </c>
      <c r="AI450" s="86">
        <v>5.0351647751271811</v>
      </c>
      <c r="AJ450" s="86">
        <v>10.745579086762692</v>
      </c>
      <c r="AK450" s="86">
        <v>5.7104143116355113</v>
      </c>
    </row>
    <row r="451" spans="2:37">
      <c r="B451" t="s">
        <v>96</v>
      </c>
      <c r="C451">
        <v>-3.1472215190887454</v>
      </c>
      <c r="J451" t="s">
        <v>32</v>
      </c>
      <c r="K451" t="s">
        <v>33</v>
      </c>
      <c r="L451">
        <v>-3.1472215190887454</v>
      </c>
      <c r="M451">
        <v>15.127834679879083</v>
      </c>
      <c r="AE451" s="86" t="s">
        <v>32</v>
      </c>
      <c r="AF451" s="86" t="s">
        <v>94</v>
      </c>
      <c r="AG451" s="86" t="s">
        <v>34</v>
      </c>
      <c r="AH451" s="86" t="s">
        <v>31</v>
      </c>
      <c r="AI451" s="86">
        <v>4.9799288372781199</v>
      </c>
      <c r="AJ451" s="86">
        <v>10.020343940679982</v>
      </c>
      <c r="AK451" s="86">
        <v>5.0404151034018625</v>
      </c>
    </row>
    <row r="452" spans="2:37">
      <c r="B452" t="s">
        <v>98</v>
      </c>
      <c r="C452">
        <v>12.272459511861122</v>
      </c>
      <c r="J452" t="s">
        <v>32</v>
      </c>
      <c r="K452" t="s">
        <v>28</v>
      </c>
      <c r="L452">
        <v>12.272459511861122</v>
      </c>
      <c r="M452">
        <v>12.421357992490131</v>
      </c>
      <c r="AE452" s="86" t="s">
        <v>32</v>
      </c>
      <c r="AF452" s="86" t="s">
        <v>94</v>
      </c>
      <c r="AG452" s="86" t="s">
        <v>34</v>
      </c>
      <c r="AH452" s="86" t="s">
        <v>32</v>
      </c>
      <c r="AI452" s="86">
        <v>5.0106696303528135</v>
      </c>
      <c r="AJ452" s="86">
        <v>8.203924286365508</v>
      </c>
      <c r="AK452" s="86">
        <v>3.1932546560126944</v>
      </c>
    </row>
    <row r="453" spans="2:37">
      <c r="B453" t="s">
        <v>98</v>
      </c>
      <c r="C453">
        <v>9.1347243575726527</v>
      </c>
      <c r="J453" t="s">
        <v>32</v>
      </c>
      <c r="K453" t="s">
        <v>31</v>
      </c>
      <c r="L453">
        <v>9.1347243575726527</v>
      </c>
      <c r="M453">
        <v>9.3258149284427443</v>
      </c>
      <c r="AE453" s="86" t="s">
        <v>32</v>
      </c>
      <c r="AF453" s="86" t="s">
        <v>94</v>
      </c>
      <c r="AG453" s="86" t="s">
        <v>34</v>
      </c>
      <c r="AH453" s="86" t="s">
        <v>33</v>
      </c>
      <c r="AI453" s="86">
        <v>4.9847139988549696</v>
      </c>
      <c r="AJ453" s="86">
        <v>6.24155271420112</v>
      </c>
      <c r="AK453" s="86">
        <v>1.2568387153461504</v>
      </c>
    </row>
    <row r="454" spans="2:37">
      <c r="B454" t="s">
        <v>98</v>
      </c>
      <c r="C454">
        <v>2.7379964822161513</v>
      </c>
      <c r="J454" t="s">
        <v>32</v>
      </c>
      <c r="K454" t="s">
        <v>32</v>
      </c>
      <c r="L454">
        <v>2.7379964822161513</v>
      </c>
      <c r="M454">
        <v>2.9008155765786636</v>
      </c>
      <c r="AE454" s="86" t="s">
        <v>32</v>
      </c>
      <c r="AF454" s="86" t="s">
        <v>94</v>
      </c>
      <c r="AG454" s="86" t="s">
        <v>86</v>
      </c>
      <c r="AH454" s="86" t="s">
        <v>28</v>
      </c>
      <c r="AI454" s="86">
        <v>19.942566906903558</v>
      </c>
      <c r="AJ454" s="86">
        <v>25.806938625632764</v>
      </c>
      <c r="AK454" s="86">
        <v>5.8643717187292062</v>
      </c>
    </row>
    <row r="455" spans="2:37">
      <c r="B455" t="s">
        <v>98</v>
      </c>
      <c r="C455">
        <v>3.6857972577114233</v>
      </c>
      <c r="J455" t="s">
        <v>32</v>
      </c>
      <c r="K455" t="s">
        <v>33</v>
      </c>
      <c r="L455">
        <v>3.6857972577114233</v>
      </c>
      <c r="M455">
        <v>3.8227543910877815</v>
      </c>
      <c r="AE455" s="86" t="s">
        <v>32</v>
      </c>
      <c r="AF455" s="86" t="s">
        <v>94</v>
      </c>
      <c r="AG455" s="86" t="s">
        <v>86</v>
      </c>
      <c r="AH455" s="86" t="s">
        <v>31</v>
      </c>
      <c r="AI455" s="86">
        <v>20.124669949921664</v>
      </c>
      <c r="AJ455" s="86">
        <v>24.355439311350018</v>
      </c>
      <c r="AK455" s="86">
        <v>4.2307693614283544</v>
      </c>
    </row>
    <row r="456" spans="2:37">
      <c r="B456" t="s">
        <v>98</v>
      </c>
      <c r="C456">
        <v>8.5560690096074197</v>
      </c>
      <c r="J456" t="s">
        <v>32</v>
      </c>
      <c r="K456" t="s">
        <v>28</v>
      </c>
      <c r="L456">
        <v>8.5560690096074197</v>
      </c>
      <c r="M456">
        <v>9.4669035431558868</v>
      </c>
      <c r="AE456" s="86" t="s">
        <v>32</v>
      </c>
      <c r="AF456" s="86" t="s">
        <v>94</v>
      </c>
      <c r="AG456" s="86" t="s">
        <v>86</v>
      </c>
      <c r="AH456" s="86" t="s">
        <v>32</v>
      </c>
      <c r="AI456" s="86">
        <v>20.624990603900567</v>
      </c>
      <c r="AJ456" s="86">
        <v>22.187458561837303</v>
      </c>
      <c r="AK456" s="86">
        <v>1.562467957936736</v>
      </c>
    </row>
    <row r="457" spans="2:37">
      <c r="B457" t="s">
        <v>98</v>
      </c>
      <c r="C457">
        <v>5.4171666595326871</v>
      </c>
      <c r="J457" t="s">
        <v>32</v>
      </c>
      <c r="K457" t="s">
        <v>31</v>
      </c>
      <c r="L457">
        <v>5.4171666595326871</v>
      </c>
      <c r="M457">
        <v>6.3152735710144041</v>
      </c>
      <c r="AE457" s="86" t="s">
        <v>32</v>
      </c>
      <c r="AF457" s="86" t="s">
        <v>94</v>
      </c>
      <c r="AG457" s="86" t="s">
        <v>86</v>
      </c>
      <c r="AH457" s="86" t="s">
        <v>33</v>
      </c>
      <c r="AI457" s="86">
        <v>21.016957162606595</v>
      </c>
      <c r="AJ457" s="86">
        <v>19.449772869798071</v>
      </c>
      <c r="AK457" s="86">
        <v>-1.5671842928085233</v>
      </c>
    </row>
    <row r="458" spans="2:37">
      <c r="B458" t="s">
        <v>98</v>
      </c>
      <c r="C458">
        <v>3.6555889535368533</v>
      </c>
      <c r="J458" t="s">
        <v>32</v>
      </c>
      <c r="K458" t="s">
        <v>32</v>
      </c>
      <c r="L458">
        <v>3.6555889535368533</v>
      </c>
      <c r="M458">
        <v>4.5275748240320306</v>
      </c>
      <c r="AE458" s="86" t="s">
        <v>32</v>
      </c>
      <c r="AF458" s="86" t="s">
        <v>96</v>
      </c>
      <c r="AG458" s="86" t="s">
        <v>5</v>
      </c>
      <c r="AH458" s="86" t="s">
        <v>28</v>
      </c>
      <c r="AI458" s="86">
        <v>0.19800965699804834</v>
      </c>
      <c r="AJ458" s="86">
        <v>2.7823087865186027</v>
      </c>
      <c r="AK458" s="86">
        <v>2.5842991295205544</v>
      </c>
    </row>
    <row r="459" spans="2:37">
      <c r="B459" t="s">
        <v>98</v>
      </c>
      <c r="C459">
        <v>2.8133908620435899</v>
      </c>
      <c r="J459" t="s">
        <v>32</v>
      </c>
      <c r="K459" t="s">
        <v>33</v>
      </c>
      <c r="L459">
        <v>2.8133908620435899</v>
      </c>
      <c r="M459">
        <v>3.7015137929622441</v>
      </c>
      <c r="AE459" s="86" t="s">
        <v>32</v>
      </c>
      <c r="AF459" s="86" t="s">
        <v>96</v>
      </c>
      <c r="AG459" s="86" t="s">
        <v>5</v>
      </c>
      <c r="AH459" s="86" t="s">
        <v>31</v>
      </c>
      <c r="AI459" s="86">
        <v>0.2004586653524697</v>
      </c>
      <c r="AJ459" s="86">
        <v>1.6888701771663628</v>
      </c>
      <c r="AK459" s="86">
        <v>1.4884115118138932</v>
      </c>
    </row>
    <row r="460" spans="2:37">
      <c r="B460" t="s">
        <v>98</v>
      </c>
      <c r="C460">
        <v>8.4986369812935081</v>
      </c>
      <c r="J460" t="s">
        <v>32</v>
      </c>
      <c r="K460" t="s">
        <v>28</v>
      </c>
      <c r="L460">
        <v>8.4986369812935081</v>
      </c>
      <c r="M460">
        <v>10.062278843643176</v>
      </c>
      <c r="AE460" s="86" t="s">
        <v>32</v>
      </c>
      <c r="AF460" s="86" t="s">
        <v>96</v>
      </c>
      <c r="AG460" s="86" t="s">
        <v>5</v>
      </c>
      <c r="AH460" s="86" t="s">
        <v>32</v>
      </c>
      <c r="AI460" s="86">
        <v>0.16343537489465981</v>
      </c>
      <c r="AJ460" s="86">
        <v>0.98496691341425868</v>
      </c>
      <c r="AK460" s="86">
        <v>0.82153153851959893</v>
      </c>
    </row>
    <row r="461" spans="2:37">
      <c r="B461" t="s">
        <v>98</v>
      </c>
      <c r="C461">
        <v>7.7827470291533114</v>
      </c>
      <c r="J461" t="s">
        <v>32</v>
      </c>
      <c r="K461" t="s">
        <v>31</v>
      </c>
      <c r="L461">
        <v>7.7827470291533114</v>
      </c>
      <c r="M461">
        <v>9.3312505303941116</v>
      </c>
      <c r="AE461" s="86" t="s">
        <v>32</v>
      </c>
      <c r="AF461" s="86" t="s">
        <v>96</v>
      </c>
      <c r="AG461" s="86" t="s">
        <v>5</v>
      </c>
      <c r="AH461" s="86" t="s">
        <v>33</v>
      </c>
      <c r="AI461" s="86">
        <v>9.8187174781993292E-2</v>
      </c>
      <c r="AJ461" s="86">
        <v>0.61870216474472817</v>
      </c>
      <c r="AK461" s="86">
        <v>0.52051498996273482</v>
      </c>
    </row>
    <row r="462" spans="2:37">
      <c r="B462" t="s">
        <v>98</v>
      </c>
      <c r="C462">
        <v>2.6717311370372778</v>
      </c>
      <c r="J462" t="s">
        <v>32</v>
      </c>
      <c r="K462" t="s">
        <v>32</v>
      </c>
      <c r="L462">
        <v>2.6717311370372778</v>
      </c>
      <c r="M462">
        <v>4.2059697037083765</v>
      </c>
      <c r="AE462" s="86" t="s">
        <v>32</v>
      </c>
      <c r="AF462" s="86" t="s">
        <v>96</v>
      </c>
      <c r="AG462" s="86" t="s">
        <v>30</v>
      </c>
      <c r="AH462" s="86" t="s">
        <v>28</v>
      </c>
      <c r="AI462" s="86">
        <v>0.83693902952492216</v>
      </c>
      <c r="AJ462" s="86">
        <v>2.6832712111846369</v>
      </c>
      <c r="AK462" s="86">
        <v>1.8463321816597147</v>
      </c>
    </row>
    <row r="463" spans="2:37">
      <c r="B463" t="s">
        <v>98</v>
      </c>
      <c r="C463">
        <v>1.7099350799295239</v>
      </c>
      <c r="J463" t="s">
        <v>32</v>
      </c>
      <c r="K463" t="s">
        <v>33</v>
      </c>
      <c r="L463">
        <v>1.7099350799295239</v>
      </c>
      <c r="M463">
        <v>3.2599637446546912</v>
      </c>
      <c r="AE463" s="86" t="s">
        <v>32</v>
      </c>
      <c r="AF463" s="86" t="s">
        <v>96</v>
      </c>
      <c r="AG463" s="86" t="s">
        <v>30</v>
      </c>
      <c r="AH463" s="86" t="s">
        <v>31</v>
      </c>
      <c r="AI463" s="86">
        <v>0.82328737298851939</v>
      </c>
      <c r="AJ463" s="86">
        <v>2.0443176812235699</v>
      </c>
      <c r="AK463" s="86">
        <v>1.2210303082350507</v>
      </c>
    </row>
    <row r="464" spans="2:37">
      <c r="B464" t="s">
        <v>98</v>
      </c>
      <c r="C464">
        <v>9.6783335362287843</v>
      </c>
      <c r="J464" t="s">
        <v>32</v>
      </c>
      <c r="K464" t="s">
        <v>28</v>
      </c>
      <c r="L464">
        <v>9.6783335362287843</v>
      </c>
      <c r="M464">
        <v>12.587607785330443</v>
      </c>
      <c r="AE464" s="86" t="s">
        <v>32</v>
      </c>
      <c r="AF464" s="86" t="s">
        <v>96</v>
      </c>
      <c r="AG464" s="86" t="s">
        <v>30</v>
      </c>
      <c r="AH464" s="86" t="s">
        <v>32</v>
      </c>
      <c r="AI464" s="86">
        <v>0.82047484258082526</v>
      </c>
      <c r="AJ464" s="86">
        <v>1.3621888930260824</v>
      </c>
      <c r="AK464" s="86">
        <v>0.54171405044525711</v>
      </c>
    </row>
    <row r="465" spans="2:37">
      <c r="B465" t="s">
        <v>98</v>
      </c>
      <c r="C465">
        <v>8.0665944612974254</v>
      </c>
      <c r="J465" t="s">
        <v>32</v>
      </c>
      <c r="K465" t="s">
        <v>31</v>
      </c>
      <c r="L465">
        <v>8.0665944612974254</v>
      </c>
      <c r="M465">
        <v>10.930583189183283</v>
      </c>
      <c r="AE465" s="86" t="s">
        <v>32</v>
      </c>
      <c r="AF465" s="86" t="s">
        <v>96</v>
      </c>
      <c r="AG465" s="86" t="s">
        <v>30</v>
      </c>
      <c r="AH465" s="86" t="s">
        <v>33</v>
      </c>
      <c r="AI465" s="86">
        <v>0.8032981918787393</v>
      </c>
      <c r="AJ465" s="86">
        <v>1.141066519558195</v>
      </c>
      <c r="AK465" s="86">
        <v>0.33776832767945575</v>
      </c>
    </row>
    <row r="466" spans="2:37">
      <c r="B466" t="s">
        <v>98</v>
      </c>
      <c r="C466">
        <v>4.3801712044354142</v>
      </c>
      <c r="J466" t="s">
        <v>32</v>
      </c>
      <c r="K466" t="s">
        <v>32</v>
      </c>
      <c r="L466">
        <v>4.3801712044354142</v>
      </c>
      <c r="M466">
        <v>7.3037922787548872</v>
      </c>
      <c r="AE466" s="86" t="s">
        <v>32</v>
      </c>
      <c r="AF466" s="86" t="s">
        <v>96</v>
      </c>
      <c r="AG466" s="86" t="s">
        <v>10</v>
      </c>
      <c r="AH466" s="86" t="s">
        <v>28</v>
      </c>
      <c r="AI466" s="86">
        <v>1.5480298047379109</v>
      </c>
      <c r="AJ466" s="86">
        <v>3.5067084726389517</v>
      </c>
      <c r="AK466" s="86">
        <v>1.9586786679010408</v>
      </c>
    </row>
    <row r="467" spans="2:37">
      <c r="B467" t="s">
        <v>98</v>
      </c>
      <c r="C467">
        <v>2.4309982970731339</v>
      </c>
      <c r="J467" t="s">
        <v>32</v>
      </c>
      <c r="K467" t="s">
        <v>33</v>
      </c>
      <c r="L467">
        <v>2.4309982970731339</v>
      </c>
      <c r="M467">
        <v>5.3286459402822368</v>
      </c>
      <c r="AE467" s="86" t="s">
        <v>32</v>
      </c>
      <c r="AF467" s="86" t="s">
        <v>96</v>
      </c>
      <c r="AG467" s="86" t="s">
        <v>10</v>
      </c>
      <c r="AH467" s="86" t="s">
        <v>31</v>
      </c>
      <c r="AI467" s="86">
        <v>1.5290049870987712</v>
      </c>
      <c r="AJ467" s="86">
        <v>2.9980273647437077</v>
      </c>
      <c r="AK467" s="86">
        <v>1.4690223776449365</v>
      </c>
    </row>
    <row r="468" spans="2:37">
      <c r="B468" t="s">
        <v>98</v>
      </c>
      <c r="C468">
        <v>10.610724608307002</v>
      </c>
      <c r="J468" t="s">
        <v>32</v>
      </c>
      <c r="K468" t="s">
        <v>28</v>
      </c>
      <c r="L468">
        <v>10.610724608307002</v>
      </c>
      <c r="M468">
        <v>15.572956218949107</v>
      </c>
      <c r="AE468" s="86" t="s">
        <v>32</v>
      </c>
      <c r="AF468" s="86" t="s">
        <v>96</v>
      </c>
      <c r="AG468" s="86" t="s">
        <v>10</v>
      </c>
      <c r="AH468" s="86" t="s">
        <v>32</v>
      </c>
      <c r="AI468" s="86">
        <v>1.5362805108808004</v>
      </c>
      <c r="AJ468" s="86">
        <v>2.0150466523124178</v>
      </c>
      <c r="AK468" s="86">
        <v>0.47876614143161733</v>
      </c>
    </row>
    <row r="469" spans="2:37">
      <c r="B469" t="s">
        <v>98</v>
      </c>
      <c r="C469">
        <v>12.918055215363719</v>
      </c>
      <c r="J469" t="s">
        <v>32</v>
      </c>
      <c r="K469" t="s">
        <v>31</v>
      </c>
      <c r="L469">
        <v>12.918055215363719</v>
      </c>
      <c r="M469">
        <v>17.80547850306441</v>
      </c>
      <c r="AE469" s="86" t="s">
        <v>32</v>
      </c>
      <c r="AF469" s="86" t="s">
        <v>96</v>
      </c>
      <c r="AG469" s="86" t="s">
        <v>10</v>
      </c>
      <c r="AH469" s="86" t="s">
        <v>33</v>
      </c>
      <c r="AI469" s="86">
        <v>1.5278215589457846</v>
      </c>
      <c r="AJ469" s="86">
        <v>1.8202881463441478</v>
      </c>
      <c r="AK469" s="86">
        <v>0.29246658739836318</v>
      </c>
    </row>
    <row r="470" spans="2:37">
      <c r="B470" t="s">
        <v>98</v>
      </c>
      <c r="C470">
        <v>8.152526284518995</v>
      </c>
      <c r="J470" t="s">
        <v>32</v>
      </c>
      <c r="K470" t="s">
        <v>32</v>
      </c>
      <c r="L470">
        <v>8.152526284518995</v>
      </c>
      <c r="M470">
        <v>13.114637437619661</v>
      </c>
      <c r="AE470" s="86" t="s">
        <v>32</v>
      </c>
      <c r="AF470" s="86" t="s">
        <v>96</v>
      </c>
      <c r="AG470" s="86" t="s">
        <v>13</v>
      </c>
      <c r="AH470" s="86" t="s">
        <v>28</v>
      </c>
      <c r="AI470" s="86">
        <v>2.8909249167266715</v>
      </c>
      <c r="AJ470" s="86">
        <v>5.7342717081814918</v>
      </c>
      <c r="AK470" s="86">
        <v>2.8433467914548203</v>
      </c>
    </row>
    <row r="471" spans="2:37">
      <c r="B471" t="s">
        <v>98</v>
      </c>
      <c r="C471">
        <v>4.1242788614370882</v>
      </c>
      <c r="J471" t="s">
        <v>32</v>
      </c>
      <c r="K471" t="s">
        <v>33</v>
      </c>
      <c r="L471">
        <v>4.1242788614370882</v>
      </c>
      <c r="M471">
        <v>9.0752610041544983</v>
      </c>
      <c r="AE471" s="86" t="s">
        <v>32</v>
      </c>
      <c r="AF471" s="86" t="s">
        <v>96</v>
      </c>
      <c r="AG471" s="86" t="s">
        <v>13</v>
      </c>
      <c r="AH471" s="86" t="s">
        <v>31</v>
      </c>
      <c r="AI471" s="86">
        <v>2.8095352604096866</v>
      </c>
      <c r="AJ471" s="86">
        <v>4.4515676544273131</v>
      </c>
      <c r="AK471" s="86">
        <v>1.6420323940176265</v>
      </c>
    </row>
    <row r="472" spans="2:37">
      <c r="B472" t="s">
        <v>98</v>
      </c>
      <c r="C472">
        <v>8.6985832900276598</v>
      </c>
      <c r="J472" t="s">
        <v>32</v>
      </c>
      <c r="K472" t="s">
        <v>28</v>
      </c>
      <c r="L472">
        <v>8.6985832900276598</v>
      </c>
      <c r="M472">
        <v>34.068513480552845</v>
      </c>
      <c r="AE472" s="86" t="s">
        <v>32</v>
      </c>
      <c r="AF472" s="86" t="s">
        <v>96</v>
      </c>
      <c r="AG472" s="86" t="s">
        <v>13</v>
      </c>
      <c r="AH472" s="86" t="s">
        <v>32</v>
      </c>
      <c r="AI472" s="86">
        <v>2.8264121269204803</v>
      </c>
      <c r="AJ472" s="86">
        <v>3.3257405408917751</v>
      </c>
      <c r="AK472" s="86">
        <v>0.49932841397129479</v>
      </c>
    </row>
    <row r="473" spans="2:37">
      <c r="B473" t="s">
        <v>98</v>
      </c>
      <c r="C473">
        <v>7.4342680169501989</v>
      </c>
      <c r="J473" t="s">
        <v>32</v>
      </c>
      <c r="K473" t="s">
        <v>31</v>
      </c>
      <c r="L473">
        <v>7.4342680169501989</v>
      </c>
      <c r="M473">
        <v>33.572467693061292</v>
      </c>
      <c r="AE473" s="86" t="s">
        <v>32</v>
      </c>
      <c r="AF473" s="86" t="s">
        <v>96</v>
      </c>
      <c r="AG473" s="86" t="s">
        <v>13</v>
      </c>
      <c r="AH473" s="86" t="s">
        <v>33</v>
      </c>
      <c r="AI473" s="86">
        <v>2.8103731731552073</v>
      </c>
      <c r="AJ473" s="86">
        <v>2.9785198659647252</v>
      </c>
      <c r="AK473" s="86">
        <v>0.16814669280951788</v>
      </c>
    </row>
    <row r="474" spans="2:37">
      <c r="B474" t="s">
        <v>98</v>
      </c>
      <c r="C474">
        <v>3.1255863746818235</v>
      </c>
      <c r="J474" t="s">
        <v>32</v>
      </c>
      <c r="K474" t="s">
        <v>32</v>
      </c>
      <c r="L474">
        <v>3.1255863746818235</v>
      </c>
      <c r="M474">
        <v>35.35367847097163</v>
      </c>
      <c r="AE474" s="86" t="s">
        <v>32</v>
      </c>
      <c r="AF474" s="86" t="s">
        <v>96</v>
      </c>
      <c r="AG474" s="86" t="s">
        <v>34</v>
      </c>
      <c r="AH474" s="86" t="s">
        <v>28</v>
      </c>
      <c r="AI474" s="86">
        <v>4.9510064591976244</v>
      </c>
      <c r="AJ474" s="86">
        <v>8.0573571971755573</v>
      </c>
      <c r="AK474" s="86">
        <v>3.1063507379779329</v>
      </c>
    </row>
    <row r="475" spans="2:37">
      <c r="B475" t="s">
        <v>98</v>
      </c>
      <c r="C475">
        <v>-0.40275076739331439</v>
      </c>
      <c r="J475" t="s">
        <v>32</v>
      </c>
      <c r="K475" t="s">
        <v>33</v>
      </c>
      <c r="L475">
        <v>-0.40275076739331439</v>
      </c>
      <c r="M475">
        <v>27.118299296206619</v>
      </c>
      <c r="AE475" s="86" t="s">
        <v>32</v>
      </c>
      <c r="AF475" s="86" t="s">
        <v>96</v>
      </c>
      <c r="AG475" s="86" t="s">
        <v>34</v>
      </c>
      <c r="AH475" s="86" t="s">
        <v>31</v>
      </c>
      <c r="AI475" s="86">
        <v>4.9389386012440637</v>
      </c>
      <c r="AJ475" s="86">
        <v>7.3191743591853546</v>
      </c>
      <c r="AK475" s="86">
        <v>2.3802357579412909</v>
      </c>
    </row>
    <row r="476" spans="2:37">
      <c r="B476" t="s">
        <v>100</v>
      </c>
      <c r="C476">
        <v>4.0390708384722691</v>
      </c>
      <c r="J476" t="s">
        <v>32</v>
      </c>
      <c r="K476" t="s">
        <v>28</v>
      </c>
      <c r="L476">
        <v>4.0390708384722691</v>
      </c>
      <c r="M476">
        <v>4.1733980491213556</v>
      </c>
      <c r="AE476" s="86" t="s">
        <v>32</v>
      </c>
      <c r="AF476" s="86" t="s">
        <v>96</v>
      </c>
      <c r="AG476" s="86" t="s">
        <v>34</v>
      </c>
      <c r="AH476" s="86" t="s">
        <v>32</v>
      </c>
      <c r="AI476" s="86">
        <v>4.9347092689814902</v>
      </c>
      <c r="AJ476" s="86">
        <v>6.2500249754838428</v>
      </c>
      <c r="AK476" s="86">
        <v>1.3153157065023526</v>
      </c>
    </row>
    <row r="477" spans="2:37">
      <c r="B477" t="s">
        <v>100</v>
      </c>
      <c r="C477">
        <v>4.3969251505790217</v>
      </c>
      <c r="J477" t="s">
        <v>32</v>
      </c>
      <c r="K477" t="s">
        <v>31</v>
      </c>
      <c r="L477">
        <v>4.3969251505790217</v>
      </c>
      <c r="M477">
        <v>4.537786275981575</v>
      </c>
      <c r="AE477" s="86" t="s">
        <v>32</v>
      </c>
      <c r="AF477" s="86" t="s">
        <v>96</v>
      </c>
      <c r="AG477" s="86" t="s">
        <v>34</v>
      </c>
      <c r="AH477" s="86" t="s">
        <v>33</v>
      </c>
      <c r="AI477" s="86">
        <v>4.8987257465579157</v>
      </c>
      <c r="AJ477" s="86">
        <v>5.4864256761051502</v>
      </c>
      <c r="AK477" s="86">
        <v>0.58769992954723449</v>
      </c>
    </row>
    <row r="478" spans="2:37">
      <c r="B478" t="s">
        <v>100</v>
      </c>
      <c r="C478">
        <v>1.1773670426309744</v>
      </c>
      <c r="J478" t="s">
        <v>32</v>
      </c>
      <c r="K478" t="s">
        <v>32</v>
      </c>
      <c r="L478">
        <v>1.1773670426309744</v>
      </c>
      <c r="M478">
        <v>1.2848480149372807</v>
      </c>
      <c r="AE478" s="86" t="s">
        <v>32</v>
      </c>
      <c r="AF478" s="86" t="s">
        <v>96</v>
      </c>
      <c r="AG478" s="86" t="s">
        <v>86</v>
      </c>
      <c r="AH478" s="86" t="s">
        <v>28</v>
      </c>
      <c r="AI478" s="86">
        <v>18.686517990962383</v>
      </c>
      <c r="AJ478" s="86">
        <v>21.276634453117822</v>
      </c>
      <c r="AK478" s="86">
        <v>2.5901164621554393</v>
      </c>
    </row>
    <row r="479" spans="2:37">
      <c r="B479" t="s">
        <v>100</v>
      </c>
      <c r="C479">
        <v>0.68798096501463446</v>
      </c>
      <c r="J479" t="s">
        <v>32</v>
      </c>
      <c r="K479" t="s">
        <v>33</v>
      </c>
      <c r="L479">
        <v>0.68798096501463446</v>
      </c>
      <c r="M479">
        <v>0.75054136545967776</v>
      </c>
      <c r="AE479" s="86" t="s">
        <v>32</v>
      </c>
      <c r="AF479" s="86" t="s">
        <v>96</v>
      </c>
      <c r="AG479" s="86" t="s">
        <v>86</v>
      </c>
      <c r="AH479" s="86" t="s">
        <v>31</v>
      </c>
      <c r="AI479" s="86">
        <v>18.438867309921605</v>
      </c>
      <c r="AJ479" s="86">
        <v>19.297851675520427</v>
      </c>
      <c r="AK479" s="86">
        <v>0.85898436559882185</v>
      </c>
    </row>
    <row r="480" spans="2:37">
      <c r="B480" t="s">
        <v>100</v>
      </c>
      <c r="C480">
        <v>3.5873331987062396</v>
      </c>
      <c r="J480" t="s">
        <v>32</v>
      </c>
      <c r="K480" t="s">
        <v>28</v>
      </c>
      <c r="L480">
        <v>3.5873331987062396</v>
      </c>
      <c r="M480">
        <v>4.5109447873802884</v>
      </c>
      <c r="AE480" s="86" t="s">
        <v>32</v>
      </c>
      <c r="AF480" s="86" t="s">
        <v>96</v>
      </c>
      <c r="AG480" s="86" t="s">
        <v>86</v>
      </c>
      <c r="AH480" s="86" t="s">
        <v>32</v>
      </c>
      <c r="AI480" s="86">
        <v>18.034269633191698</v>
      </c>
      <c r="AJ480" s="86">
        <v>16.750694721632815</v>
      </c>
      <c r="AK480" s="86">
        <v>-1.2835749115588833</v>
      </c>
    </row>
    <row r="481" spans="2:37">
      <c r="B481" t="s">
        <v>100</v>
      </c>
      <c r="C481">
        <v>2.2655982226707794</v>
      </c>
      <c r="J481" t="s">
        <v>32</v>
      </c>
      <c r="K481" t="s">
        <v>31</v>
      </c>
      <c r="L481">
        <v>2.2655982226707794</v>
      </c>
      <c r="M481">
        <v>3.1555259018194337</v>
      </c>
      <c r="AE481" s="86" t="s">
        <v>32</v>
      </c>
      <c r="AF481" s="86" t="s">
        <v>96</v>
      </c>
      <c r="AG481" s="86" t="s">
        <v>86</v>
      </c>
      <c r="AH481" s="86" t="s">
        <v>33</v>
      </c>
      <c r="AI481" s="86">
        <v>18.275056198967828</v>
      </c>
      <c r="AJ481" s="86">
        <v>15.127834679879083</v>
      </c>
      <c r="AK481" s="86">
        <v>-3.1472215190887454</v>
      </c>
    </row>
    <row r="482" spans="2:37">
      <c r="B482" t="s">
        <v>100</v>
      </c>
      <c r="C482">
        <v>1.2144391508525225</v>
      </c>
      <c r="J482" t="s">
        <v>32</v>
      </c>
      <c r="K482" t="s">
        <v>32</v>
      </c>
      <c r="L482">
        <v>1.2144391508525225</v>
      </c>
      <c r="M482">
        <v>2.0628931381432292</v>
      </c>
      <c r="AE482" s="86" t="s">
        <v>32</v>
      </c>
      <c r="AF482" s="86" t="s">
        <v>98</v>
      </c>
      <c r="AG482" s="86" t="s">
        <v>5</v>
      </c>
      <c r="AH482" s="86" t="s">
        <v>28</v>
      </c>
      <c r="AI482" s="86">
        <v>0.14889848062900898</v>
      </c>
      <c r="AJ482" s="86">
        <v>12.421357992490131</v>
      </c>
      <c r="AK482" s="86">
        <v>12.272459511861122</v>
      </c>
    </row>
    <row r="483" spans="2:37">
      <c r="B483" t="s">
        <v>100</v>
      </c>
      <c r="C483">
        <v>0.65520451779771771</v>
      </c>
      <c r="J483" t="s">
        <v>32</v>
      </c>
      <c r="K483" t="s">
        <v>33</v>
      </c>
      <c r="L483">
        <v>0.65520451779771771</v>
      </c>
      <c r="M483">
        <v>1.5095902274785007</v>
      </c>
      <c r="AE483" s="86" t="s">
        <v>32</v>
      </c>
      <c r="AF483" s="86" t="s">
        <v>98</v>
      </c>
      <c r="AG483" s="86" t="s">
        <v>5</v>
      </c>
      <c r="AH483" s="86" t="s">
        <v>31</v>
      </c>
      <c r="AI483" s="86">
        <v>0.19109057087009235</v>
      </c>
      <c r="AJ483" s="86">
        <v>9.3258149284427443</v>
      </c>
      <c r="AK483" s="86">
        <v>9.1347243575726527</v>
      </c>
    </row>
    <row r="484" spans="2:37">
      <c r="B484" t="s">
        <v>100</v>
      </c>
      <c r="C484">
        <v>3.1252039611515041</v>
      </c>
      <c r="J484" t="s">
        <v>32</v>
      </c>
      <c r="K484" t="s">
        <v>28</v>
      </c>
      <c r="L484">
        <v>3.1252039611515041</v>
      </c>
      <c r="M484">
        <v>4.621423801121697</v>
      </c>
      <c r="AE484" s="86" t="s">
        <v>32</v>
      </c>
      <c r="AF484" s="86" t="s">
        <v>98</v>
      </c>
      <c r="AG484" s="86" t="s">
        <v>5</v>
      </c>
      <c r="AH484" s="86" t="s">
        <v>32</v>
      </c>
      <c r="AI484" s="86">
        <v>0.1628190943625121</v>
      </c>
      <c r="AJ484" s="86">
        <v>2.9008155765786636</v>
      </c>
      <c r="AK484" s="86">
        <v>2.7379964822161513</v>
      </c>
    </row>
    <row r="485" spans="2:37">
      <c r="B485" t="s">
        <v>100</v>
      </c>
      <c r="C485">
        <v>2.1666029612036315</v>
      </c>
      <c r="J485" t="s">
        <v>32</v>
      </c>
      <c r="K485" t="s">
        <v>31</v>
      </c>
      <c r="L485">
        <v>2.1666029612036315</v>
      </c>
      <c r="M485">
        <v>3.6550418928370756</v>
      </c>
      <c r="AE485" s="86" t="s">
        <v>32</v>
      </c>
      <c r="AF485" s="86" t="s">
        <v>98</v>
      </c>
      <c r="AG485" s="86" t="s">
        <v>5</v>
      </c>
      <c r="AH485" s="86" t="s">
        <v>33</v>
      </c>
      <c r="AI485" s="86">
        <v>0.13695713337635834</v>
      </c>
      <c r="AJ485" s="86">
        <v>3.8227543910877815</v>
      </c>
      <c r="AK485" s="86">
        <v>3.6857972577114233</v>
      </c>
    </row>
    <row r="486" spans="2:37">
      <c r="B486" t="s">
        <v>100</v>
      </c>
      <c r="C486">
        <v>1.6911819388764135</v>
      </c>
      <c r="J486" t="s">
        <v>32</v>
      </c>
      <c r="K486" t="s">
        <v>32</v>
      </c>
      <c r="L486">
        <v>1.6911819388764135</v>
      </c>
      <c r="M486">
        <v>3.1880816947508963</v>
      </c>
      <c r="AE486" s="86" t="s">
        <v>32</v>
      </c>
      <c r="AF486" s="86" t="s">
        <v>98</v>
      </c>
      <c r="AG486" s="86" t="s">
        <v>30</v>
      </c>
      <c r="AH486" s="86" t="s">
        <v>28</v>
      </c>
      <c r="AI486" s="86">
        <v>0.91083453354846677</v>
      </c>
      <c r="AJ486" s="86">
        <v>9.4669035431558868</v>
      </c>
      <c r="AK486" s="86">
        <v>8.5560690096074197</v>
      </c>
    </row>
    <row r="487" spans="2:37">
      <c r="B487" t="s">
        <v>100</v>
      </c>
      <c r="C487">
        <v>0.71866328307780747</v>
      </c>
      <c r="J487" t="s">
        <v>32</v>
      </c>
      <c r="K487" t="s">
        <v>33</v>
      </c>
      <c r="L487">
        <v>0.71866328307780747</v>
      </c>
      <c r="M487">
        <v>2.1856876684930819</v>
      </c>
      <c r="AE487" s="86" t="s">
        <v>32</v>
      </c>
      <c r="AF487" s="86" t="s">
        <v>98</v>
      </c>
      <c r="AG487" s="86" t="s">
        <v>30</v>
      </c>
      <c r="AH487" s="86" t="s">
        <v>31</v>
      </c>
      <c r="AI487" s="86">
        <v>0.89810691148171695</v>
      </c>
      <c r="AJ487" s="86">
        <v>6.3152735710144041</v>
      </c>
      <c r="AK487" s="86">
        <v>5.4171666595326871</v>
      </c>
    </row>
    <row r="488" spans="2:37">
      <c r="B488" t="s">
        <v>100</v>
      </c>
      <c r="C488">
        <v>3.696040107603014</v>
      </c>
      <c r="J488" t="s">
        <v>32</v>
      </c>
      <c r="K488" t="s">
        <v>28</v>
      </c>
      <c r="L488">
        <v>3.696040107603014</v>
      </c>
      <c r="M488">
        <v>6.5842396343929988</v>
      </c>
      <c r="AE488" s="86" t="s">
        <v>32</v>
      </c>
      <c r="AF488" s="86" t="s">
        <v>98</v>
      </c>
      <c r="AG488" s="86" t="s">
        <v>30</v>
      </c>
      <c r="AH488" s="86" t="s">
        <v>32</v>
      </c>
      <c r="AI488" s="86">
        <v>0.87198587049517717</v>
      </c>
      <c r="AJ488" s="86">
        <v>4.5275748240320306</v>
      </c>
      <c r="AK488" s="86">
        <v>3.6555889535368533</v>
      </c>
    </row>
    <row r="489" spans="2:37">
      <c r="B489" t="s">
        <v>100</v>
      </c>
      <c r="C489">
        <v>2.8784295558929438</v>
      </c>
      <c r="J489" t="s">
        <v>32</v>
      </c>
      <c r="K489" t="s">
        <v>31</v>
      </c>
      <c r="L489">
        <v>2.8784295558929438</v>
      </c>
      <c r="M489">
        <v>5.6755403160063684</v>
      </c>
      <c r="AE489" s="86" t="s">
        <v>32</v>
      </c>
      <c r="AF489" s="86" t="s">
        <v>98</v>
      </c>
      <c r="AG489" s="86" t="s">
        <v>30</v>
      </c>
      <c r="AH489" s="86" t="s">
        <v>33</v>
      </c>
      <c r="AI489" s="86">
        <v>0.88812293091865435</v>
      </c>
      <c r="AJ489" s="86">
        <v>3.7015137929622441</v>
      </c>
      <c r="AK489" s="86">
        <v>2.8133908620435899</v>
      </c>
    </row>
    <row r="490" spans="2:37">
      <c r="B490" t="s">
        <v>100</v>
      </c>
      <c r="C490">
        <v>1.8328265997828272</v>
      </c>
      <c r="J490" t="s">
        <v>32</v>
      </c>
      <c r="K490" t="s">
        <v>32</v>
      </c>
      <c r="L490">
        <v>1.8328265997828272</v>
      </c>
      <c r="M490">
        <v>4.7283435269277927</v>
      </c>
      <c r="AE490" s="86" t="s">
        <v>32</v>
      </c>
      <c r="AF490" s="86" t="s">
        <v>98</v>
      </c>
      <c r="AG490" s="86" t="s">
        <v>10</v>
      </c>
      <c r="AH490" s="86" t="s">
        <v>28</v>
      </c>
      <c r="AI490" s="86">
        <v>1.5636418623496671</v>
      </c>
      <c r="AJ490" s="86">
        <v>10.062278843643176</v>
      </c>
      <c r="AK490" s="86">
        <v>8.4986369812935081</v>
      </c>
    </row>
    <row r="491" spans="2:37">
      <c r="B491" t="s">
        <v>100</v>
      </c>
      <c r="C491">
        <v>0.75950911434418522</v>
      </c>
      <c r="J491" t="s">
        <v>32</v>
      </c>
      <c r="K491" t="s">
        <v>33</v>
      </c>
      <c r="L491">
        <v>0.75950911434418522</v>
      </c>
      <c r="M491">
        <v>3.6114709720261597</v>
      </c>
      <c r="AE491" s="86" t="s">
        <v>32</v>
      </c>
      <c r="AF491" s="86" t="s">
        <v>98</v>
      </c>
      <c r="AG491" s="86" t="s">
        <v>10</v>
      </c>
      <c r="AH491" s="86" t="s">
        <v>31</v>
      </c>
      <c r="AI491" s="86">
        <v>1.5485035012408002</v>
      </c>
      <c r="AJ491" s="86">
        <v>9.3312505303941116</v>
      </c>
      <c r="AK491" s="86">
        <v>7.7827470291533114</v>
      </c>
    </row>
    <row r="492" spans="2:37">
      <c r="B492" t="s">
        <v>100</v>
      </c>
      <c r="C492">
        <v>3.0404739870624313</v>
      </c>
      <c r="J492" t="s">
        <v>32</v>
      </c>
      <c r="K492" t="s">
        <v>28</v>
      </c>
      <c r="L492">
        <v>3.0404739870624313</v>
      </c>
      <c r="M492">
        <v>7.8470300548481493</v>
      </c>
      <c r="AE492" s="86" t="s">
        <v>32</v>
      </c>
      <c r="AF492" s="86" t="s">
        <v>98</v>
      </c>
      <c r="AG492" s="86" t="s">
        <v>10</v>
      </c>
      <c r="AH492" s="86" t="s">
        <v>32</v>
      </c>
      <c r="AI492" s="86">
        <v>1.5342385666710989</v>
      </c>
      <c r="AJ492" s="86">
        <v>4.2059697037083765</v>
      </c>
      <c r="AK492" s="86">
        <v>2.6717311370372778</v>
      </c>
    </row>
    <row r="493" spans="2:37">
      <c r="B493" t="s">
        <v>100</v>
      </c>
      <c r="C493">
        <v>2.4798048564365933</v>
      </c>
      <c r="J493" t="s">
        <v>32</v>
      </c>
      <c r="K493" t="s">
        <v>31</v>
      </c>
      <c r="L493">
        <v>2.4798048564365933</v>
      </c>
      <c r="M493">
        <v>7.220992182928418</v>
      </c>
      <c r="AE493" s="86" t="s">
        <v>32</v>
      </c>
      <c r="AF493" s="86" t="s">
        <v>98</v>
      </c>
      <c r="AG493" s="86" t="s">
        <v>10</v>
      </c>
      <c r="AH493" s="86" t="s">
        <v>33</v>
      </c>
      <c r="AI493" s="86">
        <v>1.5500286647251673</v>
      </c>
      <c r="AJ493" s="86">
        <v>3.2599637446546912</v>
      </c>
      <c r="AK493" s="86">
        <v>1.7099350799295239</v>
      </c>
    </row>
    <row r="494" spans="2:37">
      <c r="B494" t="s">
        <v>100</v>
      </c>
      <c r="C494">
        <v>0.82954306718779769</v>
      </c>
      <c r="J494" t="s">
        <v>32</v>
      </c>
      <c r="K494" t="s">
        <v>32</v>
      </c>
      <c r="L494">
        <v>0.82954306718779769</v>
      </c>
      <c r="M494">
        <v>5.6832966048543048</v>
      </c>
      <c r="AE494" s="86" t="s">
        <v>32</v>
      </c>
      <c r="AF494" s="86" t="s">
        <v>98</v>
      </c>
      <c r="AG494" s="86" t="s">
        <v>13</v>
      </c>
      <c r="AH494" s="86" t="s">
        <v>28</v>
      </c>
      <c r="AI494" s="86">
        <v>2.9092742491016583</v>
      </c>
      <c r="AJ494" s="86">
        <v>12.587607785330443</v>
      </c>
      <c r="AK494" s="86">
        <v>9.6783335362287843</v>
      </c>
    </row>
    <row r="495" spans="2:37">
      <c r="B495" t="s">
        <v>100</v>
      </c>
      <c r="C495">
        <v>-0.27792100422084332</v>
      </c>
      <c r="J495" t="s">
        <v>32</v>
      </c>
      <c r="K495" t="s">
        <v>33</v>
      </c>
      <c r="L495">
        <v>-0.27792100422084332</v>
      </c>
      <c r="M495">
        <v>4.532477505505085</v>
      </c>
      <c r="AE495" s="86" t="s">
        <v>32</v>
      </c>
      <c r="AF495" s="86" t="s">
        <v>98</v>
      </c>
      <c r="AG495" s="86" t="s">
        <v>13</v>
      </c>
      <c r="AH495" s="86" t="s">
        <v>31</v>
      </c>
      <c r="AI495" s="86">
        <v>2.8639887278858578</v>
      </c>
      <c r="AJ495" s="86">
        <v>10.930583189183283</v>
      </c>
      <c r="AK495" s="86">
        <v>8.0665944612974254</v>
      </c>
    </row>
    <row r="496" spans="2:37">
      <c r="B496" t="s">
        <v>100</v>
      </c>
      <c r="C496">
        <v>2.4200918366742705</v>
      </c>
      <c r="J496" t="s">
        <v>32</v>
      </c>
      <c r="K496" t="s">
        <v>28</v>
      </c>
      <c r="L496">
        <v>2.4200918366742705</v>
      </c>
      <c r="M496">
        <v>22.711814881017968</v>
      </c>
      <c r="AE496" s="86" t="s">
        <v>32</v>
      </c>
      <c r="AF496" s="86" t="s">
        <v>98</v>
      </c>
      <c r="AG496" s="86" t="s">
        <v>13</v>
      </c>
      <c r="AH496" s="86" t="s">
        <v>32</v>
      </c>
      <c r="AI496" s="86">
        <v>2.923621074319473</v>
      </c>
      <c r="AJ496" s="86">
        <v>7.3037922787548872</v>
      </c>
      <c r="AK496" s="86">
        <v>4.3801712044354142</v>
      </c>
    </row>
    <row r="497" spans="2:37">
      <c r="B497" t="s">
        <v>100</v>
      </c>
      <c r="C497">
        <v>0.94321969648202497</v>
      </c>
      <c r="J497" t="s">
        <v>32</v>
      </c>
      <c r="K497" t="s">
        <v>31</v>
      </c>
      <c r="L497">
        <v>0.94321969648202497</v>
      </c>
      <c r="M497">
        <v>21.292409242855179</v>
      </c>
      <c r="AE497" s="86" t="s">
        <v>32</v>
      </c>
      <c r="AF497" s="86" t="s">
        <v>98</v>
      </c>
      <c r="AG497" s="86" t="s">
        <v>13</v>
      </c>
      <c r="AH497" s="86" t="s">
        <v>33</v>
      </c>
      <c r="AI497" s="86">
        <v>2.897647643209103</v>
      </c>
      <c r="AJ497" s="86">
        <v>5.3286459402822368</v>
      </c>
      <c r="AK497" s="86">
        <v>2.4309982970731339</v>
      </c>
    </row>
    <row r="498" spans="2:37">
      <c r="B498" t="s">
        <v>100</v>
      </c>
      <c r="C498">
        <v>0.880356302355775</v>
      </c>
      <c r="J498" t="s">
        <v>32</v>
      </c>
      <c r="K498" t="s">
        <v>32</v>
      </c>
      <c r="L498">
        <v>0.880356302355775</v>
      </c>
      <c r="M498">
        <v>17.552881524114326</v>
      </c>
      <c r="AE498" s="86" t="s">
        <v>32</v>
      </c>
      <c r="AF498" s="86" t="s">
        <v>98</v>
      </c>
      <c r="AG498" s="86" t="s">
        <v>34</v>
      </c>
      <c r="AH498" s="86" t="s">
        <v>28</v>
      </c>
      <c r="AI498" s="86">
        <v>4.9622316106421049</v>
      </c>
      <c r="AJ498" s="86">
        <v>15.572956218949107</v>
      </c>
      <c r="AK498" s="86">
        <v>10.610724608307002</v>
      </c>
    </row>
    <row r="499" spans="2:37">
      <c r="B499" t="s">
        <v>100</v>
      </c>
      <c r="C499">
        <v>-3.9905444952964775</v>
      </c>
      <c r="J499" t="s">
        <v>32</v>
      </c>
      <c r="K499" t="s">
        <v>33</v>
      </c>
      <c r="L499">
        <v>-3.9905444952964775</v>
      </c>
      <c r="M499">
        <v>12.273420478153229</v>
      </c>
      <c r="AE499" s="86" t="s">
        <v>32</v>
      </c>
      <c r="AF499" s="86" t="s">
        <v>98</v>
      </c>
      <c r="AG499" s="86" t="s">
        <v>34</v>
      </c>
      <c r="AH499" s="86" t="s">
        <v>31</v>
      </c>
      <c r="AI499" s="86">
        <v>4.8874232877006927</v>
      </c>
      <c r="AJ499" s="86">
        <v>17.80547850306441</v>
      </c>
      <c r="AK499" s="86">
        <v>12.918055215363719</v>
      </c>
    </row>
    <row r="500" spans="2:37">
      <c r="B500" t="s">
        <v>102</v>
      </c>
      <c r="C500">
        <v>1.5429082659429103</v>
      </c>
      <c r="J500" t="s">
        <v>32</v>
      </c>
      <c r="K500" t="s">
        <v>28</v>
      </c>
      <c r="L500">
        <v>1.5429082659429103</v>
      </c>
      <c r="M500">
        <v>1.718068283294147</v>
      </c>
      <c r="AE500" s="86" t="s">
        <v>32</v>
      </c>
      <c r="AF500" s="86" t="s">
        <v>98</v>
      </c>
      <c r="AG500" s="86" t="s">
        <v>34</v>
      </c>
      <c r="AH500" s="86" t="s">
        <v>32</v>
      </c>
      <c r="AI500" s="86">
        <v>4.9621111531006665</v>
      </c>
      <c r="AJ500" s="86">
        <v>13.114637437619661</v>
      </c>
      <c r="AK500" s="86">
        <v>8.152526284518995</v>
      </c>
    </row>
    <row r="501" spans="2:37">
      <c r="B501" t="s">
        <v>102</v>
      </c>
      <c r="C501">
        <v>1.2916574365976785</v>
      </c>
      <c r="J501" t="s">
        <v>32</v>
      </c>
      <c r="K501" t="s">
        <v>31</v>
      </c>
      <c r="L501">
        <v>1.2916574365976785</v>
      </c>
      <c r="M501">
        <v>1.4567549753934146</v>
      </c>
      <c r="AE501" s="86" t="s">
        <v>32</v>
      </c>
      <c r="AF501" s="86" t="s">
        <v>98</v>
      </c>
      <c r="AG501" s="86" t="s">
        <v>34</v>
      </c>
      <c r="AH501" s="86" t="s">
        <v>33</v>
      </c>
      <c r="AI501" s="86">
        <v>4.9509821427174101</v>
      </c>
      <c r="AJ501" s="86">
        <v>9.0752610041544983</v>
      </c>
      <c r="AK501" s="86">
        <v>4.1242788614370882</v>
      </c>
    </row>
    <row r="502" spans="2:37">
      <c r="B502" t="s">
        <v>102</v>
      </c>
      <c r="C502">
        <v>0.46712609676813538</v>
      </c>
      <c r="J502" t="s">
        <v>32</v>
      </c>
      <c r="K502" t="s">
        <v>32</v>
      </c>
      <c r="L502">
        <v>0.46712609676813538</v>
      </c>
      <c r="M502">
        <v>0.58538273408670316</v>
      </c>
      <c r="AE502" s="86" t="s">
        <v>32</v>
      </c>
      <c r="AF502" s="86" t="s">
        <v>98</v>
      </c>
      <c r="AG502" s="86" t="s">
        <v>86</v>
      </c>
      <c r="AH502" s="86" t="s">
        <v>28</v>
      </c>
      <c r="AI502" s="86">
        <v>25.369930190525185</v>
      </c>
      <c r="AJ502" s="86">
        <v>34.068513480552845</v>
      </c>
      <c r="AK502" s="86">
        <v>8.6985832900276598</v>
      </c>
    </row>
    <row r="503" spans="2:37">
      <c r="B503" t="s">
        <v>102</v>
      </c>
      <c r="C503">
        <v>0.18728762107188476</v>
      </c>
      <c r="J503" t="s">
        <v>32</v>
      </c>
      <c r="K503" t="s">
        <v>33</v>
      </c>
      <c r="L503">
        <v>0.18728762107188476</v>
      </c>
      <c r="M503">
        <v>0.22433997386275092</v>
      </c>
      <c r="AE503" s="86" t="s">
        <v>32</v>
      </c>
      <c r="AF503" s="86" t="s">
        <v>98</v>
      </c>
      <c r="AG503" s="86" t="s">
        <v>86</v>
      </c>
      <c r="AH503" s="86" t="s">
        <v>31</v>
      </c>
      <c r="AI503" s="86">
        <v>26.138199676111093</v>
      </c>
      <c r="AJ503" s="86">
        <v>33.572467693061292</v>
      </c>
      <c r="AK503" s="86">
        <v>7.4342680169501989</v>
      </c>
    </row>
    <row r="504" spans="2:37">
      <c r="B504" t="s">
        <v>102</v>
      </c>
      <c r="C504">
        <v>1.351346947769364</v>
      </c>
      <c r="J504" t="s">
        <v>32</v>
      </c>
      <c r="K504" t="s">
        <v>28</v>
      </c>
      <c r="L504">
        <v>1.351346947769364</v>
      </c>
      <c r="M504">
        <v>2.1497348899592859</v>
      </c>
      <c r="AE504" s="86" t="s">
        <v>32</v>
      </c>
      <c r="AF504" s="86" t="s">
        <v>98</v>
      </c>
      <c r="AG504" s="86" t="s">
        <v>86</v>
      </c>
      <c r="AH504" s="86" t="s">
        <v>32</v>
      </c>
      <c r="AI504" s="86">
        <v>32.228092096289807</v>
      </c>
      <c r="AJ504" s="86">
        <v>35.35367847097163</v>
      </c>
      <c r="AK504" s="86">
        <v>3.1255863746818235</v>
      </c>
    </row>
    <row r="505" spans="2:37">
      <c r="B505" t="s">
        <v>102</v>
      </c>
      <c r="C505">
        <v>0.94322150550818118</v>
      </c>
      <c r="J505" t="s">
        <v>32</v>
      </c>
      <c r="K505" t="s">
        <v>31</v>
      </c>
      <c r="L505">
        <v>0.94322150550818118</v>
      </c>
      <c r="M505">
        <v>1.7673619718445841</v>
      </c>
      <c r="AE505" s="86" t="s">
        <v>32</v>
      </c>
      <c r="AF505" s="86" t="s">
        <v>98</v>
      </c>
      <c r="AG505" s="86" t="s">
        <v>86</v>
      </c>
      <c r="AH505" s="86" t="s">
        <v>33</v>
      </c>
      <c r="AI505" s="86">
        <v>27.521050063599933</v>
      </c>
      <c r="AJ505" s="86">
        <v>27.118299296206619</v>
      </c>
      <c r="AK505" s="86">
        <v>-0.40275076739331439</v>
      </c>
    </row>
    <row r="506" spans="2:37">
      <c r="B506" t="s">
        <v>102</v>
      </c>
      <c r="C506">
        <v>0.29307915915373006</v>
      </c>
      <c r="J506" t="s">
        <v>32</v>
      </c>
      <c r="K506" t="s">
        <v>32</v>
      </c>
      <c r="L506">
        <v>0.29307915915373006</v>
      </c>
      <c r="M506">
        <v>1.1000860246053288</v>
      </c>
      <c r="AE506" s="86" t="s">
        <v>32</v>
      </c>
      <c r="AF506" s="86" t="s">
        <v>186</v>
      </c>
      <c r="AG506" s="86" t="s">
        <v>5</v>
      </c>
      <c r="AH506" s="86" t="s">
        <v>28</v>
      </c>
      <c r="AI506" s="86">
        <v>0.12736033654845921</v>
      </c>
      <c r="AJ506" s="86">
        <v>4.6902656696539005</v>
      </c>
      <c r="AK506" s="86">
        <v>4.5629053331054417</v>
      </c>
    </row>
    <row r="507" spans="2:37">
      <c r="B507" t="s">
        <v>102</v>
      </c>
      <c r="C507">
        <v>0.21633363691243268</v>
      </c>
      <c r="J507" t="s">
        <v>32</v>
      </c>
      <c r="K507" t="s">
        <v>33</v>
      </c>
      <c r="L507">
        <v>0.21633363691243268</v>
      </c>
      <c r="M507">
        <v>1.0017933236405174</v>
      </c>
      <c r="AE507" s="86" t="s">
        <v>32</v>
      </c>
      <c r="AF507" s="86" t="s">
        <v>186</v>
      </c>
      <c r="AG507" s="86" t="s">
        <v>5</v>
      </c>
      <c r="AH507" s="86" t="s">
        <v>31</v>
      </c>
      <c r="AI507" s="86">
        <v>0.14093021291201233</v>
      </c>
      <c r="AJ507" s="86">
        <v>4.2433412571422391</v>
      </c>
      <c r="AK507" s="86">
        <v>4.1024110442302266</v>
      </c>
    </row>
    <row r="508" spans="2:37">
      <c r="B508" t="s">
        <v>102</v>
      </c>
      <c r="C508">
        <v>1.0230753870152716</v>
      </c>
      <c r="J508" t="s">
        <v>32</v>
      </c>
      <c r="K508" t="s">
        <v>28</v>
      </c>
      <c r="L508">
        <v>1.0230753870152716</v>
      </c>
      <c r="M508">
        <v>2.5651621661969086</v>
      </c>
      <c r="AE508" s="86" t="s">
        <v>32</v>
      </c>
      <c r="AF508" s="86" t="s">
        <v>186</v>
      </c>
      <c r="AG508" s="86" t="s">
        <v>5</v>
      </c>
      <c r="AH508" s="86" t="s">
        <v>32</v>
      </c>
      <c r="AI508" s="86">
        <v>0.11612470368832206</v>
      </c>
      <c r="AJ508" s="86">
        <v>1.7427269145486435</v>
      </c>
      <c r="AK508" s="86">
        <v>1.6266022108603213</v>
      </c>
    </row>
    <row r="509" spans="2:37">
      <c r="B509" t="s">
        <v>102</v>
      </c>
      <c r="C509">
        <v>1.3653738156219437</v>
      </c>
      <c r="J509" t="s">
        <v>32</v>
      </c>
      <c r="K509" t="s">
        <v>31</v>
      </c>
      <c r="L509">
        <v>1.3653738156219437</v>
      </c>
      <c r="M509">
        <v>2.9040518429237983</v>
      </c>
      <c r="AE509" s="86" t="s">
        <v>32</v>
      </c>
      <c r="AF509" s="86" t="s">
        <v>186</v>
      </c>
      <c r="AG509" s="86" t="s">
        <v>5</v>
      </c>
      <c r="AH509" s="86" t="s">
        <v>33</v>
      </c>
      <c r="AI509" s="86">
        <v>6.9180137697914548E-2</v>
      </c>
      <c r="AJ509" s="86">
        <v>1.2232251408367494</v>
      </c>
      <c r="AK509" s="86">
        <v>1.1540450031388347</v>
      </c>
    </row>
    <row r="510" spans="2:37">
      <c r="B510" t="s">
        <v>102</v>
      </c>
      <c r="C510">
        <v>-6.6289552723068912E-2</v>
      </c>
      <c r="J510" t="s">
        <v>32</v>
      </c>
      <c r="K510" t="s">
        <v>32</v>
      </c>
      <c r="L510">
        <v>-6.6289552723068912E-2</v>
      </c>
      <c r="M510">
        <v>1.4715624530631375</v>
      </c>
      <c r="AE510" s="86" t="s">
        <v>32</v>
      </c>
      <c r="AF510" s="86" t="s">
        <v>186</v>
      </c>
      <c r="AG510" s="86" t="s">
        <v>30</v>
      </c>
      <c r="AH510" s="86" t="s">
        <v>28</v>
      </c>
      <c r="AI510" s="86">
        <v>0.93801203464490801</v>
      </c>
      <c r="AJ510" s="86">
        <v>4.7437585832965983</v>
      </c>
      <c r="AK510" s="86">
        <v>3.8057465486516904</v>
      </c>
    </row>
    <row r="511" spans="2:37">
      <c r="B511" t="s">
        <v>102</v>
      </c>
      <c r="C511">
        <v>8.0807059430806794E-2</v>
      </c>
      <c r="J511" t="s">
        <v>32</v>
      </c>
      <c r="K511" t="s">
        <v>33</v>
      </c>
      <c r="L511">
        <v>8.0807059430806794E-2</v>
      </c>
      <c r="M511">
        <v>1.6208555455261706</v>
      </c>
      <c r="AE511" s="86" t="s">
        <v>32</v>
      </c>
      <c r="AF511" s="86" t="s">
        <v>186</v>
      </c>
      <c r="AG511" s="86" t="s">
        <v>30</v>
      </c>
      <c r="AH511" s="86" t="s">
        <v>31</v>
      </c>
      <c r="AI511" s="86">
        <v>0.90995646783006867</v>
      </c>
      <c r="AJ511" s="86">
        <v>3.2029885119054375</v>
      </c>
      <c r="AK511" s="86">
        <v>2.2930320440753689</v>
      </c>
    </row>
    <row r="512" spans="2:37">
      <c r="B512" t="s">
        <v>102</v>
      </c>
      <c r="C512">
        <v>2.4632294953471474</v>
      </c>
      <c r="J512" t="s">
        <v>32</v>
      </c>
      <c r="K512" t="s">
        <v>28</v>
      </c>
      <c r="L512">
        <v>2.4632294953471474</v>
      </c>
      <c r="M512">
        <v>5.3545646925165187</v>
      </c>
      <c r="AE512" s="86" t="s">
        <v>32</v>
      </c>
      <c r="AF512" s="86" t="s">
        <v>186</v>
      </c>
      <c r="AG512" s="86" t="s">
        <v>30</v>
      </c>
      <c r="AH512" s="86" t="s">
        <v>32</v>
      </c>
      <c r="AI512" s="86">
        <v>0.88941000439793927</v>
      </c>
      <c r="AJ512" s="86">
        <v>2.5171305814571996</v>
      </c>
      <c r="AK512" s="86">
        <v>1.6277205770592604</v>
      </c>
    </row>
    <row r="513" spans="2:37">
      <c r="B513" t="s">
        <v>102</v>
      </c>
      <c r="C513">
        <v>0.88413661374636243</v>
      </c>
      <c r="J513" t="s">
        <v>32</v>
      </c>
      <c r="K513" t="s">
        <v>31</v>
      </c>
      <c r="L513">
        <v>0.88413661374636243</v>
      </c>
      <c r="M513">
        <v>3.6814937604716951</v>
      </c>
      <c r="AE513" s="86" t="s">
        <v>32</v>
      </c>
      <c r="AF513" s="86" t="s">
        <v>186</v>
      </c>
      <c r="AG513" s="86" t="s">
        <v>30</v>
      </c>
      <c r="AH513" s="86" t="s">
        <v>33</v>
      </c>
      <c r="AI513" s="86">
        <v>0.89879092341494671</v>
      </c>
      <c r="AJ513" s="86">
        <v>1.9181298182533837</v>
      </c>
      <c r="AK513" s="86">
        <v>1.019338894838437</v>
      </c>
    </row>
    <row r="514" spans="2:37">
      <c r="B514" t="s">
        <v>102</v>
      </c>
      <c r="C514">
        <v>0.71796677549286647</v>
      </c>
      <c r="J514" t="s">
        <v>32</v>
      </c>
      <c r="K514" t="s">
        <v>32</v>
      </c>
      <c r="L514">
        <v>0.71796677549286647</v>
      </c>
      <c r="M514">
        <v>3.4495482840160334</v>
      </c>
      <c r="AE514" s="86" t="s">
        <v>32</v>
      </c>
      <c r="AF514" s="86" t="s">
        <v>186</v>
      </c>
      <c r="AG514" s="86" t="s">
        <v>10</v>
      </c>
      <c r="AH514" s="86" t="s">
        <v>28</v>
      </c>
      <c r="AI514" s="86">
        <v>1.4924791436821319</v>
      </c>
      <c r="AJ514" s="86">
        <v>4.7457176883548904</v>
      </c>
      <c r="AK514" s="86">
        <v>3.2532385446727585</v>
      </c>
    </row>
    <row r="515" spans="2:37">
      <c r="B515" t="s">
        <v>102</v>
      </c>
      <c r="C515">
        <v>-9.4501295244651118E-3</v>
      </c>
      <c r="J515" t="s">
        <v>32</v>
      </c>
      <c r="K515" t="s">
        <v>33</v>
      </c>
      <c r="L515">
        <v>-9.4501295244651118E-3</v>
      </c>
      <c r="M515">
        <v>2.7777766593096489</v>
      </c>
      <c r="AE515" s="86" t="s">
        <v>32</v>
      </c>
      <c r="AF515" s="86" t="s">
        <v>186</v>
      </c>
      <c r="AG515" s="86" t="s">
        <v>10</v>
      </c>
      <c r="AH515" s="86" t="s">
        <v>31</v>
      </c>
      <c r="AI515" s="86">
        <v>1.4825991266142062</v>
      </c>
      <c r="AJ515" s="86">
        <v>3.7621346894964618</v>
      </c>
      <c r="AK515" s="86">
        <v>2.2795355628822556</v>
      </c>
    </row>
    <row r="516" spans="2:37">
      <c r="B516" t="s">
        <v>102</v>
      </c>
      <c r="C516">
        <v>3.1196580108959004</v>
      </c>
      <c r="J516" t="s">
        <v>32</v>
      </c>
      <c r="K516" t="s">
        <v>28</v>
      </c>
      <c r="L516">
        <v>3.1196580108959004</v>
      </c>
      <c r="M516">
        <v>8.1193996354731546</v>
      </c>
      <c r="AE516" s="86" t="s">
        <v>32</v>
      </c>
      <c r="AF516" s="86" t="s">
        <v>186</v>
      </c>
      <c r="AG516" s="86" t="s">
        <v>10</v>
      </c>
      <c r="AH516" s="86" t="s">
        <v>32</v>
      </c>
      <c r="AI516" s="86">
        <v>1.4971539665151525</v>
      </c>
      <c r="AJ516" s="86">
        <v>3.4363046893367062</v>
      </c>
      <c r="AK516" s="86">
        <v>1.9391507228215537</v>
      </c>
    </row>
    <row r="517" spans="2:37">
      <c r="B517" t="s">
        <v>102</v>
      </c>
      <c r="C517">
        <v>1.0837070750826188</v>
      </c>
      <c r="J517" t="s">
        <v>32</v>
      </c>
      <c r="K517" t="s">
        <v>31</v>
      </c>
      <c r="L517">
        <v>1.0837070750826188</v>
      </c>
      <c r="M517">
        <v>5.9809607958975635</v>
      </c>
      <c r="AE517" s="86" t="s">
        <v>32</v>
      </c>
      <c r="AF517" s="86" t="s">
        <v>186</v>
      </c>
      <c r="AG517" s="86" t="s">
        <v>10</v>
      </c>
      <c r="AH517" s="86" t="s">
        <v>33</v>
      </c>
      <c r="AI517" s="86">
        <v>1.4608033396673541</v>
      </c>
      <c r="AJ517" s="86">
        <v>2.3582367087086888</v>
      </c>
      <c r="AK517" s="86">
        <v>0.89743336904133475</v>
      </c>
    </row>
    <row r="518" spans="2:37">
      <c r="B518" t="s">
        <v>102</v>
      </c>
      <c r="C518">
        <v>1.1740029269251329</v>
      </c>
      <c r="J518" t="s">
        <v>32</v>
      </c>
      <c r="K518" t="s">
        <v>32</v>
      </c>
      <c r="L518">
        <v>1.1740029269251329</v>
      </c>
      <c r="M518">
        <v>6.0664373321094729</v>
      </c>
      <c r="AE518" s="86" t="s">
        <v>32</v>
      </c>
      <c r="AF518" s="86" t="s">
        <v>186</v>
      </c>
      <c r="AG518" s="86" t="s">
        <v>13</v>
      </c>
      <c r="AH518" s="86" t="s">
        <v>28</v>
      </c>
      <c r="AI518" s="86">
        <v>2.8911166217067454</v>
      </c>
      <c r="AJ518" s="86">
        <v>6.6119014324410132</v>
      </c>
      <c r="AK518" s="86">
        <v>3.7207848107342678</v>
      </c>
    </row>
    <row r="519" spans="2:37">
      <c r="B519" t="s">
        <v>102</v>
      </c>
      <c r="C519">
        <v>-4.6018386958690094E-2</v>
      </c>
      <c r="J519" t="s">
        <v>32</v>
      </c>
      <c r="K519" t="s">
        <v>33</v>
      </c>
      <c r="L519">
        <v>-4.6018386958690094E-2</v>
      </c>
      <c r="M519">
        <v>4.8014987498186947</v>
      </c>
      <c r="AE519" s="86" t="s">
        <v>32</v>
      </c>
      <c r="AF519" s="86" t="s">
        <v>186</v>
      </c>
      <c r="AG519" s="86" t="s">
        <v>13</v>
      </c>
      <c r="AH519" s="86" t="s">
        <v>31</v>
      </c>
      <c r="AI519" s="86">
        <v>2.7923670344882541</v>
      </c>
      <c r="AJ519" s="86">
        <v>5.3246331542674206</v>
      </c>
      <c r="AK519" s="86">
        <v>2.5322661197791665</v>
      </c>
    </row>
    <row r="520" spans="2:37">
      <c r="B520" t="s">
        <v>102</v>
      </c>
      <c r="C520">
        <v>4.5979692947981619</v>
      </c>
      <c r="J520" t="s">
        <v>32</v>
      </c>
      <c r="K520" t="s">
        <v>28</v>
      </c>
      <c r="L520">
        <v>4.5979692947981619</v>
      </c>
      <c r="M520">
        <v>26.546944528809775</v>
      </c>
      <c r="AE520" s="86" t="s">
        <v>32</v>
      </c>
      <c r="AF520" s="86" t="s">
        <v>186</v>
      </c>
      <c r="AG520" s="86" t="s">
        <v>13</v>
      </c>
      <c r="AH520" s="86" t="s">
        <v>32</v>
      </c>
      <c r="AI520" s="86">
        <v>2.8958203892877572</v>
      </c>
      <c r="AJ520" s="86">
        <v>5.0316589881687106</v>
      </c>
      <c r="AK520" s="86">
        <v>2.1358385988809534</v>
      </c>
    </row>
    <row r="521" spans="2:37">
      <c r="B521" t="s">
        <v>102</v>
      </c>
      <c r="C521">
        <v>2.6082685108002011</v>
      </c>
      <c r="J521" t="s">
        <v>32</v>
      </c>
      <c r="K521" t="s">
        <v>31</v>
      </c>
      <c r="L521">
        <v>2.6082685108002011</v>
      </c>
      <c r="M521">
        <v>24.077647509285438</v>
      </c>
      <c r="AE521" s="86" t="s">
        <v>32</v>
      </c>
      <c r="AF521" s="86" t="s">
        <v>186</v>
      </c>
      <c r="AG521" s="86" t="s">
        <v>13</v>
      </c>
      <c r="AH521" s="86" t="s">
        <v>33</v>
      </c>
      <c r="AI521" s="86">
        <v>2.8751528217630873</v>
      </c>
      <c r="AJ521" s="86">
        <v>3.7059726611032322</v>
      </c>
      <c r="AK521" s="86">
        <v>0.83081983934014492</v>
      </c>
    </row>
    <row r="522" spans="2:37">
      <c r="B522" t="s">
        <v>102</v>
      </c>
      <c r="C522">
        <v>0.27321097539818595</v>
      </c>
      <c r="J522" t="s">
        <v>32</v>
      </c>
      <c r="K522" t="s">
        <v>32</v>
      </c>
      <c r="L522">
        <v>0.27321097539818595</v>
      </c>
      <c r="M522">
        <v>17.650558797172877</v>
      </c>
      <c r="AE522" s="86" t="s">
        <v>32</v>
      </c>
      <c r="AF522" s="86" t="s">
        <v>186</v>
      </c>
      <c r="AG522" s="86" t="s">
        <v>34</v>
      </c>
      <c r="AH522" s="86" t="s">
        <v>28</v>
      </c>
      <c r="AI522" s="86">
        <v>4.7991441419656331</v>
      </c>
      <c r="AJ522" s="86">
        <v>7.7218610382766171</v>
      </c>
      <c r="AK522" s="86">
        <v>2.922716896310984</v>
      </c>
    </row>
    <row r="523" spans="2:37">
      <c r="B523" t="s">
        <v>102</v>
      </c>
      <c r="C523">
        <v>-2.3817175404045923</v>
      </c>
      <c r="J523" t="s">
        <v>32</v>
      </c>
      <c r="K523" t="s">
        <v>33</v>
      </c>
      <c r="L523">
        <v>-2.3817175404045923</v>
      </c>
      <c r="M523">
        <v>13.63729818763659</v>
      </c>
      <c r="AE523" s="86" t="s">
        <v>32</v>
      </c>
      <c r="AF523" s="86" t="s">
        <v>186</v>
      </c>
      <c r="AG523" s="86" t="s">
        <v>34</v>
      </c>
      <c r="AH523" s="86" t="s">
        <v>31</v>
      </c>
      <c r="AI523" s="86">
        <v>4.7292651756137021</v>
      </c>
      <c r="AJ523" s="86">
        <v>7.9218934610778211</v>
      </c>
      <c r="AK523" s="86">
        <v>3.192628285464119</v>
      </c>
    </row>
    <row r="524" spans="2:37">
      <c r="B524" t="s">
        <v>90</v>
      </c>
      <c r="C524">
        <v>13.993687887992859</v>
      </c>
      <c r="J524" t="s">
        <v>33</v>
      </c>
      <c r="K524" t="s">
        <v>28</v>
      </c>
      <c r="L524">
        <v>13.993687887992859</v>
      </c>
      <c r="M524">
        <v>14.135314986839294</v>
      </c>
      <c r="AE524" s="86" t="s">
        <v>32</v>
      </c>
      <c r="AF524" s="86" t="s">
        <v>186</v>
      </c>
      <c r="AG524" s="86" t="s">
        <v>34</v>
      </c>
      <c r="AH524" s="86" t="s">
        <v>32</v>
      </c>
      <c r="AI524" s="86">
        <v>4.8502549155283781</v>
      </c>
      <c r="AJ524" s="86">
        <v>6.3640270313974154</v>
      </c>
      <c r="AK524" s="86">
        <v>1.5137721158690374</v>
      </c>
    </row>
    <row r="525" spans="2:37">
      <c r="B525" t="s">
        <v>90</v>
      </c>
      <c r="C525">
        <v>8.070534333027263</v>
      </c>
      <c r="J525" t="s">
        <v>33</v>
      </c>
      <c r="K525" t="s">
        <v>31</v>
      </c>
      <c r="L525">
        <v>8.070534333027263</v>
      </c>
      <c r="M525">
        <v>8.2580903768539429</v>
      </c>
      <c r="AE525" s="86" t="s">
        <v>32</v>
      </c>
      <c r="AF525" s="86" t="s">
        <v>186</v>
      </c>
      <c r="AG525" s="86" t="s">
        <v>34</v>
      </c>
      <c r="AH525" s="86" t="s">
        <v>33</v>
      </c>
      <c r="AI525" s="86">
        <v>4.8204726456476488</v>
      </c>
      <c r="AJ525" s="86">
        <v>4.6784594338824492</v>
      </c>
      <c r="AK525" s="86">
        <v>-0.14201321176519954</v>
      </c>
    </row>
    <row r="526" spans="2:37">
      <c r="B526" t="s">
        <v>90</v>
      </c>
      <c r="C526">
        <v>2.9488683550856836</v>
      </c>
      <c r="J526" t="s">
        <v>33</v>
      </c>
      <c r="K526" t="s">
        <v>32</v>
      </c>
      <c r="L526">
        <v>2.9488683550856836</v>
      </c>
      <c r="M526">
        <v>3.1140124474384989</v>
      </c>
      <c r="AE526" s="86" t="s">
        <v>32</v>
      </c>
      <c r="AF526" s="86" t="s">
        <v>186</v>
      </c>
      <c r="AG526" s="86" t="s">
        <v>86</v>
      </c>
      <c r="AH526" s="86" t="s">
        <v>28</v>
      </c>
      <c r="AI526" s="86">
        <v>20.189151195657665</v>
      </c>
      <c r="AJ526" s="86">
        <v>22.165976053796967</v>
      </c>
      <c r="AK526" s="86">
        <v>1.9768248581393024</v>
      </c>
    </row>
    <row r="527" spans="2:37">
      <c r="B527" t="s">
        <v>90</v>
      </c>
      <c r="C527">
        <v>2.1046293348782652</v>
      </c>
      <c r="J527" t="s">
        <v>33</v>
      </c>
      <c r="K527" t="s">
        <v>33</v>
      </c>
      <c r="L527">
        <v>2.1046293348782652</v>
      </c>
      <c r="M527">
        <v>2.244406271935703</v>
      </c>
      <c r="AE527" s="86" t="s">
        <v>32</v>
      </c>
      <c r="AF527" s="86" t="s">
        <v>186</v>
      </c>
      <c r="AG527" s="86" t="s">
        <v>86</v>
      </c>
      <c r="AH527" s="86" t="s">
        <v>31</v>
      </c>
      <c r="AI527" s="86">
        <v>20.49933029752259</v>
      </c>
      <c r="AJ527" s="86">
        <v>22.205348207316266</v>
      </c>
      <c r="AK527" s="86">
        <v>1.7060179097936761</v>
      </c>
    </row>
    <row r="528" spans="2:37">
      <c r="B528" t="s">
        <v>90</v>
      </c>
      <c r="C528">
        <v>8.0957930791039843</v>
      </c>
      <c r="J528" t="s">
        <v>33</v>
      </c>
      <c r="K528" t="s">
        <v>28</v>
      </c>
      <c r="L528">
        <v>8.0957930791039843</v>
      </c>
      <c r="M528">
        <v>8.9834760115924457</v>
      </c>
      <c r="AE528" s="86" t="s">
        <v>32</v>
      </c>
      <c r="AF528" s="86" t="s">
        <v>186</v>
      </c>
      <c r="AG528" s="86" t="s">
        <v>86</v>
      </c>
      <c r="AH528" s="86" t="s">
        <v>32</v>
      </c>
      <c r="AI528" s="86">
        <v>16.484011775917477</v>
      </c>
      <c r="AJ528" s="86">
        <v>18.68045864502589</v>
      </c>
      <c r="AK528" s="86">
        <v>2.1964468691084136</v>
      </c>
    </row>
    <row r="529" spans="2:37">
      <c r="B529" t="s">
        <v>90</v>
      </c>
      <c r="C529">
        <v>5.2553433794553586</v>
      </c>
      <c r="J529" t="s">
        <v>33</v>
      </c>
      <c r="K529" t="s">
        <v>31</v>
      </c>
      <c r="L529">
        <v>5.2553433794553586</v>
      </c>
      <c r="M529">
        <v>6.0895267917996359</v>
      </c>
      <c r="AE529" s="86" t="s">
        <v>32</v>
      </c>
      <c r="AF529" s="86" t="s">
        <v>186</v>
      </c>
      <c r="AG529" s="86" t="s">
        <v>86</v>
      </c>
      <c r="AH529" s="86" t="s">
        <v>33</v>
      </c>
      <c r="AI529" s="86">
        <v>14.850635093511995</v>
      </c>
      <c r="AJ529" s="86">
        <v>11.769314245833563</v>
      </c>
      <c r="AK529" s="86">
        <v>-3.0813208476784322</v>
      </c>
    </row>
    <row r="530" spans="2:37">
      <c r="B530" t="s">
        <v>90</v>
      </c>
      <c r="C530">
        <v>1.0538680476527058</v>
      </c>
      <c r="J530" t="s">
        <v>33</v>
      </c>
      <c r="K530" t="s">
        <v>32</v>
      </c>
      <c r="L530">
        <v>1.0538680476527058</v>
      </c>
      <c r="M530">
        <v>1.9325309953381937</v>
      </c>
      <c r="AE530" s="86" t="s">
        <v>32</v>
      </c>
      <c r="AF530" s="86" t="s">
        <v>198</v>
      </c>
      <c r="AG530" s="86" t="s">
        <v>5</v>
      </c>
      <c r="AH530" s="86" t="s">
        <v>28</v>
      </c>
      <c r="AI530" s="86">
        <v>0.16712957620620728</v>
      </c>
      <c r="AJ530" s="86">
        <v>1.7398130024472873</v>
      </c>
      <c r="AK530" s="86">
        <v>1.57268342624108</v>
      </c>
    </row>
    <row r="531" spans="2:37">
      <c r="B531" t="s">
        <v>90</v>
      </c>
      <c r="C531">
        <v>1.6448218691265275</v>
      </c>
      <c r="J531" t="s">
        <v>33</v>
      </c>
      <c r="K531" t="s">
        <v>33</v>
      </c>
      <c r="L531">
        <v>1.6448218691265275</v>
      </c>
      <c r="M531">
        <v>2.4655060575494163</v>
      </c>
      <c r="AE531" s="86" t="s">
        <v>32</v>
      </c>
      <c r="AF531" s="86" t="s">
        <v>198</v>
      </c>
      <c r="AG531" s="86" t="s">
        <v>5</v>
      </c>
      <c r="AH531" s="86" t="s">
        <v>31</v>
      </c>
      <c r="AI531" s="86">
        <v>0.14072942733764648</v>
      </c>
      <c r="AJ531" s="86">
        <v>5.0990720931440592</v>
      </c>
      <c r="AK531" s="86">
        <v>4.9583426658064127</v>
      </c>
    </row>
    <row r="532" spans="2:37">
      <c r="B532" t="s">
        <v>90</v>
      </c>
      <c r="C532">
        <v>8.0025854011582602</v>
      </c>
      <c r="J532" t="s">
        <v>33</v>
      </c>
      <c r="K532" t="s">
        <v>28</v>
      </c>
      <c r="L532">
        <v>8.0025854011582602</v>
      </c>
      <c r="M532">
        <v>9.5632066442249979</v>
      </c>
      <c r="AE532" s="86" t="s">
        <v>32</v>
      </c>
      <c r="AF532" s="86" t="s">
        <v>198</v>
      </c>
      <c r="AG532" s="86" t="s">
        <v>5</v>
      </c>
      <c r="AH532" s="86" t="s">
        <v>32</v>
      </c>
      <c r="AI532" s="86">
        <v>0.10065176468769102</v>
      </c>
      <c r="AJ532" s="86">
        <v>0.9230887316565477</v>
      </c>
      <c r="AK532" s="86">
        <v>0.82243696696885671</v>
      </c>
    </row>
    <row r="533" spans="2:37">
      <c r="B533" t="s">
        <v>90</v>
      </c>
      <c r="C533">
        <v>8.519700773085578</v>
      </c>
      <c r="J533" t="s">
        <v>33</v>
      </c>
      <c r="K533" t="s">
        <v>31</v>
      </c>
      <c r="L533">
        <v>8.519700773085578</v>
      </c>
      <c r="M533">
        <v>10.066363541487247</v>
      </c>
      <c r="AE533" s="86" t="s">
        <v>32</v>
      </c>
      <c r="AF533" s="86" t="s">
        <v>198</v>
      </c>
      <c r="AG533" s="86" t="s">
        <v>5</v>
      </c>
      <c r="AH533" s="86" t="s">
        <v>33</v>
      </c>
      <c r="AI533" s="86">
        <v>5.8453041908040411E-2</v>
      </c>
      <c r="AJ533" s="86">
        <v>0.45725453760926926</v>
      </c>
      <c r="AK533" s="86">
        <v>0.39880149570122886</v>
      </c>
    </row>
    <row r="534" spans="2:37">
      <c r="B534" t="s">
        <v>90</v>
      </c>
      <c r="C534">
        <v>2.4269143164627196</v>
      </c>
      <c r="J534" t="s">
        <v>33</v>
      </c>
      <c r="K534" t="s">
        <v>32</v>
      </c>
      <c r="L534">
        <v>2.4269143164627196</v>
      </c>
      <c r="M534">
        <v>3.9376183532354401</v>
      </c>
      <c r="AE534" s="86" t="s">
        <v>32</v>
      </c>
      <c r="AF534" s="86" t="s">
        <v>198</v>
      </c>
      <c r="AG534" s="86" t="s">
        <v>30</v>
      </c>
      <c r="AH534" s="86" t="s">
        <v>28</v>
      </c>
      <c r="AI534" s="86">
        <v>0.81907696445492928</v>
      </c>
      <c r="AJ534" s="86">
        <v>2.8209205535206481</v>
      </c>
      <c r="AK534" s="86">
        <v>2.0018435890657189</v>
      </c>
    </row>
    <row r="535" spans="2:37">
      <c r="B535" t="s">
        <v>90</v>
      </c>
      <c r="C535">
        <v>1.8178718447351321</v>
      </c>
      <c r="J535" t="s">
        <v>33</v>
      </c>
      <c r="K535" t="s">
        <v>33</v>
      </c>
      <c r="L535">
        <v>1.8178718447351321</v>
      </c>
      <c r="M535">
        <v>3.3767507246562412</v>
      </c>
      <c r="AE535" s="86" t="s">
        <v>32</v>
      </c>
      <c r="AF535" s="86" t="s">
        <v>198</v>
      </c>
      <c r="AG535" s="86" t="s">
        <v>30</v>
      </c>
      <c r="AH535" s="86" t="s">
        <v>31</v>
      </c>
      <c r="AI535" s="86">
        <v>0.82696177479558097</v>
      </c>
      <c r="AJ535" s="86">
        <v>3.0063143736257341</v>
      </c>
      <c r="AK535" s="86">
        <v>2.1793525988301532</v>
      </c>
    </row>
    <row r="536" spans="2:37">
      <c r="B536" t="s">
        <v>90</v>
      </c>
      <c r="C536">
        <v>10.092073535051629</v>
      </c>
      <c r="J536" t="s">
        <v>33</v>
      </c>
      <c r="K536" t="s">
        <v>28</v>
      </c>
      <c r="L536">
        <v>10.092073535051629</v>
      </c>
      <c r="M536">
        <v>13.045902647130251</v>
      </c>
      <c r="AE536" s="86" t="s">
        <v>32</v>
      </c>
      <c r="AF536" s="86" t="s">
        <v>198</v>
      </c>
      <c r="AG536" s="86" t="s">
        <v>30</v>
      </c>
      <c r="AH536" s="86" t="s">
        <v>32</v>
      </c>
      <c r="AI536" s="86">
        <v>0.79136670872850234</v>
      </c>
      <c r="AJ536" s="86">
        <v>1.4297461357881438</v>
      </c>
      <c r="AK536" s="86">
        <v>0.63837942705964146</v>
      </c>
    </row>
    <row r="537" spans="2:37">
      <c r="B537" t="s">
        <v>90</v>
      </c>
      <c r="C537">
        <v>9.2128528591326742</v>
      </c>
      <c r="J537" t="s">
        <v>33</v>
      </c>
      <c r="K537" t="s">
        <v>31</v>
      </c>
      <c r="L537">
        <v>9.2128528591326742</v>
      </c>
      <c r="M537">
        <v>12.06660968148552</v>
      </c>
      <c r="AE537" s="86" t="s">
        <v>32</v>
      </c>
      <c r="AF537" s="86" t="s">
        <v>198</v>
      </c>
      <c r="AG537" s="86" t="s">
        <v>30</v>
      </c>
      <c r="AH537" s="86" t="s">
        <v>33</v>
      </c>
      <c r="AI537" s="86">
        <v>0.7924737176366411</v>
      </c>
      <c r="AJ537" s="86">
        <v>0.93998369331803733</v>
      </c>
      <c r="AK537" s="86">
        <v>0.14750997568139623</v>
      </c>
    </row>
    <row r="538" spans="2:37">
      <c r="B538" t="s">
        <v>90</v>
      </c>
      <c r="C538">
        <v>3.6543343480428061</v>
      </c>
      <c r="J538" t="s">
        <v>33</v>
      </c>
      <c r="K538" t="s">
        <v>32</v>
      </c>
      <c r="L538">
        <v>3.6543343480428061</v>
      </c>
      <c r="M538">
        <v>6.4976318671486597</v>
      </c>
      <c r="AE538" s="86" t="s">
        <v>32</v>
      </c>
      <c r="AF538" s="86" t="s">
        <v>198</v>
      </c>
      <c r="AG538" s="86" t="s">
        <v>10</v>
      </c>
      <c r="AH538" s="86" t="s">
        <v>28</v>
      </c>
      <c r="AI538" s="86">
        <v>1.5389641377984025</v>
      </c>
      <c r="AJ538" s="86">
        <v>3.2011387726155722</v>
      </c>
      <c r="AK538" s="86">
        <v>1.6621746348171698</v>
      </c>
    </row>
    <row r="539" spans="2:37">
      <c r="B539" t="s">
        <v>90</v>
      </c>
      <c r="C539">
        <v>2.32441710061366</v>
      </c>
      <c r="J539" t="s">
        <v>33</v>
      </c>
      <c r="K539" t="s">
        <v>33</v>
      </c>
      <c r="L539">
        <v>2.32441710061366</v>
      </c>
      <c r="M539">
        <v>5.1671431206712626</v>
      </c>
      <c r="AE539" s="86" t="s">
        <v>32</v>
      </c>
      <c r="AF539" s="86" t="s">
        <v>198</v>
      </c>
      <c r="AG539" s="86" t="s">
        <v>10</v>
      </c>
      <c r="AH539" s="86" t="s">
        <v>31</v>
      </c>
      <c r="AI539" s="86">
        <v>1.5269190754209245</v>
      </c>
      <c r="AJ539" s="86">
        <v>2.9493768577064787</v>
      </c>
      <c r="AK539" s="86">
        <v>1.4224577822855542</v>
      </c>
    </row>
    <row r="540" spans="2:37">
      <c r="B540" t="s">
        <v>90</v>
      </c>
      <c r="C540">
        <v>10.84728539215552</v>
      </c>
      <c r="J540" t="s">
        <v>33</v>
      </c>
      <c r="K540" t="s">
        <v>28</v>
      </c>
      <c r="L540">
        <v>10.84728539215552</v>
      </c>
      <c r="M540">
        <v>15.886403496615216</v>
      </c>
      <c r="AE540" s="86" t="s">
        <v>32</v>
      </c>
      <c r="AF540" s="86" t="s">
        <v>198</v>
      </c>
      <c r="AG540" s="86" t="s">
        <v>10</v>
      </c>
      <c r="AH540" s="86" t="s">
        <v>32</v>
      </c>
      <c r="AI540" s="86">
        <v>1.4962686122148887</v>
      </c>
      <c r="AJ540" s="86">
        <v>2.5718039150895744</v>
      </c>
      <c r="AK540" s="86">
        <v>1.0755353028746857</v>
      </c>
    </row>
    <row r="541" spans="2:37">
      <c r="B541" t="s">
        <v>90</v>
      </c>
      <c r="C541">
        <v>11.110964947560475</v>
      </c>
      <c r="J541" t="s">
        <v>33</v>
      </c>
      <c r="K541" t="s">
        <v>31</v>
      </c>
      <c r="L541">
        <v>11.110964947560475</v>
      </c>
      <c r="M541">
        <v>16.088363358236492</v>
      </c>
      <c r="AE541" s="86" t="s">
        <v>32</v>
      </c>
      <c r="AF541" s="86" t="s">
        <v>198</v>
      </c>
      <c r="AG541" s="86" t="s">
        <v>10</v>
      </c>
      <c r="AH541" s="86" t="s">
        <v>33</v>
      </c>
      <c r="AI541" s="86">
        <v>1.4866918170398662</v>
      </c>
      <c r="AJ541" s="86">
        <v>1.6401850974078671</v>
      </c>
      <c r="AK541" s="86">
        <v>0.15349328036800092</v>
      </c>
    </row>
    <row r="542" spans="2:37">
      <c r="B542" t="s">
        <v>90</v>
      </c>
      <c r="C542">
        <v>5.1548924500914817</v>
      </c>
      <c r="J542" t="s">
        <v>33</v>
      </c>
      <c r="K542" t="s">
        <v>32</v>
      </c>
      <c r="L542">
        <v>5.1548924500914817</v>
      </c>
      <c r="M542">
        <v>10.137138585934693</v>
      </c>
      <c r="AE542" s="86" t="s">
        <v>32</v>
      </c>
      <c r="AF542" s="86" t="s">
        <v>198</v>
      </c>
      <c r="AG542" s="86" t="s">
        <v>13</v>
      </c>
      <c r="AH542" s="86" t="s">
        <v>28</v>
      </c>
      <c r="AI542" s="86">
        <v>2.8136105175259747</v>
      </c>
      <c r="AJ542" s="86">
        <v>5.8769379627855516</v>
      </c>
      <c r="AK542" s="86">
        <v>3.0633274452595769</v>
      </c>
    </row>
    <row r="543" spans="2:37">
      <c r="B543" t="s">
        <v>90</v>
      </c>
      <c r="C543">
        <v>4.8573721011479698</v>
      </c>
      <c r="J543" t="s">
        <v>33</v>
      </c>
      <c r="K543" t="s">
        <v>33</v>
      </c>
      <c r="L543">
        <v>4.8573721011479698</v>
      </c>
      <c r="M543">
        <v>9.8544520860248142</v>
      </c>
      <c r="AE543" s="86" t="s">
        <v>32</v>
      </c>
      <c r="AF543" s="86" t="s">
        <v>198</v>
      </c>
      <c r="AG543" s="86" t="s">
        <v>13</v>
      </c>
      <c r="AH543" s="86" t="s">
        <v>31</v>
      </c>
      <c r="AI543" s="86">
        <v>2.8311501966940389</v>
      </c>
      <c r="AJ543" s="86">
        <v>8.1935363009169286</v>
      </c>
      <c r="AK543" s="86">
        <v>5.3623861042228897</v>
      </c>
    </row>
    <row r="544" spans="2:37">
      <c r="B544" t="s">
        <v>90</v>
      </c>
      <c r="C544">
        <v>7.9507085387147605</v>
      </c>
      <c r="J544" t="s">
        <v>33</v>
      </c>
      <c r="K544" t="s">
        <v>28</v>
      </c>
      <c r="L544">
        <v>7.9507085387147605</v>
      </c>
      <c r="M544">
        <v>34.925112729757132</v>
      </c>
      <c r="AE544" s="86" t="s">
        <v>32</v>
      </c>
      <c r="AF544" s="86" t="s">
        <v>198</v>
      </c>
      <c r="AG544" s="86" t="s">
        <v>13</v>
      </c>
      <c r="AH544" s="86" t="s">
        <v>32</v>
      </c>
      <c r="AI544" s="86">
        <v>2.8943871704928847</v>
      </c>
      <c r="AJ544" s="86">
        <v>3.5991329543561821</v>
      </c>
      <c r="AK544" s="86">
        <v>0.70474578386329734</v>
      </c>
    </row>
    <row r="545" spans="2:37">
      <c r="B545" t="s">
        <v>90</v>
      </c>
      <c r="C545">
        <v>7.375331217522028</v>
      </c>
      <c r="J545" t="s">
        <v>33</v>
      </c>
      <c r="K545" t="s">
        <v>31</v>
      </c>
      <c r="L545">
        <v>7.375331217522028</v>
      </c>
      <c r="M545">
        <v>34.979838699941133</v>
      </c>
      <c r="AE545" s="86" t="s">
        <v>32</v>
      </c>
      <c r="AF545" s="86" t="s">
        <v>198</v>
      </c>
      <c r="AG545" s="86" t="s">
        <v>13</v>
      </c>
      <c r="AH545" s="86" t="s">
        <v>33</v>
      </c>
      <c r="AI545" s="86">
        <v>2.7020148022534096</v>
      </c>
      <c r="AJ545" s="86">
        <v>3.0004463522401577</v>
      </c>
      <c r="AK545" s="86">
        <v>0.29843154998674803</v>
      </c>
    </row>
    <row r="546" spans="2:37">
      <c r="B546" t="s">
        <v>90</v>
      </c>
      <c r="C546">
        <v>-8.4038388495244476E-4</v>
      </c>
      <c r="J546" t="s">
        <v>33</v>
      </c>
      <c r="K546" t="s">
        <v>32</v>
      </c>
      <c r="L546">
        <v>-8.4038388495244476E-4</v>
      </c>
      <c r="M546">
        <v>29.77897462455276</v>
      </c>
      <c r="AE546" s="86" t="s">
        <v>32</v>
      </c>
      <c r="AF546" s="86" t="s">
        <v>198</v>
      </c>
      <c r="AG546" s="86" t="s">
        <v>34</v>
      </c>
      <c r="AH546" s="86" t="s">
        <v>28</v>
      </c>
      <c r="AI546" s="86">
        <v>4.9591868365252463</v>
      </c>
      <c r="AJ546" s="86">
        <v>10.424584618321171</v>
      </c>
      <c r="AK546" s="86">
        <v>5.4653977817959252</v>
      </c>
    </row>
    <row r="547" spans="2:37">
      <c r="B547" t="s">
        <v>90</v>
      </c>
      <c r="C547">
        <v>6.2292604760319392E-2</v>
      </c>
      <c r="J547" t="s">
        <v>33</v>
      </c>
      <c r="K547" t="s">
        <v>33</v>
      </c>
      <c r="L547">
        <v>6.2292604760319392E-2</v>
      </c>
      <c r="M547">
        <v>29.095213067469306</v>
      </c>
      <c r="AE547" s="86" t="s">
        <v>32</v>
      </c>
      <c r="AF547" s="86" t="s">
        <v>198</v>
      </c>
      <c r="AG547" s="86" t="s">
        <v>34</v>
      </c>
      <c r="AH547" s="86" t="s">
        <v>31</v>
      </c>
      <c r="AI547" s="86">
        <v>4.7918564677238464</v>
      </c>
      <c r="AJ547" s="86">
        <v>4.242161750793457</v>
      </c>
      <c r="AK547" s="86">
        <v>-0.5496947169303894</v>
      </c>
    </row>
    <row r="548" spans="2:37">
      <c r="B548" t="s">
        <v>92</v>
      </c>
      <c r="C548">
        <v>8.5151391665534231</v>
      </c>
      <c r="J548" t="s">
        <v>33</v>
      </c>
      <c r="K548" t="s">
        <v>28</v>
      </c>
      <c r="L548">
        <v>8.5151391665534231</v>
      </c>
      <c r="M548">
        <v>8.6738576573113804</v>
      </c>
      <c r="AE548" s="86" t="s">
        <v>32</v>
      </c>
      <c r="AF548" s="86" t="s">
        <v>198</v>
      </c>
      <c r="AG548" s="86" t="s">
        <v>34</v>
      </c>
      <c r="AH548" s="86" t="s">
        <v>32</v>
      </c>
      <c r="AI548" s="86">
        <v>4.8627282640208369</v>
      </c>
      <c r="AJ548" s="86">
        <v>3.9370750758958901</v>
      </c>
      <c r="AK548" s="86">
        <v>-0.92565318812494679</v>
      </c>
    </row>
    <row r="549" spans="2:37">
      <c r="B549" t="s">
        <v>92</v>
      </c>
      <c r="C549">
        <v>4.9347546091949903</v>
      </c>
      <c r="J549" t="s">
        <v>33</v>
      </c>
      <c r="K549" t="s">
        <v>31</v>
      </c>
      <c r="L549">
        <v>4.9347546091949903</v>
      </c>
      <c r="M549">
        <v>5.1082677793608928</v>
      </c>
      <c r="AE549" s="86" t="s">
        <v>32</v>
      </c>
      <c r="AF549" s="86" t="s">
        <v>198</v>
      </c>
      <c r="AG549" s="86" t="s">
        <v>34</v>
      </c>
      <c r="AH549" s="86" t="s">
        <v>33</v>
      </c>
      <c r="AI549" s="86">
        <v>4.7604963945788006</v>
      </c>
      <c r="AJ549" s="86">
        <v>3.8093577207520952</v>
      </c>
      <c r="AK549" s="86">
        <v>-0.95113867382670536</v>
      </c>
    </row>
    <row r="550" spans="2:37">
      <c r="B550" t="s">
        <v>92</v>
      </c>
      <c r="C550">
        <v>1.2686795062559812</v>
      </c>
      <c r="J550" t="s">
        <v>33</v>
      </c>
      <c r="K550" t="s">
        <v>32</v>
      </c>
      <c r="L550">
        <v>1.2686795062559812</v>
      </c>
      <c r="M550">
        <v>1.4444201524244911</v>
      </c>
      <c r="AE550" s="86" t="s">
        <v>32</v>
      </c>
      <c r="AF550" s="86" t="s">
        <v>198</v>
      </c>
      <c r="AG550" s="86" t="s">
        <v>86</v>
      </c>
      <c r="AH550" s="86" t="s">
        <v>28</v>
      </c>
      <c r="AI550" s="86">
        <v>21.8093677442901</v>
      </c>
      <c r="AJ550" s="86">
        <v>30.788001610308278</v>
      </c>
      <c r="AK550" s="86">
        <v>8.9786338660181784</v>
      </c>
    </row>
    <row r="551" spans="2:37">
      <c r="B551" t="s">
        <v>92</v>
      </c>
      <c r="C551">
        <v>0.85532323530081866</v>
      </c>
      <c r="J551" t="s">
        <v>33</v>
      </c>
      <c r="K551" t="s">
        <v>33</v>
      </c>
      <c r="L551">
        <v>0.85532323530081866</v>
      </c>
      <c r="M551">
        <v>0.97240108189316399</v>
      </c>
      <c r="AE551" s="86" t="s">
        <v>32</v>
      </c>
      <c r="AF551" s="86" t="s">
        <v>198</v>
      </c>
      <c r="AG551" s="86" t="s">
        <v>86</v>
      </c>
      <c r="AH551" s="86" t="s">
        <v>31</v>
      </c>
      <c r="AI551" s="86">
        <v>19.88160834993635</v>
      </c>
      <c r="AJ551" s="86">
        <v>18.449256467819215</v>
      </c>
      <c r="AK551" s="86">
        <v>-1.4323518821171355</v>
      </c>
    </row>
    <row r="552" spans="2:37">
      <c r="B552" t="s">
        <v>92</v>
      </c>
      <c r="C552">
        <v>5.0405469811277355</v>
      </c>
      <c r="J552" t="s">
        <v>33</v>
      </c>
      <c r="K552" t="s">
        <v>28</v>
      </c>
      <c r="L552">
        <v>5.0405469811277355</v>
      </c>
      <c r="M552">
        <v>5.8947484150483174</v>
      </c>
      <c r="AE552" s="86" t="s">
        <v>32</v>
      </c>
      <c r="AF552" s="86" t="s">
        <v>198</v>
      </c>
      <c r="AG552" s="86" t="s">
        <v>86</v>
      </c>
      <c r="AH552" s="86" t="s">
        <v>32</v>
      </c>
      <c r="AI552" s="86">
        <v>17.140558604536384</v>
      </c>
      <c r="AJ552" s="86">
        <v>14.75337970667872</v>
      </c>
      <c r="AK552" s="86">
        <v>-2.3871788978576642</v>
      </c>
    </row>
    <row r="553" spans="2:37">
      <c r="B553" t="s">
        <v>92</v>
      </c>
      <c r="C553">
        <v>3.8447384069167092</v>
      </c>
      <c r="J553" t="s">
        <v>33</v>
      </c>
      <c r="K553" t="s">
        <v>31</v>
      </c>
      <c r="L553">
        <v>3.8447384069167092</v>
      </c>
      <c r="M553">
        <v>4.6933759779433588</v>
      </c>
      <c r="AE553" s="86" t="s">
        <v>32</v>
      </c>
      <c r="AF553" s="86" t="s">
        <v>198</v>
      </c>
      <c r="AG553" s="86" t="s">
        <v>86</v>
      </c>
      <c r="AH553" s="86" t="s">
        <v>33</v>
      </c>
      <c r="AI553" s="86">
        <v>21.160143486091069</v>
      </c>
      <c r="AJ553" s="86">
        <v>14.019788497260638</v>
      </c>
      <c r="AK553" s="86">
        <v>-7.1403549888304312</v>
      </c>
    </row>
    <row r="554" spans="2:37">
      <c r="B554" t="s">
        <v>92</v>
      </c>
      <c r="C554">
        <v>1.1535079526901244</v>
      </c>
      <c r="J554" t="s">
        <v>33</v>
      </c>
      <c r="K554" t="s">
        <v>32</v>
      </c>
      <c r="L554">
        <v>1.1535079526901244</v>
      </c>
      <c r="M554">
        <v>1.9881759492907904</v>
      </c>
      <c r="AE554" s="86" t="s">
        <v>32</v>
      </c>
      <c r="AF554" s="86" t="s">
        <v>102</v>
      </c>
      <c r="AG554" s="86" t="s">
        <v>5</v>
      </c>
      <c r="AH554" s="86" t="s">
        <v>28</v>
      </c>
      <c r="AI554" s="86">
        <v>0.17516001735123668</v>
      </c>
      <c r="AJ554" s="86">
        <v>1.718068283294147</v>
      </c>
      <c r="AK554" s="86">
        <v>1.5429082659429103</v>
      </c>
    </row>
    <row r="555" spans="2:37">
      <c r="B555" t="s">
        <v>92</v>
      </c>
      <c r="C555">
        <v>0.94950008025746613</v>
      </c>
      <c r="J555" t="s">
        <v>33</v>
      </c>
      <c r="K555" t="s">
        <v>33</v>
      </c>
      <c r="L555">
        <v>0.94950008025746613</v>
      </c>
      <c r="M555">
        <v>1.7733582644919452</v>
      </c>
      <c r="AE555" s="86" t="s">
        <v>32</v>
      </c>
      <c r="AF555" s="86" t="s">
        <v>102</v>
      </c>
      <c r="AG555" s="86" t="s">
        <v>5</v>
      </c>
      <c r="AH555" s="86" t="s">
        <v>31</v>
      </c>
      <c r="AI555" s="86">
        <v>0.1650975387957361</v>
      </c>
      <c r="AJ555" s="86">
        <v>1.4567549753934146</v>
      </c>
      <c r="AK555" s="86">
        <v>1.2916574365976785</v>
      </c>
    </row>
    <row r="556" spans="2:37">
      <c r="B556" t="s">
        <v>92</v>
      </c>
      <c r="C556">
        <v>5.4853780089623747</v>
      </c>
      <c r="J556" t="s">
        <v>33</v>
      </c>
      <c r="K556" t="s">
        <v>28</v>
      </c>
      <c r="L556">
        <v>5.4853780089623747</v>
      </c>
      <c r="M556">
        <v>7.0326776355191285</v>
      </c>
      <c r="AE556" s="86" t="s">
        <v>32</v>
      </c>
      <c r="AF556" s="86" t="s">
        <v>102</v>
      </c>
      <c r="AG556" s="86" t="s">
        <v>5</v>
      </c>
      <c r="AH556" s="86" t="s">
        <v>32</v>
      </c>
      <c r="AI556" s="86">
        <v>0.11825663731856779</v>
      </c>
      <c r="AJ556" s="86">
        <v>0.58538273408670316</v>
      </c>
      <c r="AK556" s="86">
        <v>0.46712609676813538</v>
      </c>
    </row>
    <row r="557" spans="2:37">
      <c r="B557" t="s">
        <v>92</v>
      </c>
      <c r="C557">
        <v>4.6798971220606189</v>
      </c>
      <c r="J557" t="s">
        <v>33</v>
      </c>
      <c r="K557" t="s">
        <v>31</v>
      </c>
      <c r="L557">
        <v>4.6798971220606189</v>
      </c>
      <c r="M557">
        <v>6.2215813989915709</v>
      </c>
      <c r="AE557" s="86" t="s">
        <v>32</v>
      </c>
      <c r="AF557" s="86" t="s">
        <v>102</v>
      </c>
      <c r="AG557" s="86" t="s">
        <v>5</v>
      </c>
      <c r="AH557" s="86" t="s">
        <v>33</v>
      </c>
      <c r="AI557" s="86">
        <v>3.7052352790866168E-2</v>
      </c>
      <c r="AJ557" s="86">
        <v>0.22433997386275092</v>
      </c>
      <c r="AK557" s="86">
        <v>0.18728762107188476</v>
      </c>
    </row>
    <row r="558" spans="2:37">
      <c r="B558" t="s">
        <v>92</v>
      </c>
      <c r="C558">
        <v>0.99292592618112785</v>
      </c>
      <c r="J558" t="s">
        <v>33</v>
      </c>
      <c r="K558" t="s">
        <v>32</v>
      </c>
      <c r="L558">
        <v>0.99292592618112785</v>
      </c>
      <c r="M558">
        <v>2.519996921116153</v>
      </c>
      <c r="AE558" s="86" t="s">
        <v>32</v>
      </c>
      <c r="AF558" s="86" t="s">
        <v>102</v>
      </c>
      <c r="AG558" s="86" t="s">
        <v>30</v>
      </c>
      <c r="AH558" s="86" t="s">
        <v>28</v>
      </c>
      <c r="AI558" s="86">
        <v>0.79838794218992182</v>
      </c>
      <c r="AJ558" s="86">
        <v>2.1497348899592859</v>
      </c>
      <c r="AK558" s="86">
        <v>1.351346947769364</v>
      </c>
    </row>
    <row r="559" spans="2:37">
      <c r="B559" t="s">
        <v>92</v>
      </c>
      <c r="C559">
        <v>0.99745942060146464</v>
      </c>
      <c r="J559" t="s">
        <v>33</v>
      </c>
      <c r="K559" t="s">
        <v>33</v>
      </c>
      <c r="L559">
        <v>0.99745942060146464</v>
      </c>
      <c r="M559">
        <v>2.5239760664915236</v>
      </c>
      <c r="AE559" s="86" t="s">
        <v>32</v>
      </c>
      <c r="AF559" s="86" t="s">
        <v>102</v>
      </c>
      <c r="AG559" s="86" t="s">
        <v>30</v>
      </c>
      <c r="AH559" s="86" t="s">
        <v>31</v>
      </c>
      <c r="AI559" s="86">
        <v>0.82414046633640292</v>
      </c>
      <c r="AJ559" s="86">
        <v>1.7673619718445841</v>
      </c>
      <c r="AK559" s="86">
        <v>0.94322150550818118</v>
      </c>
    </row>
    <row r="560" spans="2:37">
      <c r="B560" t="s">
        <v>92</v>
      </c>
      <c r="C560">
        <v>6.0108749802618426</v>
      </c>
      <c r="J560" t="s">
        <v>33</v>
      </c>
      <c r="K560" t="s">
        <v>28</v>
      </c>
      <c r="L560">
        <v>6.0108749802618426</v>
      </c>
      <c r="M560">
        <v>8.9097856907447017</v>
      </c>
      <c r="AE560" s="86" t="s">
        <v>32</v>
      </c>
      <c r="AF560" s="86" t="s">
        <v>102</v>
      </c>
      <c r="AG560" s="86" t="s">
        <v>30</v>
      </c>
      <c r="AH560" s="86" t="s">
        <v>32</v>
      </c>
      <c r="AI560" s="86">
        <v>0.80700686545159872</v>
      </c>
      <c r="AJ560" s="86">
        <v>1.1000860246053288</v>
      </c>
      <c r="AK560" s="86">
        <v>0.29307915915373006</v>
      </c>
    </row>
    <row r="561" spans="2:37">
      <c r="B561" t="s">
        <v>92</v>
      </c>
      <c r="C561">
        <v>5.3216180625415976</v>
      </c>
      <c r="J561" t="s">
        <v>33</v>
      </c>
      <c r="K561" t="s">
        <v>31</v>
      </c>
      <c r="L561">
        <v>5.3216180625415976</v>
      </c>
      <c r="M561">
        <v>8.1574114604061148</v>
      </c>
      <c r="AE561" s="86" t="s">
        <v>32</v>
      </c>
      <c r="AF561" s="86" t="s">
        <v>102</v>
      </c>
      <c r="AG561" s="86" t="s">
        <v>30</v>
      </c>
      <c r="AH561" s="86" t="s">
        <v>33</v>
      </c>
      <c r="AI561" s="86">
        <v>0.78545968672808475</v>
      </c>
      <c r="AJ561" s="86">
        <v>1.0017933236405174</v>
      </c>
      <c r="AK561" s="86">
        <v>0.21633363691243268</v>
      </c>
    </row>
    <row r="562" spans="2:37">
      <c r="B562" t="s">
        <v>92</v>
      </c>
      <c r="C562">
        <v>2.2596413809576155</v>
      </c>
      <c r="J562" t="s">
        <v>33</v>
      </c>
      <c r="K562" t="s">
        <v>32</v>
      </c>
      <c r="L562">
        <v>2.2596413809576155</v>
      </c>
      <c r="M562">
        <v>5.1201752257445223</v>
      </c>
      <c r="AE562" s="86" t="s">
        <v>32</v>
      </c>
      <c r="AF562" s="86" t="s">
        <v>102</v>
      </c>
      <c r="AG562" s="86" t="s">
        <v>10</v>
      </c>
      <c r="AH562" s="86" t="s">
        <v>28</v>
      </c>
      <c r="AI562" s="86">
        <v>1.5420867791816371</v>
      </c>
      <c r="AJ562" s="86">
        <v>2.5651621661969086</v>
      </c>
      <c r="AK562" s="86">
        <v>1.0230753870152716</v>
      </c>
    </row>
    <row r="563" spans="2:37">
      <c r="B563" t="s">
        <v>92</v>
      </c>
      <c r="C563">
        <v>1.7072165008592282</v>
      </c>
      <c r="J563" t="s">
        <v>33</v>
      </c>
      <c r="K563" t="s">
        <v>33</v>
      </c>
      <c r="L563">
        <v>1.7072165008592282</v>
      </c>
      <c r="M563">
        <v>4.5443666487012795</v>
      </c>
      <c r="AE563" s="86" t="s">
        <v>32</v>
      </c>
      <c r="AF563" s="86" t="s">
        <v>102</v>
      </c>
      <c r="AG563" s="86" t="s">
        <v>10</v>
      </c>
      <c r="AH563" s="86" t="s">
        <v>31</v>
      </c>
      <c r="AI563" s="86">
        <v>1.5386780273018545</v>
      </c>
      <c r="AJ563" s="86">
        <v>2.9040518429237983</v>
      </c>
      <c r="AK563" s="86">
        <v>1.3653738156219437</v>
      </c>
    </row>
    <row r="564" spans="2:37">
      <c r="B564" t="s">
        <v>92</v>
      </c>
      <c r="C564">
        <v>8.0427361017002994</v>
      </c>
      <c r="J564" t="s">
        <v>33</v>
      </c>
      <c r="K564" t="s">
        <v>28</v>
      </c>
      <c r="L564">
        <v>8.0427361017002994</v>
      </c>
      <c r="M564">
        <v>13.073005249006812</v>
      </c>
      <c r="AE564" s="86" t="s">
        <v>32</v>
      </c>
      <c r="AF564" s="86" t="s">
        <v>102</v>
      </c>
      <c r="AG564" s="86" t="s">
        <v>10</v>
      </c>
      <c r="AH564" s="86" t="s">
        <v>32</v>
      </c>
      <c r="AI564" s="86">
        <v>1.5378520057862064</v>
      </c>
      <c r="AJ564" s="86">
        <v>1.4715624530631375</v>
      </c>
      <c r="AK564" s="86">
        <v>-6.6289552723068912E-2</v>
      </c>
    </row>
    <row r="565" spans="2:37">
      <c r="B565" t="s">
        <v>92</v>
      </c>
      <c r="C565">
        <v>6.3249257986924121</v>
      </c>
      <c r="J565" t="s">
        <v>33</v>
      </c>
      <c r="K565" t="s">
        <v>31</v>
      </c>
      <c r="L565">
        <v>6.3249257986924121</v>
      </c>
      <c r="M565">
        <v>11.324802642545993</v>
      </c>
      <c r="AE565" s="86" t="s">
        <v>32</v>
      </c>
      <c r="AF565" s="86" t="s">
        <v>102</v>
      </c>
      <c r="AG565" s="86" t="s">
        <v>10</v>
      </c>
      <c r="AH565" s="86" t="s">
        <v>33</v>
      </c>
      <c r="AI565" s="86">
        <v>1.5400484860953638</v>
      </c>
      <c r="AJ565" s="86">
        <v>1.6208555455261706</v>
      </c>
      <c r="AK565" s="86">
        <v>8.0807059430806794E-2</v>
      </c>
    </row>
    <row r="566" spans="2:37">
      <c r="B566" t="s">
        <v>92</v>
      </c>
      <c r="C566">
        <v>3.9204364792624506</v>
      </c>
      <c r="J566" t="s">
        <v>33</v>
      </c>
      <c r="K566" t="s">
        <v>32</v>
      </c>
      <c r="L566">
        <v>3.9204364792624506</v>
      </c>
      <c r="M566">
        <v>8.9296872411201242</v>
      </c>
      <c r="AE566" s="86" t="s">
        <v>32</v>
      </c>
      <c r="AF566" s="86" t="s">
        <v>102</v>
      </c>
      <c r="AG566" s="86" t="s">
        <v>13</v>
      </c>
      <c r="AH566" s="86" t="s">
        <v>28</v>
      </c>
      <c r="AI566" s="86">
        <v>2.8913351971693713</v>
      </c>
      <c r="AJ566" s="86">
        <v>5.3545646925165187</v>
      </c>
      <c r="AK566" s="86">
        <v>2.4632294953471474</v>
      </c>
    </row>
    <row r="567" spans="2:37">
      <c r="B567" t="s">
        <v>92</v>
      </c>
      <c r="C567">
        <v>2.3305198177554258</v>
      </c>
      <c r="J567" t="s">
        <v>33</v>
      </c>
      <c r="K567" t="s">
        <v>33</v>
      </c>
      <c r="L567">
        <v>2.3305198177554258</v>
      </c>
      <c r="M567">
        <v>7.2705069462207597</v>
      </c>
      <c r="AE567" s="86" t="s">
        <v>32</v>
      </c>
      <c r="AF567" s="86" t="s">
        <v>102</v>
      </c>
      <c r="AG567" s="86" t="s">
        <v>13</v>
      </c>
      <c r="AH567" s="86" t="s">
        <v>31</v>
      </c>
      <c r="AI567" s="86">
        <v>2.7973571467253326</v>
      </c>
      <c r="AJ567" s="86">
        <v>3.6814937604716951</v>
      </c>
      <c r="AK567" s="86">
        <v>0.88413661374636243</v>
      </c>
    </row>
    <row r="568" spans="2:37">
      <c r="B568" t="s">
        <v>92</v>
      </c>
      <c r="C568">
        <v>6.7902492237765841</v>
      </c>
      <c r="J568" t="s">
        <v>33</v>
      </c>
      <c r="K568" t="s">
        <v>28</v>
      </c>
      <c r="L568">
        <v>6.7902492237765841</v>
      </c>
      <c r="M568">
        <v>29.56999987171131</v>
      </c>
      <c r="AE568" s="86" t="s">
        <v>32</v>
      </c>
      <c r="AF568" s="86" t="s">
        <v>102</v>
      </c>
      <c r="AG568" s="86" t="s">
        <v>13</v>
      </c>
      <c r="AH568" s="86" t="s">
        <v>32</v>
      </c>
      <c r="AI568" s="86">
        <v>2.7315815085231669</v>
      </c>
      <c r="AJ568" s="86">
        <v>3.4495482840160334</v>
      </c>
      <c r="AK568" s="86">
        <v>0.71796677549286647</v>
      </c>
    </row>
    <row r="569" spans="2:37">
      <c r="B569" t="s">
        <v>92</v>
      </c>
      <c r="C569">
        <v>6.0449906547750274</v>
      </c>
      <c r="J569" t="s">
        <v>33</v>
      </c>
      <c r="K569" t="s">
        <v>31</v>
      </c>
      <c r="L569">
        <v>6.0449906547750274</v>
      </c>
      <c r="M569">
        <v>28.745466312975591</v>
      </c>
      <c r="AE569" s="86" t="s">
        <v>32</v>
      </c>
      <c r="AF569" s="86" t="s">
        <v>102</v>
      </c>
      <c r="AG569" s="86" t="s">
        <v>13</v>
      </c>
      <c r="AH569" s="86" t="s">
        <v>33</v>
      </c>
      <c r="AI569" s="86">
        <v>2.787226788834114</v>
      </c>
      <c r="AJ569" s="86">
        <v>2.7777766593096489</v>
      </c>
      <c r="AK569" s="86">
        <v>-9.4501295244651118E-3</v>
      </c>
    </row>
    <row r="570" spans="2:37">
      <c r="B570" t="s">
        <v>92</v>
      </c>
      <c r="C570">
        <v>2.8741977636317735</v>
      </c>
      <c r="J570" t="s">
        <v>33</v>
      </c>
      <c r="K570" t="s">
        <v>32</v>
      </c>
      <c r="L570">
        <v>2.8741977636317735</v>
      </c>
      <c r="M570">
        <v>26.908810021093409</v>
      </c>
      <c r="AE570" s="86" t="s">
        <v>32</v>
      </c>
      <c r="AF570" s="86" t="s">
        <v>102</v>
      </c>
      <c r="AG570" s="86" t="s">
        <v>34</v>
      </c>
      <c r="AH570" s="86" t="s">
        <v>28</v>
      </c>
      <c r="AI570" s="86">
        <v>4.9997416245772541</v>
      </c>
      <c r="AJ570" s="86">
        <v>8.1193996354731546</v>
      </c>
      <c r="AK570" s="86">
        <v>3.1196580108959004</v>
      </c>
    </row>
    <row r="571" spans="2:37">
      <c r="B571" t="s">
        <v>92</v>
      </c>
      <c r="C571">
        <v>1.3022839571289282</v>
      </c>
      <c r="J571" t="s">
        <v>33</v>
      </c>
      <c r="K571" t="s">
        <v>33</v>
      </c>
      <c r="L571">
        <v>1.3022839571289282</v>
      </c>
      <c r="M571">
        <v>25.258605053193836</v>
      </c>
      <c r="AE571" s="86" t="s">
        <v>32</v>
      </c>
      <c r="AF571" s="86" t="s">
        <v>102</v>
      </c>
      <c r="AG571" s="86" t="s">
        <v>34</v>
      </c>
      <c r="AH571" s="86" t="s">
        <v>31</v>
      </c>
      <c r="AI571" s="86">
        <v>4.8972537208149447</v>
      </c>
      <c r="AJ571" s="86">
        <v>5.9809607958975635</v>
      </c>
      <c r="AK571" s="86">
        <v>1.0837070750826188</v>
      </c>
    </row>
    <row r="572" spans="2:37">
      <c r="B572" t="s">
        <v>94</v>
      </c>
      <c r="C572">
        <v>4.8496494469754614</v>
      </c>
      <c r="J572" t="s">
        <v>33</v>
      </c>
      <c r="K572" t="s">
        <v>28</v>
      </c>
      <c r="L572">
        <v>4.8496494469754614</v>
      </c>
      <c r="M572">
        <v>5.0350973837184414</v>
      </c>
      <c r="AE572" s="86" t="s">
        <v>32</v>
      </c>
      <c r="AF572" s="86" t="s">
        <v>102</v>
      </c>
      <c r="AG572" s="86" t="s">
        <v>34</v>
      </c>
      <c r="AH572" s="86" t="s">
        <v>32</v>
      </c>
      <c r="AI572" s="86">
        <v>4.89243440518434</v>
      </c>
      <c r="AJ572" s="86">
        <v>6.0664373321094729</v>
      </c>
      <c r="AK572" s="86">
        <v>1.1740029269251329</v>
      </c>
    </row>
    <row r="573" spans="2:37">
      <c r="B573" t="s">
        <v>94</v>
      </c>
      <c r="C573">
        <v>2.5425821896060983</v>
      </c>
      <c r="J573" t="s">
        <v>33</v>
      </c>
      <c r="K573" t="s">
        <v>31</v>
      </c>
      <c r="L573">
        <v>2.5425821896060983</v>
      </c>
      <c r="M573">
        <v>2.7425929825166282</v>
      </c>
      <c r="AE573" s="86" t="s">
        <v>32</v>
      </c>
      <c r="AF573" s="86" t="s">
        <v>102</v>
      </c>
      <c r="AG573" s="86" t="s">
        <v>34</v>
      </c>
      <c r="AH573" s="86" t="s">
        <v>33</v>
      </c>
      <c r="AI573" s="86">
        <v>4.8475171367773848</v>
      </c>
      <c r="AJ573" s="86">
        <v>4.8014987498186947</v>
      </c>
      <c r="AK573" s="86">
        <v>-4.6018386958690094E-2</v>
      </c>
    </row>
    <row r="574" spans="2:37">
      <c r="B574" t="s">
        <v>94</v>
      </c>
      <c r="C574">
        <v>1.2078582401094504</v>
      </c>
      <c r="J574" t="s">
        <v>33</v>
      </c>
      <c r="K574" t="s">
        <v>32</v>
      </c>
      <c r="L574">
        <v>1.2078582401094504</v>
      </c>
      <c r="M574">
        <v>1.3972355671674539</v>
      </c>
      <c r="AE574" s="86" t="s">
        <v>32</v>
      </c>
      <c r="AF574" s="86" t="s">
        <v>102</v>
      </c>
      <c r="AG574" s="86" t="s">
        <v>86</v>
      </c>
      <c r="AH574" s="86" t="s">
        <v>28</v>
      </c>
      <c r="AI574" s="86">
        <v>21.948975234011613</v>
      </c>
      <c r="AJ574" s="86">
        <v>26.546944528809775</v>
      </c>
      <c r="AK574" s="86">
        <v>4.5979692947981619</v>
      </c>
    </row>
    <row r="575" spans="2:37">
      <c r="B575" t="s">
        <v>94</v>
      </c>
      <c r="C575">
        <v>0.56742544385847371</v>
      </c>
      <c r="J575" t="s">
        <v>33</v>
      </c>
      <c r="K575" t="s">
        <v>33</v>
      </c>
      <c r="L575">
        <v>0.56742544385847371</v>
      </c>
      <c r="M575">
        <v>0.70116619059326635</v>
      </c>
      <c r="AE575" s="86" t="s">
        <v>32</v>
      </c>
      <c r="AF575" s="86" t="s">
        <v>102</v>
      </c>
      <c r="AG575" s="86" t="s">
        <v>86</v>
      </c>
      <c r="AH575" s="86" t="s">
        <v>31</v>
      </c>
      <c r="AI575" s="86">
        <v>21.469378998485237</v>
      </c>
      <c r="AJ575" s="86">
        <v>24.077647509285438</v>
      </c>
      <c r="AK575" s="86">
        <v>2.6082685108002011</v>
      </c>
    </row>
    <row r="576" spans="2:37">
      <c r="B576" t="s">
        <v>94</v>
      </c>
      <c r="C576">
        <v>3.4067293546601394</v>
      </c>
      <c r="J576" t="s">
        <v>33</v>
      </c>
      <c r="K576" t="s">
        <v>28</v>
      </c>
      <c r="L576">
        <v>3.4067293546601394</v>
      </c>
      <c r="M576">
        <v>4.2519196170648952</v>
      </c>
      <c r="AE576" s="86" t="s">
        <v>32</v>
      </c>
      <c r="AF576" s="86" t="s">
        <v>102</v>
      </c>
      <c r="AG576" s="86" t="s">
        <v>86</v>
      </c>
      <c r="AH576" s="86" t="s">
        <v>32</v>
      </c>
      <c r="AI576" s="86">
        <v>17.377347821774691</v>
      </c>
      <c r="AJ576" s="86">
        <v>17.650558797172877</v>
      </c>
      <c r="AK576" s="86">
        <v>0.27321097539818595</v>
      </c>
    </row>
    <row r="577" spans="2:37">
      <c r="B577" t="s">
        <v>94</v>
      </c>
      <c r="C577">
        <v>2.1811565718386459</v>
      </c>
      <c r="J577" t="s">
        <v>33</v>
      </c>
      <c r="K577" t="s">
        <v>31</v>
      </c>
      <c r="L577">
        <v>2.1811565718386459</v>
      </c>
      <c r="M577">
        <v>3.0158831326451683</v>
      </c>
      <c r="AE577" s="86" t="s">
        <v>32</v>
      </c>
      <c r="AF577" s="86" t="s">
        <v>102</v>
      </c>
      <c r="AG577" s="86" t="s">
        <v>86</v>
      </c>
      <c r="AH577" s="86" t="s">
        <v>33</v>
      </c>
      <c r="AI577" s="86">
        <v>16.019015728041182</v>
      </c>
      <c r="AJ577" s="86">
        <v>13.63729818763659</v>
      </c>
      <c r="AK577" s="86">
        <v>-2.3817175404045923</v>
      </c>
    </row>
    <row r="578" spans="2:37">
      <c r="B578" t="s">
        <v>94</v>
      </c>
      <c r="C578">
        <v>0.87835031976124722</v>
      </c>
      <c r="J578" t="s">
        <v>33</v>
      </c>
      <c r="K578" t="s">
        <v>32</v>
      </c>
      <c r="L578">
        <v>0.87835031976124722</v>
      </c>
      <c r="M578">
        <v>1.7098360225489158</v>
      </c>
      <c r="AE578" s="86" t="s">
        <v>33</v>
      </c>
      <c r="AF578" s="86" t="s">
        <v>90</v>
      </c>
      <c r="AG578" s="86" t="s">
        <v>5</v>
      </c>
      <c r="AH578" s="86" t="s">
        <v>28</v>
      </c>
      <c r="AI578" s="86">
        <v>0.14162709884643554</v>
      </c>
      <c r="AJ578" s="86">
        <v>14.135314986839294</v>
      </c>
      <c r="AK578" s="86">
        <v>13.993687887992859</v>
      </c>
    </row>
    <row r="579" spans="2:37">
      <c r="B579" t="s">
        <v>94</v>
      </c>
      <c r="C579">
        <v>0.52941520550119958</v>
      </c>
      <c r="J579" t="s">
        <v>33</v>
      </c>
      <c r="K579" t="s">
        <v>33</v>
      </c>
      <c r="L579">
        <v>0.52941520550119958</v>
      </c>
      <c r="M579">
        <v>1.3472079813347411</v>
      </c>
      <c r="AE579" s="86" t="s">
        <v>33</v>
      </c>
      <c r="AF579" s="86" t="s">
        <v>90</v>
      </c>
      <c r="AG579" s="86" t="s">
        <v>5</v>
      </c>
      <c r="AH579" s="86" t="s">
        <v>31</v>
      </c>
      <c r="AI579" s="86">
        <v>0.18755604382667931</v>
      </c>
      <c r="AJ579" s="86">
        <v>8.2580903768539429</v>
      </c>
      <c r="AK579" s="86">
        <v>8.070534333027263</v>
      </c>
    </row>
    <row r="580" spans="2:37">
      <c r="B580" t="s">
        <v>94</v>
      </c>
      <c r="C580">
        <v>3.8453327431227993</v>
      </c>
      <c r="J580" t="s">
        <v>33</v>
      </c>
      <c r="K580" t="s">
        <v>28</v>
      </c>
      <c r="L580">
        <v>3.8453327431227993</v>
      </c>
      <c r="M580">
        <v>5.3766081178488161</v>
      </c>
      <c r="AE580" s="86" t="s">
        <v>33</v>
      </c>
      <c r="AF580" s="86" t="s">
        <v>90</v>
      </c>
      <c r="AG580" s="86" t="s">
        <v>5</v>
      </c>
      <c r="AH580" s="86" t="s">
        <v>32</v>
      </c>
      <c r="AI580" s="86">
        <v>0.16514409235281538</v>
      </c>
      <c r="AJ580" s="86">
        <v>3.1140124474384989</v>
      </c>
      <c r="AK580" s="86">
        <v>2.9488683550856836</v>
      </c>
    </row>
    <row r="581" spans="2:37">
      <c r="B581" t="s">
        <v>94</v>
      </c>
      <c r="C581">
        <v>2.6003664373502029</v>
      </c>
      <c r="J581" t="s">
        <v>33</v>
      </c>
      <c r="K581" t="s">
        <v>31</v>
      </c>
      <c r="L581">
        <v>2.6003664373502029</v>
      </c>
      <c r="M581">
        <v>4.119328811559428</v>
      </c>
      <c r="AE581" s="86" t="s">
        <v>33</v>
      </c>
      <c r="AF581" s="86" t="s">
        <v>90</v>
      </c>
      <c r="AG581" s="86" t="s">
        <v>5</v>
      </c>
      <c r="AH581" s="86" t="s">
        <v>33</v>
      </c>
      <c r="AI581" s="86">
        <v>0.13977693705743782</v>
      </c>
      <c r="AJ581" s="86">
        <v>2.244406271935703</v>
      </c>
      <c r="AK581" s="86">
        <v>2.1046293348782652</v>
      </c>
    </row>
    <row r="582" spans="2:37">
      <c r="B582" t="s">
        <v>94</v>
      </c>
      <c r="C582">
        <v>1.3946469247341158</v>
      </c>
      <c r="J582" t="s">
        <v>33</v>
      </c>
      <c r="K582" t="s">
        <v>32</v>
      </c>
      <c r="L582">
        <v>1.3946469247341158</v>
      </c>
      <c r="M582">
        <v>2.9132820965521842</v>
      </c>
      <c r="AE582" s="86" t="s">
        <v>33</v>
      </c>
      <c r="AF582" s="86" t="s">
        <v>90</v>
      </c>
      <c r="AG582" s="86" t="s">
        <v>30</v>
      </c>
      <c r="AH582" s="86" t="s">
        <v>28</v>
      </c>
      <c r="AI582" s="86">
        <v>0.88768293248846175</v>
      </c>
      <c r="AJ582" s="86">
        <v>8.9834760115924457</v>
      </c>
      <c r="AK582" s="86">
        <v>8.0957930791039843</v>
      </c>
    </row>
    <row r="583" spans="2:37">
      <c r="B583" t="s">
        <v>94</v>
      </c>
      <c r="C583">
        <v>0.72312834093298606</v>
      </c>
      <c r="J583" t="s">
        <v>33</v>
      </c>
      <c r="K583" t="s">
        <v>33</v>
      </c>
      <c r="L583">
        <v>0.72312834093298606</v>
      </c>
      <c r="M583">
        <v>2.2442543031319171</v>
      </c>
      <c r="AE583" s="86" t="s">
        <v>33</v>
      </c>
      <c r="AF583" s="86" t="s">
        <v>90</v>
      </c>
      <c r="AG583" s="86" t="s">
        <v>30</v>
      </c>
      <c r="AH583" s="86" t="s">
        <v>31</v>
      </c>
      <c r="AI583" s="86">
        <v>0.83418341234427729</v>
      </c>
      <c r="AJ583" s="86">
        <v>6.0895267917996359</v>
      </c>
      <c r="AK583" s="86">
        <v>5.2553433794553586</v>
      </c>
    </row>
    <row r="584" spans="2:37">
      <c r="B584" t="s">
        <v>94</v>
      </c>
      <c r="C584">
        <v>5.3141333064665446</v>
      </c>
      <c r="J584" t="s">
        <v>33</v>
      </c>
      <c r="K584" t="s">
        <v>28</v>
      </c>
      <c r="L584">
        <v>5.3141333064665446</v>
      </c>
      <c r="M584">
        <v>8.1672492003060349</v>
      </c>
      <c r="AE584" s="86" t="s">
        <v>33</v>
      </c>
      <c r="AF584" s="86" t="s">
        <v>90</v>
      </c>
      <c r="AG584" s="86" t="s">
        <v>30</v>
      </c>
      <c r="AH584" s="86" t="s">
        <v>32</v>
      </c>
      <c r="AI584" s="86">
        <v>0.87866294768548781</v>
      </c>
      <c r="AJ584" s="86">
        <v>1.9325309953381937</v>
      </c>
      <c r="AK584" s="86">
        <v>1.0538680476527058</v>
      </c>
    </row>
    <row r="585" spans="2:37">
      <c r="B585" t="s">
        <v>94</v>
      </c>
      <c r="C585">
        <v>3.8783383373409648</v>
      </c>
      <c r="J585" t="s">
        <v>33</v>
      </c>
      <c r="K585" t="s">
        <v>31</v>
      </c>
      <c r="L585">
        <v>3.8783383373409648</v>
      </c>
      <c r="M585">
        <v>6.7056923541969846</v>
      </c>
      <c r="AE585" s="86" t="s">
        <v>33</v>
      </c>
      <c r="AF585" s="86" t="s">
        <v>90</v>
      </c>
      <c r="AG585" s="86" t="s">
        <v>30</v>
      </c>
      <c r="AH585" s="86" t="s">
        <v>33</v>
      </c>
      <c r="AI585" s="86">
        <v>0.82068418842288871</v>
      </c>
      <c r="AJ585" s="86">
        <v>2.4655060575494163</v>
      </c>
      <c r="AK585" s="86">
        <v>1.6448218691265275</v>
      </c>
    </row>
    <row r="586" spans="2:37">
      <c r="B586" t="s">
        <v>94</v>
      </c>
      <c r="C586">
        <v>1.5969528738812455</v>
      </c>
      <c r="J586" t="s">
        <v>33</v>
      </c>
      <c r="K586" t="s">
        <v>32</v>
      </c>
      <c r="L586">
        <v>1.5969528738812455</v>
      </c>
      <c r="M586">
        <v>4.4040237215948315</v>
      </c>
      <c r="AE586" s="86" t="s">
        <v>33</v>
      </c>
      <c r="AF586" s="86" t="s">
        <v>90</v>
      </c>
      <c r="AG586" s="86" t="s">
        <v>10</v>
      </c>
      <c r="AH586" s="86" t="s">
        <v>28</v>
      </c>
      <c r="AI586" s="86">
        <v>1.5606212430667383</v>
      </c>
      <c r="AJ586" s="86">
        <v>9.5632066442249979</v>
      </c>
      <c r="AK586" s="86">
        <v>8.0025854011582602</v>
      </c>
    </row>
    <row r="587" spans="2:37">
      <c r="B587" t="s">
        <v>94</v>
      </c>
      <c r="C587">
        <v>1.0921831651430582</v>
      </c>
      <c r="J587" t="s">
        <v>33</v>
      </c>
      <c r="K587" t="s">
        <v>33</v>
      </c>
      <c r="L587">
        <v>1.0921831651430582</v>
      </c>
      <c r="M587">
        <v>3.9069037431070845</v>
      </c>
      <c r="AE587" s="86" t="s">
        <v>33</v>
      </c>
      <c r="AF587" s="86" t="s">
        <v>90</v>
      </c>
      <c r="AG587" s="86" t="s">
        <v>10</v>
      </c>
      <c r="AH587" s="86" t="s">
        <v>31</v>
      </c>
      <c r="AI587" s="86">
        <v>1.5466627684016685</v>
      </c>
      <c r="AJ587" s="86">
        <v>10.066363541487247</v>
      </c>
      <c r="AK587" s="86">
        <v>8.519700773085578</v>
      </c>
    </row>
    <row r="588" spans="2:37">
      <c r="B588" t="s">
        <v>94</v>
      </c>
      <c r="C588">
        <v>6.3759574264470356</v>
      </c>
      <c r="J588" t="s">
        <v>33</v>
      </c>
      <c r="K588" t="s">
        <v>28</v>
      </c>
      <c r="L588">
        <v>6.3759574264470356</v>
      </c>
      <c r="M588">
        <v>11.367495456728243</v>
      </c>
      <c r="AE588" s="86" t="s">
        <v>33</v>
      </c>
      <c r="AF588" s="86" t="s">
        <v>90</v>
      </c>
      <c r="AG588" s="86" t="s">
        <v>10</v>
      </c>
      <c r="AH588" s="86" t="s">
        <v>32</v>
      </c>
      <c r="AI588" s="86">
        <v>1.5107040367727205</v>
      </c>
      <c r="AJ588" s="86">
        <v>3.9376183532354401</v>
      </c>
      <c r="AK588" s="86">
        <v>2.4269143164627196</v>
      </c>
    </row>
    <row r="589" spans="2:37">
      <c r="B589" t="s">
        <v>94</v>
      </c>
      <c r="C589">
        <v>4.947135963388944</v>
      </c>
      <c r="J589" t="s">
        <v>33</v>
      </c>
      <c r="K589" t="s">
        <v>31</v>
      </c>
      <c r="L589">
        <v>4.947135963388944</v>
      </c>
      <c r="M589">
        <v>9.9664264371433369</v>
      </c>
      <c r="AE589" s="86" t="s">
        <v>33</v>
      </c>
      <c r="AF589" s="86" t="s">
        <v>90</v>
      </c>
      <c r="AG589" s="86" t="s">
        <v>10</v>
      </c>
      <c r="AH589" s="86" t="s">
        <v>33</v>
      </c>
      <c r="AI589" s="86">
        <v>1.5588788799211091</v>
      </c>
      <c r="AJ589" s="86">
        <v>3.3767507246562412</v>
      </c>
      <c r="AK589" s="86">
        <v>1.8178718447351321</v>
      </c>
    </row>
    <row r="590" spans="2:37">
      <c r="B590" t="s">
        <v>94</v>
      </c>
      <c r="C590">
        <v>2.1095425443017861</v>
      </c>
      <c r="J590" t="s">
        <v>33</v>
      </c>
      <c r="K590" t="s">
        <v>32</v>
      </c>
      <c r="L590">
        <v>2.1095425443017861</v>
      </c>
      <c r="M590">
        <v>7.131543152136345</v>
      </c>
      <c r="AE590" s="86" t="s">
        <v>33</v>
      </c>
      <c r="AF590" s="86" t="s">
        <v>90</v>
      </c>
      <c r="AG590" s="86" t="s">
        <v>13</v>
      </c>
      <c r="AH590" s="86" t="s">
        <v>28</v>
      </c>
      <c r="AI590" s="86">
        <v>2.9538291120786231</v>
      </c>
      <c r="AJ590" s="86">
        <v>13.045902647130251</v>
      </c>
      <c r="AK590" s="86">
        <v>10.092073535051629</v>
      </c>
    </row>
    <row r="591" spans="2:37">
      <c r="B591" t="s">
        <v>94</v>
      </c>
      <c r="C591">
        <v>1.5299599341449577</v>
      </c>
      <c r="J591" t="s">
        <v>33</v>
      </c>
      <c r="K591" t="s">
        <v>33</v>
      </c>
      <c r="L591">
        <v>1.5299599341449577</v>
      </c>
      <c r="M591">
        <v>6.4319446302479149</v>
      </c>
      <c r="AE591" s="86" t="s">
        <v>33</v>
      </c>
      <c r="AF591" s="86" t="s">
        <v>90</v>
      </c>
      <c r="AG591" s="86" t="s">
        <v>13</v>
      </c>
      <c r="AH591" s="86" t="s">
        <v>31</v>
      </c>
      <c r="AI591" s="86">
        <v>2.8537568223528464</v>
      </c>
      <c r="AJ591" s="86">
        <v>12.06660968148552</v>
      </c>
      <c r="AK591" s="86">
        <v>9.2128528591326742</v>
      </c>
    </row>
    <row r="592" spans="2:37">
      <c r="B592" t="s">
        <v>94</v>
      </c>
      <c r="C592">
        <v>6.3131600332920534</v>
      </c>
      <c r="J592" t="s">
        <v>33</v>
      </c>
      <c r="K592" t="s">
        <v>28</v>
      </c>
      <c r="L592">
        <v>6.3131600332920534</v>
      </c>
      <c r="M592">
        <v>26.045424314183649</v>
      </c>
      <c r="AE592" s="86" t="s">
        <v>33</v>
      </c>
      <c r="AF592" s="86" t="s">
        <v>90</v>
      </c>
      <c r="AG592" s="86" t="s">
        <v>13</v>
      </c>
      <c r="AH592" s="86" t="s">
        <v>32</v>
      </c>
      <c r="AI592" s="86">
        <v>2.8432975191058536</v>
      </c>
      <c r="AJ592" s="86">
        <v>6.4976318671486597</v>
      </c>
      <c r="AK592" s="86">
        <v>3.6543343480428061</v>
      </c>
    </row>
    <row r="593" spans="2:37">
      <c r="B593" t="s">
        <v>94</v>
      </c>
      <c r="C593">
        <v>5.9578750012048332</v>
      </c>
      <c r="J593" t="s">
        <v>33</v>
      </c>
      <c r="K593" t="s">
        <v>31</v>
      </c>
      <c r="L593">
        <v>5.9578750012048332</v>
      </c>
      <c r="M593">
        <v>26.297774651685483</v>
      </c>
      <c r="AE593" s="86" t="s">
        <v>33</v>
      </c>
      <c r="AF593" s="86" t="s">
        <v>90</v>
      </c>
      <c r="AG593" s="86" t="s">
        <v>13</v>
      </c>
      <c r="AH593" s="86" t="s">
        <v>33</v>
      </c>
      <c r="AI593" s="86">
        <v>2.8427260200576026</v>
      </c>
      <c r="AJ593" s="86">
        <v>5.1671431206712626</v>
      </c>
      <c r="AK593" s="86">
        <v>2.32441710061366</v>
      </c>
    </row>
    <row r="594" spans="2:37">
      <c r="B594" t="s">
        <v>94</v>
      </c>
      <c r="C594">
        <v>2.5868172777800993</v>
      </c>
      <c r="J594" t="s">
        <v>33</v>
      </c>
      <c r="K594" t="s">
        <v>32</v>
      </c>
      <c r="L594">
        <v>2.5868172777800993</v>
      </c>
      <c r="M594">
        <v>22.013449004117181</v>
      </c>
      <c r="AE594" s="86" t="s">
        <v>33</v>
      </c>
      <c r="AF594" s="86" t="s">
        <v>90</v>
      </c>
      <c r="AG594" s="86" t="s">
        <v>34</v>
      </c>
      <c r="AH594" s="86" t="s">
        <v>28</v>
      </c>
      <c r="AI594" s="86">
        <v>5.0391181044596962</v>
      </c>
      <c r="AJ594" s="86">
        <v>15.886403496615216</v>
      </c>
      <c r="AK594" s="86">
        <v>10.84728539215552</v>
      </c>
    </row>
    <row r="595" spans="2:37">
      <c r="B595" t="s">
        <v>94</v>
      </c>
      <c r="C595">
        <v>0.45605138537752765</v>
      </c>
      <c r="J595" t="s">
        <v>33</v>
      </c>
      <c r="K595" t="s">
        <v>33</v>
      </c>
      <c r="L595">
        <v>0.45605138537752765</v>
      </c>
      <c r="M595">
        <v>21.174658099164773</v>
      </c>
      <c r="AE595" s="86" t="s">
        <v>33</v>
      </c>
      <c r="AF595" s="86" t="s">
        <v>90</v>
      </c>
      <c r="AG595" s="86" t="s">
        <v>34</v>
      </c>
      <c r="AH595" s="86" t="s">
        <v>31</v>
      </c>
      <c r="AI595" s="86">
        <v>4.9773984106760176</v>
      </c>
      <c r="AJ595" s="86">
        <v>16.088363358236492</v>
      </c>
      <c r="AK595" s="86">
        <v>11.110964947560475</v>
      </c>
    </row>
    <row r="596" spans="2:37">
      <c r="B596" t="s">
        <v>96</v>
      </c>
      <c r="C596">
        <v>2.7505876065816461</v>
      </c>
      <c r="J596" t="s">
        <v>33</v>
      </c>
      <c r="K596" t="s">
        <v>28</v>
      </c>
      <c r="L596">
        <v>2.7505876065816461</v>
      </c>
      <c r="M596">
        <v>2.9412705014081828</v>
      </c>
      <c r="AE596" s="86" t="s">
        <v>33</v>
      </c>
      <c r="AF596" s="86" t="s">
        <v>90</v>
      </c>
      <c r="AG596" s="86" t="s">
        <v>34</v>
      </c>
      <c r="AH596" s="86" t="s">
        <v>32</v>
      </c>
      <c r="AI596" s="86">
        <v>4.9822461358432113</v>
      </c>
      <c r="AJ596" s="86">
        <v>10.137138585934693</v>
      </c>
      <c r="AK596" s="86">
        <v>5.1548924500914817</v>
      </c>
    </row>
    <row r="597" spans="2:37">
      <c r="B597" t="s">
        <v>96</v>
      </c>
      <c r="C597">
        <v>1.6252182089521796</v>
      </c>
      <c r="J597" t="s">
        <v>33</v>
      </c>
      <c r="K597" t="s">
        <v>31</v>
      </c>
      <c r="L597">
        <v>1.6252182089521796</v>
      </c>
      <c r="M597">
        <v>1.8278775180825702</v>
      </c>
      <c r="AE597" s="86" t="s">
        <v>33</v>
      </c>
      <c r="AF597" s="86" t="s">
        <v>90</v>
      </c>
      <c r="AG597" s="86" t="s">
        <v>34</v>
      </c>
      <c r="AH597" s="86" t="s">
        <v>33</v>
      </c>
      <c r="AI597" s="86">
        <v>4.9970799848768443</v>
      </c>
      <c r="AJ597" s="86">
        <v>9.8544520860248142</v>
      </c>
      <c r="AK597" s="86">
        <v>4.8573721011479698</v>
      </c>
    </row>
    <row r="598" spans="2:37">
      <c r="B598" t="s">
        <v>96</v>
      </c>
      <c r="C598">
        <v>0.68535869498392599</v>
      </c>
      <c r="J598" t="s">
        <v>33</v>
      </c>
      <c r="K598" t="s">
        <v>32</v>
      </c>
      <c r="L598">
        <v>0.68535869498392599</v>
      </c>
      <c r="M598">
        <v>0.86650753817278825</v>
      </c>
      <c r="AE598" s="86" t="s">
        <v>33</v>
      </c>
      <c r="AF598" s="86" t="s">
        <v>90</v>
      </c>
      <c r="AG598" s="86" t="s">
        <v>86</v>
      </c>
      <c r="AH598" s="86" t="s">
        <v>28</v>
      </c>
      <c r="AI598" s="86">
        <v>26.974404191042371</v>
      </c>
      <c r="AJ598" s="86">
        <v>34.925112729757132</v>
      </c>
      <c r="AK598" s="86">
        <v>7.9507085387147605</v>
      </c>
    </row>
    <row r="599" spans="2:37">
      <c r="B599" t="s">
        <v>96</v>
      </c>
      <c r="C599">
        <v>0.40845488454725898</v>
      </c>
      <c r="J599" t="s">
        <v>33</v>
      </c>
      <c r="K599" t="s">
        <v>33</v>
      </c>
      <c r="L599">
        <v>0.40845488454725898</v>
      </c>
      <c r="M599">
        <v>0.54929390770869968</v>
      </c>
      <c r="AE599" s="86" t="s">
        <v>33</v>
      </c>
      <c r="AF599" s="86" t="s">
        <v>90</v>
      </c>
      <c r="AG599" s="86" t="s">
        <v>86</v>
      </c>
      <c r="AH599" s="86" t="s">
        <v>31</v>
      </c>
      <c r="AI599" s="86">
        <v>27.604507482419105</v>
      </c>
      <c r="AJ599" s="86">
        <v>34.979838699941133</v>
      </c>
      <c r="AK599" s="86">
        <v>7.375331217522028</v>
      </c>
    </row>
    <row r="600" spans="2:37">
      <c r="B600" t="s">
        <v>96</v>
      </c>
      <c r="C600">
        <v>2.1810072230222448</v>
      </c>
      <c r="J600" t="s">
        <v>33</v>
      </c>
      <c r="K600" t="s">
        <v>28</v>
      </c>
      <c r="L600">
        <v>2.1810072230222448</v>
      </c>
      <c r="M600">
        <v>3.0062444264974668</v>
      </c>
      <c r="AE600" s="86" t="s">
        <v>33</v>
      </c>
      <c r="AF600" s="86" t="s">
        <v>90</v>
      </c>
      <c r="AG600" s="86" t="s">
        <v>86</v>
      </c>
      <c r="AH600" s="86" t="s">
        <v>32</v>
      </c>
      <c r="AI600" s="86">
        <v>29.779815008437712</v>
      </c>
      <c r="AJ600" s="86">
        <v>29.77897462455276</v>
      </c>
      <c r="AK600" s="86">
        <v>-8.4038388495244476E-4</v>
      </c>
    </row>
    <row r="601" spans="2:37">
      <c r="B601" t="s">
        <v>96</v>
      </c>
      <c r="C601">
        <v>1.2475812023452455</v>
      </c>
      <c r="J601" t="s">
        <v>33</v>
      </c>
      <c r="K601" t="s">
        <v>31</v>
      </c>
      <c r="L601">
        <v>1.2475812023452455</v>
      </c>
      <c r="M601">
        <v>2.0694263568018636</v>
      </c>
      <c r="AE601" s="86" t="s">
        <v>33</v>
      </c>
      <c r="AF601" s="86" t="s">
        <v>90</v>
      </c>
      <c r="AG601" s="86" t="s">
        <v>86</v>
      </c>
      <c r="AH601" s="86" t="s">
        <v>33</v>
      </c>
      <c r="AI601" s="86">
        <v>29.032920462708987</v>
      </c>
      <c r="AJ601" s="86">
        <v>29.095213067469306</v>
      </c>
      <c r="AK601" s="86">
        <v>6.2292604760319392E-2</v>
      </c>
    </row>
    <row r="602" spans="2:37">
      <c r="B602" t="s">
        <v>96</v>
      </c>
      <c r="C602">
        <v>0.52419375235728882</v>
      </c>
      <c r="J602" t="s">
        <v>33</v>
      </c>
      <c r="K602" t="s">
        <v>32</v>
      </c>
      <c r="L602">
        <v>0.52419375235728882</v>
      </c>
      <c r="M602">
        <v>1.3291100884018361</v>
      </c>
      <c r="AE602" s="86" t="s">
        <v>33</v>
      </c>
      <c r="AF602" s="86" t="s">
        <v>92</v>
      </c>
      <c r="AG602" s="86" t="s">
        <v>5</v>
      </c>
      <c r="AH602" s="86" t="s">
        <v>28</v>
      </c>
      <c r="AI602" s="86">
        <v>0.15871849075795794</v>
      </c>
      <c r="AJ602" s="86">
        <v>8.6738576573113804</v>
      </c>
      <c r="AK602" s="86">
        <v>8.5151391665534231</v>
      </c>
    </row>
    <row r="603" spans="2:37">
      <c r="B603" t="s">
        <v>96</v>
      </c>
      <c r="C603">
        <v>0.35200819276446826</v>
      </c>
      <c r="J603" t="s">
        <v>33</v>
      </c>
      <c r="K603" t="s">
        <v>33</v>
      </c>
      <c r="L603">
        <v>0.35200819276446826</v>
      </c>
      <c r="M603">
        <v>1.1546131290013262</v>
      </c>
      <c r="AE603" s="86" t="s">
        <v>33</v>
      </c>
      <c r="AF603" s="86" t="s">
        <v>92</v>
      </c>
      <c r="AG603" s="86" t="s">
        <v>5</v>
      </c>
      <c r="AH603" s="86" t="s">
        <v>31</v>
      </c>
      <c r="AI603" s="86">
        <v>0.17351317016590243</v>
      </c>
      <c r="AJ603" s="86">
        <v>5.1082677793608928</v>
      </c>
      <c r="AK603" s="86">
        <v>4.9347546091949903</v>
      </c>
    </row>
    <row r="604" spans="2:37">
      <c r="B604" t="s">
        <v>96</v>
      </c>
      <c r="C604">
        <v>2.0004186866868214</v>
      </c>
      <c r="J604" t="s">
        <v>33</v>
      </c>
      <c r="K604" t="s">
        <v>28</v>
      </c>
      <c r="L604">
        <v>2.0004186866868214</v>
      </c>
      <c r="M604">
        <v>3.5434530268875055</v>
      </c>
      <c r="AE604" s="86" t="s">
        <v>33</v>
      </c>
      <c r="AF604" s="86" t="s">
        <v>92</v>
      </c>
      <c r="AG604" s="86" t="s">
        <v>5</v>
      </c>
      <c r="AH604" s="86" t="s">
        <v>32</v>
      </c>
      <c r="AI604" s="86">
        <v>0.1757406461685099</v>
      </c>
      <c r="AJ604" s="86">
        <v>1.4444201524244911</v>
      </c>
      <c r="AK604" s="86">
        <v>1.2686795062559812</v>
      </c>
    </row>
    <row r="605" spans="2:37">
      <c r="B605" t="s">
        <v>96</v>
      </c>
      <c r="C605">
        <v>1.2955604888549959</v>
      </c>
      <c r="J605" t="s">
        <v>33</v>
      </c>
      <c r="K605" t="s">
        <v>31</v>
      </c>
      <c r="L605">
        <v>1.2955604888549959</v>
      </c>
      <c r="M605">
        <v>2.8270312058901546</v>
      </c>
      <c r="AE605" s="86" t="s">
        <v>33</v>
      </c>
      <c r="AF605" s="86" t="s">
        <v>92</v>
      </c>
      <c r="AG605" s="86" t="s">
        <v>5</v>
      </c>
      <c r="AH605" s="86" t="s">
        <v>33</v>
      </c>
      <c r="AI605" s="86">
        <v>0.11707784659234528</v>
      </c>
      <c r="AJ605" s="86">
        <v>0.97240108189316399</v>
      </c>
      <c r="AK605" s="86">
        <v>0.85532323530081866</v>
      </c>
    </row>
    <row r="606" spans="2:37">
      <c r="B606" t="s">
        <v>96</v>
      </c>
      <c r="C606">
        <v>0.50813947775931845</v>
      </c>
      <c r="J606" t="s">
        <v>33</v>
      </c>
      <c r="K606" t="s">
        <v>32</v>
      </c>
      <c r="L606">
        <v>0.50813947775931845</v>
      </c>
      <c r="M606">
        <v>2.0361373660321753</v>
      </c>
      <c r="AE606" s="86" t="s">
        <v>33</v>
      </c>
      <c r="AF606" s="86" t="s">
        <v>92</v>
      </c>
      <c r="AG606" s="86" t="s">
        <v>30</v>
      </c>
      <c r="AH606" s="86" t="s">
        <v>28</v>
      </c>
      <c r="AI606" s="86">
        <v>0.85420143392058223</v>
      </c>
      <c r="AJ606" s="86">
        <v>5.8947484150483174</v>
      </c>
      <c r="AK606" s="86">
        <v>5.0405469811277355</v>
      </c>
    </row>
    <row r="607" spans="2:37">
      <c r="B607" t="s">
        <v>96</v>
      </c>
      <c r="C607">
        <v>0.37132520971015026</v>
      </c>
      <c r="J607" t="s">
        <v>33</v>
      </c>
      <c r="K607" t="s">
        <v>33</v>
      </c>
      <c r="L607">
        <v>0.37132520971015026</v>
      </c>
      <c r="M607">
        <v>1.8960810559296202</v>
      </c>
      <c r="AE607" s="86" t="s">
        <v>33</v>
      </c>
      <c r="AF607" s="86" t="s">
        <v>92</v>
      </c>
      <c r="AG607" s="86" t="s">
        <v>30</v>
      </c>
      <c r="AH607" s="86" t="s">
        <v>31</v>
      </c>
      <c r="AI607" s="86">
        <v>0.84863757102664972</v>
      </c>
      <c r="AJ607" s="86">
        <v>4.6933759779433588</v>
      </c>
      <c r="AK607" s="86">
        <v>3.8447384069167092</v>
      </c>
    </row>
    <row r="608" spans="2:37">
      <c r="B608" t="s">
        <v>96</v>
      </c>
      <c r="C608">
        <v>3.3335186179767624</v>
      </c>
      <c r="J608" t="s">
        <v>33</v>
      </c>
      <c r="K608" t="s">
        <v>28</v>
      </c>
      <c r="L608">
        <v>3.3335186179767624</v>
      </c>
      <c r="M608">
        <v>6.1881437886903612</v>
      </c>
      <c r="AE608" s="86" t="s">
        <v>33</v>
      </c>
      <c r="AF608" s="86" t="s">
        <v>92</v>
      </c>
      <c r="AG608" s="86" t="s">
        <v>30</v>
      </c>
      <c r="AH608" s="86" t="s">
        <v>32</v>
      </c>
      <c r="AI608" s="86">
        <v>0.83466799660066593</v>
      </c>
      <c r="AJ608" s="86">
        <v>1.9881759492907904</v>
      </c>
      <c r="AK608" s="86">
        <v>1.1535079526901244</v>
      </c>
    </row>
    <row r="609" spans="2:37">
      <c r="B609" t="s">
        <v>96</v>
      </c>
      <c r="C609">
        <v>1.8528161741236735</v>
      </c>
      <c r="J609" t="s">
        <v>33</v>
      </c>
      <c r="K609" t="s">
        <v>31</v>
      </c>
      <c r="L609">
        <v>1.8528161741236735</v>
      </c>
      <c r="M609">
        <v>4.6533942398152064</v>
      </c>
      <c r="AE609" s="86" t="s">
        <v>33</v>
      </c>
      <c r="AF609" s="86" t="s">
        <v>92</v>
      </c>
      <c r="AG609" s="86" t="s">
        <v>30</v>
      </c>
      <c r="AH609" s="86" t="s">
        <v>33</v>
      </c>
      <c r="AI609" s="86">
        <v>0.8238581842344791</v>
      </c>
      <c r="AJ609" s="86">
        <v>1.7733582644919452</v>
      </c>
      <c r="AK609" s="86">
        <v>0.94950008025746613</v>
      </c>
    </row>
    <row r="610" spans="2:37">
      <c r="B610" t="s">
        <v>96</v>
      </c>
      <c r="C610">
        <v>0.88177749730664745</v>
      </c>
      <c r="J610" t="s">
        <v>33</v>
      </c>
      <c r="K610" t="s">
        <v>32</v>
      </c>
      <c r="L610">
        <v>0.88177749730664745</v>
      </c>
      <c r="M610">
        <v>3.7036746878693574</v>
      </c>
      <c r="AE610" s="86" t="s">
        <v>33</v>
      </c>
      <c r="AF610" s="86" t="s">
        <v>92</v>
      </c>
      <c r="AG610" s="86" t="s">
        <v>10</v>
      </c>
      <c r="AH610" s="86" t="s">
        <v>28</v>
      </c>
      <c r="AI610" s="86">
        <v>1.5472996265567533</v>
      </c>
      <c r="AJ610" s="86">
        <v>7.0326776355191285</v>
      </c>
      <c r="AK610" s="86">
        <v>5.4853780089623747</v>
      </c>
    </row>
    <row r="611" spans="2:37">
      <c r="B611" t="s">
        <v>96</v>
      </c>
      <c r="C611">
        <v>0.51436306797178455</v>
      </c>
      <c r="J611" t="s">
        <v>33</v>
      </c>
      <c r="K611" t="s">
        <v>33</v>
      </c>
      <c r="L611">
        <v>0.51436306797178455</v>
      </c>
      <c r="M611">
        <v>3.3016895935012709</v>
      </c>
      <c r="AE611" s="86" t="s">
        <v>33</v>
      </c>
      <c r="AF611" s="86" t="s">
        <v>92</v>
      </c>
      <c r="AG611" s="86" t="s">
        <v>10</v>
      </c>
      <c r="AH611" s="86" t="s">
        <v>31</v>
      </c>
      <c r="AI611" s="86">
        <v>1.5416842769309518</v>
      </c>
      <c r="AJ611" s="86">
        <v>6.2215813989915709</v>
      </c>
      <c r="AK611" s="86">
        <v>4.6798971220606189</v>
      </c>
    </row>
    <row r="612" spans="2:37">
      <c r="B612" t="s">
        <v>96</v>
      </c>
      <c r="C612">
        <v>3.5287367408271706</v>
      </c>
      <c r="J612" t="s">
        <v>33</v>
      </c>
      <c r="K612" t="s">
        <v>28</v>
      </c>
      <c r="L612">
        <v>3.5287367408271706</v>
      </c>
      <c r="M612">
        <v>8.4439032927033946</v>
      </c>
      <c r="AE612" s="86" t="s">
        <v>33</v>
      </c>
      <c r="AF612" s="86" t="s">
        <v>92</v>
      </c>
      <c r="AG612" s="86" t="s">
        <v>10</v>
      </c>
      <c r="AH612" s="86" t="s">
        <v>32</v>
      </c>
      <c r="AI612" s="86">
        <v>1.5270709949350252</v>
      </c>
      <c r="AJ612" s="86">
        <v>2.519996921116153</v>
      </c>
      <c r="AK612" s="86">
        <v>0.99292592618112785</v>
      </c>
    </row>
    <row r="613" spans="2:37">
      <c r="B613" t="s">
        <v>96</v>
      </c>
      <c r="C613">
        <v>2.3263857747609409</v>
      </c>
      <c r="J613" t="s">
        <v>33</v>
      </c>
      <c r="K613" t="s">
        <v>31</v>
      </c>
      <c r="L613">
        <v>2.3263857747609409</v>
      </c>
      <c r="M613">
        <v>7.2432568058421269</v>
      </c>
      <c r="AE613" s="86" t="s">
        <v>33</v>
      </c>
      <c r="AF613" s="86" t="s">
        <v>92</v>
      </c>
      <c r="AG613" s="86" t="s">
        <v>10</v>
      </c>
      <c r="AH613" s="86" t="s">
        <v>33</v>
      </c>
      <c r="AI613" s="86">
        <v>1.526516645890059</v>
      </c>
      <c r="AJ613" s="86">
        <v>2.5239760664915236</v>
      </c>
      <c r="AK613" s="86">
        <v>0.99745942060146464</v>
      </c>
    </row>
    <row r="614" spans="2:37">
      <c r="B614" t="s">
        <v>96</v>
      </c>
      <c r="C614">
        <v>1.2310380126596465</v>
      </c>
      <c r="J614" t="s">
        <v>33</v>
      </c>
      <c r="K614" t="s">
        <v>32</v>
      </c>
      <c r="L614">
        <v>1.2310380126596465</v>
      </c>
      <c r="M614">
        <v>6.1813480010071418</v>
      </c>
      <c r="AE614" s="86" t="s">
        <v>33</v>
      </c>
      <c r="AF614" s="86" t="s">
        <v>92</v>
      </c>
      <c r="AG614" s="86" t="s">
        <v>13</v>
      </c>
      <c r="AH614" s="86" t="s">
        <v>28</v>
      </c>
      <c r="AI614" s="86">
        <v>2.8989107104828591</v>
      </c>
      <c r="AJ614" s="86">
        <v>8.9097856907447017</v>
      </c>
      <c r="AK614" s="86">
        <v>6.0108749802618426</v>
      </c>
    </row>
    <row r="615" spans="2:37">
      <c r="B615" t="s">
        <v>96</v>
      </c>
      <c r="C615">
        <v>0.61663147301890042</v>
      </c>
      <c r="J615" t="s">
        <v>33</v>
      </c>
      <c r="K615" t="s">
        <v>33</v>
      </c>
      <c r="L615">
        <v>0.61663147301890042</v>
      </c>
      <c r="M615">
        <v>5.4793616930796993</v>
      </c>
      <c r="AE615" s="86" t="s">
        <v>33</v>
      </c>
      <c r="AF615" s="86" t="s">
        <v>92</v>
      </c>
      <c r="AG615" s="86" t="s">
        <v>13</v>
      </c>
      <c r="AH615" s="86" t="s">
        <v>31</v>
      </c>
      <c r="AI615" s="86">
        <v>2.8357933978645171</v>
      </c>
      <c r="AJ615" s="86">
        <v>8.1574114604061148</v>
      </c>
      <c r="AK615" s="86">
        <v>5.3216180625415976</v>
      </c>
    </row>
    <row r="616" spans="2:37">
      <c r="B616" t="s">
        <v>96</v>
      </c>
      <c r="C616">
        <v>2.8955171773015707</v>
      </c>
      <c r="J616" t="s">
        <v>33</v>
      </c>
      <c r="K616" t="s">
        <v>28</v>
      </c>
      <c r="L616">
        <v>2.8955171773015707</v>
      </c>
      <c r="M616">
        <v>22.209581115201985</v>
      </c>
      <c r="AE616" s="86" t="s">
        <v>33</v>
      </c>
      <c r="AF616" s="86" t="s">
        <v>92</v>
      </c>
      <c r="AG616" s="86" t="s">
        <v>13</v>
      </c>
      <c r="AH616" s="86" t="s">
        <v>32</v>
      </c>
      <c r="AI616" s="86">
        <v>2.8605338447869069</v>
      </c>
      <c r="AJ616" s="86">
        <v>5.1201752257445223</v>
      </c>
      <c r="AK616" s="86">
        <v>2.2596413809576155</v>
      </c>
    </row>
    <row r="617" spans="2:37">
      <c r="B617" t="s">
        <v>96</v>
      </c>
      <c r="C617">
        <v>2.0445971212509804</v>
      </c>
      <c r="J617" t="s">
        <v>33</v>
      </c>
      <c r="K617" t="s">
        <v>31</v>
      </c>
      <c r="L617">
        <v>2.0445971212509804</v>
      </c>
      <c r="M617">
        <v>20.499403633721791</v>
      </c>
      <c r="AE617" s="86" t="s">
        <v>33</v>
      </c>
      <c r="AF617" s="86" t="s">
        <v>92</v>
      </c>
      <c r="AG617" s="86" t="s">
        <v>13</v>
      </c>
      <c r="AH617" s="86" t="s">
        <v>33</v>
      </c>
      <c r="AI617" s="86">
        <v>2.8371501478420513</v>
      </c>
      <c r="AJ617" s="86">
        <v>4.5443666487012795</v>
      </c>
      <c r="AK617" s="86">
        <v>1.7072165008592282</v>
      </c>
    </row>
    <row r="618" spans="2:37">
      <c r="B618" t="s">
        <v>96</v>
      </c>
      <c r="C618">
        <v>0.22453403669410221</v>
      </c>
      <c r="J618" t="s">
        <v>33</v>
      </c>
      <c r="K618" t="s">
        <v>32</v>
      </c>
      <c r="L618">
        <v>0.22453403669410221</v>
      </c>
      <c r="M618">
        <v>17.507101219737098</v>
      </c>
      <c r="AE618" s="86" t="s">
        <v>33</v>
      </c>
      <c r="AF618" s="86" t="s">
        <v>92</v>
      </c>
      <c r="AG618" s="86" t="s">
        <v>34</v>
      </c>
      <c r="AH618" s="86" t="s">
        <v>28</v>
      </c>
      <c r="AI618" s="86">
        <v>5.0302691473065133</v>
      </c>
      <c r="AJ618" s="86">
        <v>13.073005249006812</v>
      </c>
      <c r="AK618" s="86">
        <v>8.0427361017002994</v>
      </c>
    </row>
    <row r="619" spans="2:37">
      <c r="B619" t="s">
        <v>96</v>
      </c>
      <c r="C619">
        <v>-1.0782791016563813</v>
      </c>
      <c r="J619" t="s">
        <v>33</v>
      </c>
      <c r="K619" t="s">
        <v>33</v>
      </c>
      <c r="L619">
        <v>-1.0782791016563813</v>
      </c>
      <c r="M619">
        <v>17.262376805331765</v>
      </c>
      <c r="AE619" s="86" t="s">
        <v>33</v>
      </c>
      <c r="AF619" s="86" t="s">
        <v>92</v>
      </c>
      <c r="AG619" s="86" t="s">
        <v>34</v>
      </c>
      <c r="AH619" s="86" t="s">
        <v>31</v>
      </c>
      <c r="AI619" s="86">
        <v>4.9998768438535812</v>
      </c>
      <c r="AJ619" s="86">
        <v>11.324802642545993</v>
      </c>
      <c r="AK619" s="86">
        <v>6.3249257986924121</v>
      </c>
    </row>
    <row r="620" spans="2:37">
      <c r="B620" t="s">
        <v>98</v>
      </c>
      <c r="C620">
        <v>14.86395890377843</v>
      </c>
      <c r="J620" t="s">
        <v>33</v>
      </c>
      <c r="K620" t="s">
        <v>28</v>
      </c>
      <c r="L620">
        <v>14.86395890377843</v>
      </c>
      <c r="M620">
        <v>15.007277618541274</v>
      </c>
      <c r="AE620" s="86" t="s">
        <v>33</v>
      </c>
      <c r="AF620" s="86" t="s">
        <v>92</v>
      </c>
      <c r="AG620" s="86" t="s">
        <v>34</v>
      </c>
      <c r="AH620" s="86" t="s">
        <v>32</v>
      </c>
      <c r="AI620" s="86">
        <v>5.0092507618576736</v>
      </c>
      <c r="AJ620" s="86">
        <v>8.9296872411201242</v>
      </c>
      <c r="AK620" s="86">
        <v>3.9204364792624506</v>
      </c>
    </row>
    <row r="621" spans="2:37">
      <c r="B621" t="s">
        <v>98</v>
      </c>
      <c r="C621">
        <v>9.9968570638347316</v>
      </c>
      <c r="J621" t="s">
        <v>33</v>
      </c>
      <c r="K621" t="s">
        <v>31</v>
      </c>
      <c r="L621">
        <v>9.9968570638347316</v>
      </c>
      <c r="M621">
        <v>10.171770572135138</v>
      </c>
      <c r="AE621" s="86" t="s">
        <v>33</v>
      </c>
      <c r="AF621" s="86" t="s">
        <v>92</v>
      </c>
      <c r="AG621" s="86" t="s">
        <v>34</v>
      </c>
      <c r="AH621" s="86" t="s">
        <v>33</v>
      </c>
      <c r="AI621" s="86">
        <v>4.9399871284653338</v>
      </c>
      <c r="AJ621" s="86">
        <v>7.2705069462207597</v>
      </c>
      <c r="AK621" s="86">
        <v>2.3305198177554258</v>
      </c>
    </row>
    <row r="622" spans="2:37">
      <c r="B622" t="s">
        <v>98</v>
      </c>
      <c r="C622">
        <v>2.7274551050046854</v>
      </c>
      <c r="J622" t="s">
        <v>33</v>
      </c>
      <c r="K622" t="s">
        <v>32</v>
      </c>
      <c r="L622">
        <v>2.7274551050046854</v>
      </c>
      <c r="M622">
        <v>2.9371602916985413</v>
      </c>
      <c r="AE622" s="86" t="s">
        <v>33</v>
      </c>
      <c r="AF622" s="86" t="s">
        <v>92</v>
      </c>
      <c r="AG622" s="86" t="s">
        <v>86</v>
      </c>
      <c r="AH622" s="86" t="s">
        <v>28</v>
      </c>
      <c r="AI622" s="86">
        <v>22.779750647934726</v>
      </c>
      <c r="AJ622" s="86">
        <v>29.56999987171131</v>
      </c>
      <c r="AK622" s="86">
        <v>6.7902492237765841</v>
      </c>
    </row>
    <row r="623" spans="2:37">
      <c r="B623" t="s">
        <v>98</v>
      </c>
      <c r="C623">
        <v>3.0702195877570038</v>
      </c>
      <c r="J623" t="s">
        <v>33</v>
      </c>
      <c r="K623" t="s">
        <v>33</v>
      </c>
      <c r="L623">
        <v>3.0702195877570038</v>
      </c>
      <c r="M623">
        <v>3.2130295833919864</v>
      </c>
      <c r="AE623" s="86" t="s">
        <v>33</v>
      </c>
      <c r="AF623" s="86" t="s">
        <v>92</v>
      </c>
      <c r="AG623" s="86" t="s">
        <v>86</v>
      </c>
      <c r="AH623" s="86" t="s">
        <v>31</v>
      </c>
      <c r="AI623" s="86">
        <v>22.700475658200563</v>
      </c>
      <c r="AJ623" s="86">
        <v>28.745466312975591</v>
      </c>
      <c r="AK623" s="86">
        <v>6.0449906547750274</v>
      </c>
    </row>
    <row r="624" spans="2:37">
      <c r="B624" t="s">
        <v>98</v>
      </c>
      <c r="C624">
        <v>9.6520667095305566</v>
      </c>
      <c r="J624" t="s">
        <v>33</v>
      </c>
      <c r="K624" t="s">
        <v>28</v>
      </c>
      <c r="L624">
        <v>9.6520667095305566</v>
      </c>
      <c r="M624">
        <v>10.557876637662199</v>
      </c>
      <c r="AE624" s="86" t="s">
        <v>33</v>
      </c>
      <c r="AF624" s="86" t="s">
        <v>92</v>
      </c>
      <c r="AG624" s="86" t="s">
        <v>86</v>
      </c>
      <c r="AH624" s="86" t="s">
        <v>32</v>
      </c>
      <c r="AI624" s="86">
        <v>24.034612257461635</v>
      </c>
      <c r="AJ624" s="86">
        <v>26.908810021093409</v>
      </c>
      <c r="AK624" s="86">
        <v>2.8741977636317735</v>
      </c>
    </row>
    <row r="625" spans="2:37">
      <c r="B625" t="s">
        <v>98</v>
      </c>
      <c r="C625">
        <v>7.0006098001759236</v>
      </c>
      <c r="J625" t="s">
        <v>33</v>
      </c>
      <c r="K625" t="s">
        <v>31</v>
      </c>
      <c r="L625">
        <v>7.0006098001759236</v>
      </c>
      <c r="M625">
        <v>7.8851882995434899</v>
      </c>
      <c r="AE625" s="86" t="s">
        <v>33</v>
      </c>
      <c r="AF625" s="86" t="s">
        <v>92</v>
      </c>
      <c r="AG625" s="86" t="s">
        <v>86</v>
      </c>
      <c r="AH625" s="86" t="s">
        <v>33</v>
      </c>
      <c r="AI625" s="86">
        <v>23.956321096064908</v>
      </c>
      <c r="AJ625" s="86">
        <v>25.258605053193836</v>
      </c>
      <c r="AK625" s="86">
        <v>1.3022839571289282</v>
      </c>
    </row>
    <row r="626" spans="2:37">
      <c r="B626" t="s">
        <v>98</v>
      </c>
      <c r="C626">
        <v>2.9307563311500946</v>
      </c>
      <c r="J626" t="s">
        <v>33</v>
      </c>
      <c r="K626" t="s">
        <v>32</v>
      </c>
      <c r="L626">
        <v>2.9307563311500946</v>
      </c>
      <c r="M626">
        <v>3.8139423051919907</v>
      </c>
      <c r="AE626" s="86" t="s">
        <v>33</v>
      </c>
      <c r="AF626" s="86" t="s">
        <v>94</v>
      </c>
      <c r="AG626" s="86" t="s">
        <v>5</v>
      </c>
      <c r="AH626" s="86" t="s">
        <v>28</v>
      </c>
      <c r="AI626" s="86">
        <v>0.1854479367429798</v>
      </c>
      <c r="AJ626" s="86">
        <v>5.0350973837184414</v>
      </c>
      <c r="AK626" s="86">
        <v>4.8496494469754614</v>
      </c>
    </row>
    <row r="627" spans="2:37">
      <c r="B627" t="s">
        <v>98</v>
      </c>
      <c r="C627">
        <v>2.2788867161755553</v>
      </c>
      <c r="J627" t="s">
        <v>33</v>
      </c>
      <c r="K627" t="s">
        <v>33</v>
      </c>
      <c r="L627">
        <v>2.2788867161755553</v>
      </c>
      <c r="M627">
        <v>3.1508713543563713</v>
      </c>
      <c r="AE627" s="86" t="s">
        <v>33</v>
      </c>
      <c r="AF627" s="86" t="s">
        <v>94</v>
      </c>
      <c r="AG627" s="86" t="s">
        <v>5</v>
      </c>
      <c r="AH627" s="86" t="s">
        <v>31</v>
      </c>
      <c r="AI627" s="86">
        <v>0.20001079291053003</v>
      </c>
      <c r="AJ627" s="86">
        <v>2.7425929825166282</v>
      </c>
      <c r="AK627" s="86">
        <v>2.5425821896060983</v>
      </c>
    </row>
    <row r="628" spans="2:37">
      <c r="B628" t="s">
        <v>98</v>
      </c>
      <c r="C628">
        <v>9.662302985799716</v>
      </c>
      <c r="J628" t="s">
        <v>33</v>
      </c>
      <c r="K628" t="s">
        <v>28</v>
      </c>
      <c r="L628">
        <v>9.662302985799716</v>
      </c>
      <c r="M628">
        <v>11.223636642674055</v>
      </c>
      <c r="AE628" s="86" t="s">
        <v>33</v>
      </c>
      <c r="AF628" s="86" t="s">
        <v>94</v>
      </c>
      <c r="AG628" s="86" t="s">
        <v>5</v>
      </c>
      <c r="AH628" s="86" t="s">
        <v>32</v>
      </c>
      <c r="AI628" s="86">
        <v>0.18937732705800356</v>
      </c>
      <c r="AJ628" s="86">
        <v>1.3972355671674539</v>
      </c>
      <c r="AK628" s="86">
        <v>1.2078582401094504</v>
      </c>
    </row>
    <row r="629" spans="2:37">
      <c r="B629" t="s">
        <v>98</v>
      </c>
      <c r="C629">
        <v>7.4287224814049884</v>
      </c>
      <c r="J629" t="s">
        <v>33</v>
      </c>
      <c r="K629" t="s">
        <v>31</v>
      </c>
      <c r="L629">
        <v>7.4287224814049884</v>
      </c>
      <c r="M629">
        <v>8.9748486416961502</v>
      </c>
      <c r="AE629" s="86" t="s">
        <v>33</v>
      </c>
      <c r="AF629" s="86" t="s">
        <v>94</v>
      </c>
      <c r="AG629" s="86" t="s">
        <v>5</v>
      </c>
      <c r="AH629" s="86" t="s">
        <v>33</v>
      </c>
      <c r="AI629" s="86">
        <v>0.13374074673479261</v>
      </c>
      <c r="AJ629" s="86">
        <v>0.70116619059326635</v>
      </c>
      <c r="AK629" s="86">
        <v>0.56742544385847371</v>
      </c>
    </row>
    <row r="630" spans="2:37">
      <c r="B630" t="s">
        <v>98</v>
      </c>
      <c r="C630">
        <v>4.2561341115072659</v>
      </c>
      <c r="J630" t="s">
        <v>33</v>
      </c>
      <c r="K630" t="s">
        <v>32</v>
      </c>
      <c r="L630">
        <v>4.2561341115072659</v>
      </c>
      <c r="M630">
        <v>5.7968688794210843</v>
      </c>
      <c r="AE630" s="86" t="s">
        <v>33</v>
      </c>
      <c r="AF630" s="86" t="s">
        <v>94</v>
      </c>
      <c r="AG630" s="86" t="s">
        <v>30</v>
      </c>
      <c r="AH630" s="86" t="s">
        <v>28</v>
      </c>
      <c r="AI630" s="86">
        <v>0.8451902624047557</v>
      </c>
      <c r="AJ630" s="86">
        <v>4.2519196170648952</v>
      </c>
      <c r="AK630" s="86">
        <v>3.4067293546601394</v>
      </c>
    </row>
    <row r="631" spans="2:37">
      <c r="B631" t="s">
        <v>98</v>
      </c>
      <c r="C631">
        <v>2.8732180773109666</v>
      </c>
      <c r="J631" t="s">
        <v>33</v>
      </c>
      <c r="K631" t="s">
        <v>33</v>
      </c>
      <c r="L631">
        <v>2.8732180773109666</v>
      </c>
      <c r="M631">
        <v>4.4124597032582269</v>
      </c>
      <c r="AE631" s="86" t="s">
        <v>33</v>
      </c>
      <c r="AF631" s="86" t="s">
        <v>94</v>
      </c>
      <c r="AG631" s="86" t="s">
        <v>30</v>
      </c>
      <c r="AH631" s="86" t="s">
        <v>31</v>
      </c>
      <c r="AI631" s="86">
        <v>0.83472656080652252</v>
      </c>
      <c r="AJ631" s="86">
        <v>3.0158831326451683</v>
      </c>
      <c r="AK631" s="86">
        <v>2.1811565718386459</v>
      </c>
    </row>
    <row r="632" spans="2:37">
      <c r="B632" t="s">
        <v>98</v>
      </c>
      <c r="C632">
        <v>10.972780719155049</v>
      </c>
      <c r="J632" t="s">
        <v>33</v>
      </c>
      <c r="K632" t="s">
        <v>28</v>
      </c>
      <c r="L632">
        <v>10.972780719155049</v>
      </c>
      <c r="M632">
        <v>13.883473578139014</v>
      </c>
      <c r="AE632" s="86" t="s">
        <v>33</v>
      </c>
      <c r="AF632" s="86" t="s">
        <v>94</v>
      </c>
      <c r="AG632" s="86" t="s">
        <v>30</v>
      </c>
      <c r="AH632" s="86" t="s">
        <v>32</v>
      </c>
      <c r="AI632" s="86">
        <v>0.83148570278766853</v>
      </c>
      <c r="AJ632" s="86">
        <v>1.7098360225489158</v>
      </c>
      <c r="AK632" s="86">
        <v>0.87835031976124722</v>
      </c>
    </row>
    <row r="633" spans="2:37">
      <c r="B633" t="s">
        <v>98</v>
      </c>
      <c r="C633">
        <v>7.8040397847363128</v>
      </c>
      <c r="J633" t="s">
        <v>33</v>
      </c>
      <c r="K633" t="s">
        <v>31</v>
      </c>
      <c r="L633">
        <v>7.8040397847363128</v>
      </c>
      <c r="M633">
        <v>10.648459162822407</v>
      </c>
      <c r="AE633" s="86" t="s">
        <v>33</v>
      </c>
      <c r="AF633" s="86" t="s">
        <v>94</v>
      </c>
      <c r="AG633" s="86" t="s">
        <v>30</v>
      </c>
      <c r="AH633" s="86" t="s">
        <v>33</v>
      </c>
      <c r="AI633" s="86">
        <v>0.81779277583354149</v>
      </c>
      <c r="AJ633" s="86">
        <v>1.3472079813347411</v>
      </c>
      <c r="AK633" s="86">
        <v>0.52941520550119958</v>
      </c>
    </row>
    <row r="634" spans="2:37">
      <c r="B634" t="s">
        <v>98</v>
      </c>
      <c r="C634">
        <v>4.4747959405428741</v>
      </c>
      <c r="J634" t="s">
        <v>33</v>
      </c>
      <c r="K634" t="s">
        <v>32</v>
      </c>
      <c r="L634">
        <v>4.4747959405428741</v>
      </c>
      <c r="M634">
        <v>7.3129266523988283</v>
      </c>
      <c r="AE634" s="86" t="s">
        <v>33</v>
      </c>
      <c r="AF634" s="86" t="s">
        <v>94</v>
      </c>
      <c r="AG634" s="86" t="s">
        <v>10</v>
      </c>
      <c r="AH634" s="86" t="s">
        <v>28</v>
      </c>
      <c r="AI634" s="86">
        <v>1.5312753747260168</v>
      </c>
      <c r="AJ634" s="86">
        <v>5.3766081178488161</v>
      </c>
      <c r="AK634" s="86">
        <v>3.8453327431227993</v>
      </c>
    </row>
    <row r="635" spans="2:37">
      <c r="B635" t="s">
        <v>98</v>
      </c>
      <c r="C635">
        <v>2.9644462728935173</v>
      </c>
      <c r="J635" t="s">
        <v>33</v>
      </c>
      <c r="K635" t="s">
        <v>33</v>
      </c>
      <c r="L635">
        <v>2.9644462728935173</v>
      </c>
      <c r="M635">
        <v>5.848826670960694</v>
      </c>
      <c r="AE635" s="86" t="s">
        <v>33</v>
      </c>
      <c r="AF635" s="86" t="s">
        <v>94</v>
      </c>
      <c r="AG635" s="86" t="s">
        <v>10</v>
      </c>
      <c r="AH635" s="86" t="s">
        <v>31</v>
      </c>
      <c r="AI635" s="86">
        <v>1.5189623742092251</v>
      </c>
      <c r="AJ635" s="86">
        <v>4.119328811559428</v>
      </c>
      <c r="AK635" s="86">
        <v>2.6003664373502029</v>
      </c>
    </row>
    <row r="636" spans="2:37">
      <c r="B636" t="s">
        <v>98</v>
      </c>
      <c r="C636">
        <v>12.788022025085105</v>
      </c>
      <c r="J636" t="s">
        <v>33</v>
      </c>
      <c r="K636" t="s">
        <v>28</v>
      </c>
      <c r="L636">
        <v>12.788022025085105</v>
      </c>
      <c r="M636">
        <v>17.712794575032945</v>
      </c>
      <c r="AE636" s="86" t="s">
        <v>33</v>
      </c>
      <c r="AF636" s="86" t="s">
        <v>94</v>
      </c>
      <c r="AG636" s="86" t="s">
        <v>10</v>
      </c>
      <c r="AH636" s="86" t="s">
        <v>32</v>
      </c>
      <c r="AI636" s="86">
        <v>1.5186351718180684</v>
      </c>
      <c r="AJ636" s="86">
        <v>2.9132820965521842</v>
      </c>
      <c r="AK636" s="86">
        <v>1.3946469247341158</v>
      </c>
    </row>
    <row r="637" spans="2:37">
      <c r="B637" t="s">
        <v>98</v>
      </c>
      <c r="C637">
        <v>11.299143332090134</v>
      </c>
      <c r="J637" t="s">
        <v>33</v>
      </c>
      <c r="K637" t="s">
        <v>31</v>
      </c>
      <c r="L637">
        <v>11.299143332090134</v>
      </c>
      <c r="M637">
        <v>16.265612174914434</v>
      </c>
      <c r="AE637" s="86" t="s">
        <v>33</v>
      </c>
      <c r="AF637" s="86" t="s">
        <v>94</v>
      </c>
      <c r="AG637" s="86" t="s">
        <v>10</v>
      </c>
      <c r="AH637" s="86" t="s">
        <v>33</v>
      </c>
      <c r="AI637" s="86">
        <v>1.521125962198931</v>
      </c>
      <c r="AJ637" s="86">
        <v>2.2442543031319171</v>
      </c>
      <c r="AK637" s="86">
        <v>0.72312834093298606</v>
      </c>
    </row>
    <row r="638" spans="2:37">
      <c r="B638" t="s">
        <v>98</v>
      </c>
      <c r="C638">
        <v>6.4634539929471275</v>
      </c>
      <c r="J638" t="s">
        <v>33</v>
      </c>
      <c r="K638" t="s">
        <v>32</v>
      </c>
      <c r="L638">
        <v>6.4634539929471275</v>
      </c>
      <c r="M638">
        <v>11.288096969072209</v>
      </c>
      <c r="AE638" s="86" t="s">
        <v>33</v>
      </c>
      <c r="AF638" s="86" t="s">
        <v>94</v>
      </c>
      <c r="AG638" s="86" t="s">
        <v>13</v>
      </c>
      <c r="AH638" s="86" t="s">
        <v>28</v>
      </c>
      <c r="AI638" s="86">
        <v>2.8531158938394907</v>
      </c>
      <c r="AJ638" s="86">
        <v>8.1672492003060349</v>
      </c>
      <c r="AK638" s="86">
        <v>5.3141333064665446</v>
      </c>
    </row>
    <row r="639" spans="2:37">
      <c r="B639" t="s">
        <v>98</v>
      </c>
      <c r="C639">
        <v>3.5940939942885626</v>
      </c>
      <c r="J639" t="s">
        <v>33</v>
      </c>
      <c r="K639" t="s">
        <v>33</v>
      </c>
      <c r="L639">
        <v>3.5940939942885626</v>
      </c>
      <c r="M639">
        <v>8.5064152685889241</v>
      </c>
      <c r="AE639" s="86" t="s">
        <v>33</v>
      </c>
      <c r="AF639" s="86" t="s">
        <v>94</v>
      </c>
      <c r="AG639" s="86" t="s">
        <v>13</v>
      </c>
      <c r="AH639" s="86" t="s">
        <v>31</v>
      </c>
      <c r="AI639" s="86">
        <v>2.8273540168560198</v>
      </c>
      <c r="AJ639" s="86">
        <v>6.7056923541969846</v>
      </c>
      <c r="AK639" s="86">
        <v>3.8783383373409648</v>
      </c>
    </row>
    <row r="640" spans="2:37">
      <c r="B640" t="s">
        <v>98</v>
      </c>
      <c r="C640">
        <v>9.341288935140259</v>
      </c>
      <c r="J640" t="s">
        <v>33</v>
      </c>
      <c r="K640" t="s">
        <v>28</v>
      </c>
      <c r="L640">
        <v>9.341288935140259</v>
      </c>
      <c r="M640">
        <v>35.257492087229089</v>
      </c>
      <c r="AE640" s="86" t="s">
        <v>33</v>
      </c>
      <c r="AF640" s="86" t="s">
        <v>94</v>
      </c>
      <c r="AG640" s="86" t="s">
        <v>13</v>
      </c>
      <c r="AH640" s="86" t="s">
        <v>32</v>
      </c>
      <c r="AI640" s="86">
        <v>2.8070708477135859</v>
      </c>
      <c r="AJ640" s="86">
        <v>4.4040237215948315</v>
      </c>
      <c r="AK640" s="86">
        <v>1.5969528738812455</v>
      </c>
    </row>
    <row r="641" spans="2:37">
      <c r="B641" t="s">
        <v>98</v>
      </c>
      <c r="C641">
        <v>10.059469461327939</v>
      </c>
      <c r="J641" t="s">
        <v>33</v>
      </c>
      <c r="K641" t="s">
        <v>31</v>
      </c>
      <c r="L641">
        <v>10.059469461327939</v>
      </c>
      <c r="M641">
        <v>36.282167485248884</v>
      </c>
      <c r="AE641" s="86" t="s">
        <v>33</v>
      </c>
      <c r="AF641" s="86" t="s">
        <v>94</v>
      </c>
      <c r="AG641" s="86" t="s">
        <v>13</v>
      </c>
      <c r="AH641" s="86" t="s">
        <v>33</v>
      </c>
      <c r="AI641" s="86">
        <v>2.8147205779640263</v>
      </c>
      <c r="AJ641" s="86">
        <v>3.9069037431070845</v>
      </c>
      <c r="AK641" s="86">
        <v>1.0921831651430582</v>
      </c>
    </row>
    <row r="642" spans="2:37">
      <c r="B642" t="s">
        <v>98</v>
      </c>
      <c r="C642">
        <v>5.0525342964962761</v>
      </c>
      <c r="J642" t="s">
        <v>33</v>
      </c>
      <c r="K642" t="s">
        <v>32</v>
      </c>
      <c r="L642">
        <v>5.0525342964962761</v>
      </c>
      <c r="M642">
        <v>29.978098105486126</v>
      </c>
      <c r="AE642" s="86" t="s">
        <v>33</v>
      </c>
      <c r="AF642" s="86" t="s">
        <v>94</v>
      </c>
      <c r="AG642" s="86" t="s">
        <v>34</v>
      </c>
      <c r="AH642" s="86" t="s">
        <v>28</v>
      </c>
      <c r="AI642" s="86">
        <v>4.9915380302812071</v>
      </c>
      <c r="AJ642" s="86">
        <v>11.367495456728243</v>
      </c>
      <c r="AK642" s="86">
        <v>6.3759574264470356</v>
      </c>
    </row>
    <row r="643" spans="2:37">
      <c r="B643" t="s">
        <v>98</v>
      </c>
      <c r="C643">
        <v>-0.23292673114392315</v>
      </c>
      <c r="J643" t="s">
        <v>33</v>
      </c>
      <c r="K643" t="s">
        <v>33</v>
      </c>
      <c r="L643">
        <v>-0.23292673114392315</v>
      </c>
      <c r="M643">
        <v>27.284247271362826</v>
      </c>
      <c r="AE643" s="86" t="s">
        <v>33</v>
      </c>
      <c r="AF643" s="86" t="s">
        <v>94</v>
      </c>
      <c r="AG643" s="86" t="s">
        <v>34</v>
      </c>
      <c r="AH643" s="86" t="s">
        <v>31</v>
      </c>
      <c r="AI643" s="86">
        <v>5.0192904737543929</v>
      </c>
      <c r="AJ643" s="86">
        <v>9.9664264371433369</v>
      </c>
      <c r="AK643" s="86">
        <v>4.947135963388944</v>
      </c>
    </row>
    <row r="644" spans="2:37">
      <c r="B644" t="s">
        <v>100</v>
      </c>
      <c r="C644">
        <v>4.6325322810601399</v>
      </c>
      <c r="J644" t="s">
        <v>33</v>
      </c>
      <c r="K644" t="s">
        <v>28</v>
      </c>
      <c r="L644">
        <v>4.6325322810601399</v>
      </c>
      <c r="M644">
        <v>4.7625949980629665</v>
      </c>
      <c r="AE644" s="86" t="s">
        <v>33</v>
      </c>
      <c r="AF644" s="86" t="s">
        <v>94</v>
      </c>
      <c r="AG644" s="86" t="s">
        <v>34</v>
      </c>
      <c r="AH644" s="86" t="s">
        <v>32</v>
      </c>
      <c r="AI644" s="86">
        <v>5.0220006078345589</v>
      </c>
      <c r="AJ644" s="86">
        <v>7.131543152136345</v>
      </c>
      <c r="AK644" s="86">
        <v>2.1095425443017861</v>
      </c>
    </row>
    <row r="645" spans="2:37">
      <c r="B645" t="s">
        <v>100</v>
      </c>
      <c r="C645">
        <v>2.7029956395579791</v>
      </c>
      <c r="J645" t="s">
        <v>33</v>
      </c>
      <c r="K645" t="s">
        <v>31</v>
      </c>
      <c r="L645">
        <v>2.7029956395579791</v>
      </c>
      <c r="M645">
        <v>2.8523456177714475</v>
      </c>
      <c r="AE645" s="86" t="s">
        <v>33</v>
      </c>
      <c r="AF645" s="86" t="s">
        <v>94</v>
      </c>
      <c r="AG645" s="86" t="s">
        <v>34</v>
      </c>
      <c r="AH645" s="86" t="s">
        <v>33</v>
      </c>
      <c r="AI645" s="86">
        <v>4.9019846961029572</v>
      </c>
      <c r="AJ645" s="86">
        <v>6.4319446302479149</v>
      </c>
      <c r="AK645" s="86">
        <v>1.5299599341449577</v>
      </c>
    </row>
    <row r="646" spans="2:37">
      <c r="B646" t="s">
        <v>100</v>
      </c>
      <c r="C646">
        <v>1.1152678571990142</v>
      </c>
      <c r="J646" t="s">
        <v>33</v>
      </c>
      <c r="K646" t="s">
        <v>32</v>
      </c>
      <c r="L646">
        <v>1.1152678571990142</v>
      </c>
      <c r="M646">
        <v>1.2349506591511878</v>
      </c>
      <c r="AE646" s="86" t="s">
        <v>33</v>
      </c>
      <c r="AF646" s="86" t="s">
        <v>94</v>
      </c>
      <c r="AG646" s="86" t="s">
        <v>86</v>
      </c>
      <c r="AH646" s="86" t="s">
        <v>28</v>
      </c>
      <c r="AI646" s="86">
        <v>19.732264280891595</v>
      </c>
      <c r="AJ646" s="86">
        <v>26.045424314183649</v>
      </c>
      <c r="AK646" s="86">
        <v>6.3131600332920534</v>
      </c>
    </row>
    <row r="647" spans="2:37">
      <c r="B647" t="s">
        <v>100</v>
      </c>
      <c r="C647">
        <v>0.48810616326937534</v>
      </c>
      <c r="J647" t="s">
        <v>33</v>
      </c>
      <c r="K647" t="s">
        <v>33</v>
      </c>
      <c r="L647">
        <v>0.48810616326937534</v>
      </c>
      <c r="M647">
        <v>0.55491720515562648</v>
      </c>
      <c r="AE647" s="86" t="s">
        <v>33</v>
      </c>
      <c r="AF647" s="86" t="s">
        <v>94</v>
      </c>
      <c r="AG647" s="86" t="s">
        <v>86</v>
      </c>
      <c r="AH647" s="86" t="s">
        <v>31</v>
      </c>
      <c r="AI647" s="86">
        <v>20.33989965048065</v>
      </c>
      <c r="AJ647" s="86">
        <v>26.297774651685483</v>
      </c>
      <c r="AK647" s="86">
        <v>5.9578750012048332</v>
      </c>
    </row>
    <row r="648" spans="2:37">
      <c r="B648" t="s">
        <v>100</v>
      </c>
      <c r="C648">
        <v>3.3861523631902837</v>
      </c>
      <c r="J648" t="s">
        <v>33</v>
      </c>
      <c r="K648" t="s">
        <v>28</v>
      </c>
      <c r="L648">
        <v>3.3861523631902837</v>
      </c>
      <c r="M648">
        <v>4.2727408736188641</v>
      </c>
      <c r="AE648" s="86" t="s">
        <v>33</v>
      </c>
      <c r="AF648" s="86" t="s">
        <v>94</v>
      </c>
      <c r="AG648" s="86" t="s">
        <v>86</v>
      </c>
      <c r="AH648" s="86" t="s">
        <v>32</v>
      </c>
      <c r="AI648" s="86">
        <v>19.426631726337082</v>
      </c>
      <c r="AJ648" s="86">
        <v>22.013449004117181</v>
      </c>
      <c r="AK648" s="86">
        <v>2.5868172777800993</v>
      </c>
    </row>
    <row r="649" spans="2:37">
      <c r="B649" t="s">
        <v>100</v>
      </c>
      <c r="C649">
        <v>2.2678280876438173</v>
      </c>
      <c r="J649" t="s">
        <v>33</v>
      </c>
      <c r="K649" t="s">
        <v>31</v>
      </c>
      <c r="L649">
        <v>2.2678280876438173</v>
      </c>
      <c r="M649">
        <v>3.1168450316472036</v>
      </c>
      <c r="AE649" s="86" t="s">
        <v>33</v>
      </c>
      <c r="AF649" s="86" t="s">
        <v>94</v>
      </c>
      <c r="AG649" s="86" t="s">
        <v>86</v>
      </c>
      <c r="AH649" s="86" t="s">
        <v>33</v>
      </c>
      <c r="AI649" s="86">
        <v>20.718606713787246</v>
      </c>
      <c r="AJ649" s="86">
        <v>21.174658099164773</v>
      </c>
      <c r="AK649" s="86">
        <v>0.45605138537752765</v>
      </c>
    </row>
    <row r="650" spans="2:37">
      <c r="B650" t="s">
        <v>100</v>
      </c>
      <c r="C650">
        <v>0.84646795630047222</v>
      </c>
      <c r="J650" t="s">
        <v>33</v>
      </c>
      <c r="K650" t="s">
        <v>32</v>
      </c>
      <c r="L650">
        <v>0.84646795630047222</v>
      </c>
      <c r="M650">
        <v>1.6697661887498374</v>
      </c>
      <c r="AE650" s="86" t="s">
        <v>33</v>
      </c>
      <c r="AF650" s="86" t="s">
        <v>96</v>
      </c>
      <c r="AG650" s="86" t="s">
        <v>5</v>
      </c>
      <c r="AH650" s="86" t="s">
        <v>28</v>
      </c>
      <c r="AI650" s="86">
        <v>0.1906828948265365</v>
      </c>
      <c r="AJ650" s="86">
        <v>2.9412705014081828</v>
      </c>
      <c r="AK650" s="86">
        <v>2.7505876065816461</v>
      </c>
    </row>
    <row r="651" spans="2:37">
      <c r="B651" t="s">
        <v>100</v>
      </c>
      <c r="C651">
        <v>0.48305816818005565</v>
      </c>
      <c r="J651" t="s">
        <v>33</v>
      </c>
      <c r="K651" t="s">
        <v>33</v>
      </c>
      <c r="L651">
        <v>0.48305816818005565</v>
      </c>
      <c r="M651">
        <v>1.3000376132099536</v>
      </c>
      <c r="AE651" s="86" t="s">
        <v>33</v>
      </c>
      <c r="AF651" s="86" t="s">
        <v>96</v>
      </c>
      <c r="AG651" s="86" t="s">
        <v>5</v>
      </c>
      <c r="AH651" s="86" t="s">
        <v>31</v>
      </c>
      <c r="AI651" s="86">
        <v>0.20265930913039054</v>
      </c>
      <c r="AJ651" s="86">
        <v>1.8278775180825702</v>
      </c>
      <c r="AK651" s="86">
        <v>1.6252182089521796</v>
      </c>
    </row>
    <row r="652" spans="2:37">
      <c r="B652" t="s">
        <v>100</v>
      </c>
      <c r="C652">
        <v>3.7326597932234646</v>
      </c>
      <c r="J652" t="s">
        <v>33</v>
      </c>
      <c r="K652" t="s">
        <v>28</v>
      </c>
      <c r="L652">
        <v>3.7326597932234646</v>
      </c>
      <c r="M652">
        <v>5.2201258271895856</v>
      </c>
      <c r="AE652" s="86" t="s">
        <v>33</v>
      </c>
      <c r="AF652" s="86" t="s">
        <v>96</v>
      </c>
      <c r="AG652" s="86" t="s">
        <v>5</v>
      </c>
      <c r="AH652" s="86" t="s">
        <v>32</v>
      </c>
      <c r="AI652" s="86">
        <v>0.18114884318886224</v>
      </c>
      <c r="AJ652" s="86">
        <v>0.86650753817278825</v>
      </c>
      <c r="AK652" s="86">
        <v>0.68535869498392599</v>
      </c>
    </row>
    <row r="653" spans="2:37">
      <c r="B653" t="s">
        <v>100</v>
      </c>
      <c r="C653">
        <v>2.5350694144935906</v>
      </c>
      <c r="J653" t="s">
        <v>33</v>
      </c>
      <c r="K653" t="s">
        <v>31</v>
      </c>
      <c r="L653">
        <v>2.5350694144935906</v>
      </c>
      <c r="M653">
        <v>4.0256391368629432</v>
      </c>
      <c r="AE653" s="86" t="s">
        <v>33</v>
      </c>
      <c r="AF653" s="86" t="s">
        <v>96</v>
      </c>
      <c r="AG653" s="86" t="s">
        <v>5</v>
      </c>
      <c r="AH653" s="86" t="s">
        <v>33</v>
      </c>
      <c r="AI653" s="86">
        <v>0.14083902316144067</v>
      </c>
      <c r="AJ653" s="86">
        <v>0.54929390770869968</v>
      </c>
      <c r="AK653" s="86">
        <v>0.40845488454725898</v>
      </c>
    </row>
    <row r="654" spans="2:37">
      <c r="B654" t="s">
        <v>100</v>
      </c>
      <c r="C654">
        <v>1.4158011128298971</v>
      </c>
      <c r="J654" t="s">
        <v>33</v>
      </c>
      <c r="K654" t="s">
        <v>32</v>
      </c>
      <c r="L654">
        <v>1.4158011128298971</v>
      </c>
      <c r="M654">
        <v>2.9055723157166446</v>
      </c>
      <c r="AE654" s="86" t="s">
        <v>33</v>
      </c>
      <c r="AF654" s="86" t="s">
        <v>96</v>
      </c>
      <c r="AG654" s="86" t="s">
        <v>30</v>
      </c>
      <c r="AH654" s="86" t="s">
        <v>28</v>
      </c>
      <c r="AI654" s="86">
        <v>0.82523720347522211</v>
      </c>
      <c r="AJ654" s="86">
        <v>3.0062444264974668</v>
      </c>
      <c r="AK654" s="86">
        <v>2.1810072230222448</v>
      </c>
    </row>
    <row r="655" spans="2:37">
      <c r="B655" t="s">
        <v>100</v>
      </c>
      <c r="C655">
        <v>0.7636863815641115</v>
      </c>
      <c r="J655" t="s">
        <v>33</v>
      </c>
      <c r="K655" t="s">
        <v>33</v>
      </c>
      <c r="L655">
        <v>0.7636863815641115</v>
      </c>
      <c r="M655">
        <v>2.2434411468749533</v>
      </c>
      <c r="AE655" s="86" t="s">
        <v>33</v>
      </c>
      <c r="AF655" s="86" t="s">
        <v>96</v>
      </c>
      <c r="AG655" s="86" t="s">
        <v>30</v>
      </c>
      <c r="AH655" s="86" t="s">
        <v>31</v>
      </c>
      <c r="AI655" s="86">
        <v>0.8218451544566181</v>
      </c>
      <c r="AJ655" s="86">
        <v>2.0694263568018636</v>
      </c>
      <c r="AK655" s="86">
        <v>1.2475812023452455</v>
      </c>
    </row>
    <row r="656" spans="2:37">
      <c r="B656" t="s">
        <v>100</v>
      </c>
      <c r="C656">
        <v>3.4778560290655589</v>
      </c>
      <c r="J656" t="s">
        <v>33</v>
      </c>
      <c r="K656" t="s">
        <v>28</v>
      </c>
      <c r="L656">
        <v>3.4778560290655589</v>
      </c>
      <c r="M656">
        <v>6.3395401320612859</v>
      </c>
      <c r="AE656" s="86" t="s">
        <v>33</v>
      </c>
      <c r="AF656" s="86" t="s">
        <v>96</v>
      </c>
      <c r="AG656" s="86" t="s">
        <v>30</v>
      </c>
      <c r="AH656" s="86" t="s">
        <v>32</v>
      </c>
      <c r="AI656" s="86">
        <v>0.80491633604454726</v>
      </c>
      <c r="AJ656" s="86">
        <v>1.3291100884018361</v>
      </c>
      <c r="AK656" s="86">
        <v>0.52419375235728882</v>
      </c>
    </row>
    <row r="657" spans="2:37">
      <c r="B657" t="s">
        <v>100</v>
      </c>
      <c r="C657">
        <v>2.9450469476140975</v>
      </c>
      <c r="J657" t="s">
        <v>33</v>
      </c>
      <c r="K657" t="s">
        <v>31</v>
      </c>
      <c r="L657">
        <v>2.9450469476140975</v>
      </c>
      <c r="M657">
        <v>5.7651175608440326</v>
      </c>
      <c r="AE657" s="86" t="s">
        <v>33</v>
      </c>
      <c r="AF657" s="86" t="s">
        <v>96</v>
      </c>
      <c r="AG657" s="86" t="s">
        <v>30</v>
      </c>
      <c r="AH657" s="86" t="s">
        <v>33</v>
      </c>
      <c r="AI657" s="86">
        <v>0.80260493623685791</v>
      </c>
      <c r="AJ657" s="86">
        <v>1.1546131290013262</v>
      </c>
      <c r="AK657" s="86">
        <v>0.35200819276446826</v>
      </c>
    </row>
    <row r="658" spans="2:37">
      <c r="B658" t="s">
        <v>100</v>
      </c>
      <c r="C658">
        <v>0.99145868704905071</v>
      </c>
      <c r="J658" t="s">
        <v>33</v>
      </c>
      <c r="K658" t="s">
        <v>32</v>
      </c>
      <c r="L658">
        <v>0.99145868704905071</v>
      </c>
      <c r="M658">
        <v>3.8017687813425387</v>
      </c>
      <c r="AE658" s="86" t="s">
        <v>33</v>
      </c>
      <c r="AF658" s="86" t="s">
        <v>96</v>
      </c>
      <c r="AG658" s="86" t="s">
        <v>10</v>
      </c>
      <c r="AH658" s="86" t="s">
        <v>28</v>
      </c>
      <c r="AI658" s="86">
        <v>1.5430343402006841</v>
      </c>
      <c r="AJ658" s="86">
        <v>3.5434530268875055</v>
      </c>
      <c r="AK658" s="86">
        <v>2.0004186866868214</v>
      </c>
    </row>
    <row r="659" spans="2:37">
      <c r="B659" t="s">
        <v>100</v>
      </c>
      <c r="C659">
        <v>0.72819072465217838</v>
      </c>
      <c r="J659" t="s">
        <v>33</v>
      </c>
      <c r="K659" t="s">
        <v>33</v>
      </c>
      <c r="L659">
        <v>0.72819072465217838</v>
      </c>
      <c r="M659">
        <v>3.5604793922709197</v>
      </c>
      <c r="AE659" s="86" t="s">
        <v>33</v>
      </c>
      <c r="AF659" s="86" t="s">
        <v>96</v>
      </c>
      <c r="AG659" s="86" t="s">
        <v>10</v>
      </c>
      <c r="AH659" s="86" t="s">
        <v>31</v>
      </c>
      <c r="AI659" s="86">
        <v>1.5314707170351587</v>
      </c>
      <c r="AJ659" s="86">
        <v>2.8270312058901546</v>
      </c>
      <c r="AK659" s="86">
        <v>1.2955604888549959</v>
      </c>
    </row>
    <row r="660" spans="2:37">
      <c r="B660" t="s">
        <v>100</v>
      </c>
      <c r="C660">
        <v>3.9713474490213567</v>
      </c>
      <c r="J660" t="s">
        <v>33</v>
      </c>
      <c r="K660" t="s">
        <v>28</v>
      </c>
      <c r="L660">
        <v>3.9713474490213567</v>
      </c>
      <c r="M660">
        <v>8.8221979330919655</v>
      </c>
      <c r="AE660" s="86" t="s">
        <v>33</v>
      </c>
      <c r="AF660" s="86" t="s">
        <v>96</v>
      </c>
      <c r="AG660" s="86" t="s">
        <v>10</v>
      </c>
      <c r="AH660" s="86" t="s">
        <v>32</v>
      </c>
      <c r="AI660" s="86">
        <v>1.5279978882728569</v>
      </c>
      <c r="AJ660" s="86">
        <v>2.0361373660321753</v>
      </c>
      <c r="AK660" s="86">
        <v>0.50813947775931845</v>
      </c>
    </row>
    <row r="661" spans="2:37">
      <c r="B661" t="s">
        <v>100</v>
      </c>
      <c r="C661">
        <v>3.4509273605511099</v>
      </c>
      <c r="J661" t="s">
        <v>33</v>
      </c>
      <c r="K661" t="s">
        <v>31</v>
      </c>
      <c r="L661">
        <v>3.4509273605511099</v>
      </c>
      <c r="M661">
        <v>8.2351489488831877</v>
      </c>
      <c r="AE661" s="86" t="s">
        <v>33</v>
      </c>
      <c r="AF661" s="86" t="s">
        <v>96</v>
      </c>
      <c r="AG661" s="86" t="s">
        <v>10</v>
      </c>
      <c r="AH661" s="86" t="s">
        <v>33</v>
      </c>
      <c r="AI661" s="86">
        <v>1.5247558462194699</v>
      </c>
      <c r="AJ661" s="86">
        <v>1.8960810559296202</v>
      </c>
      <c r="AK661" s="86">
        <v>0.37132520971015026</v>
      </c>
    </row>
    <row r="662" spans="2:37">
      <c r="B662" t="s">
        <v>100</v>
      </c>
      <c r="C662">
        <v>3.0270779325288508</v>
      </c>
      <c r="J662" t="s">
        <v>33</v>
      </c>
      <c r="K662" t="s">
        <v>32</v>
      </c>
      <c r="L662">
        <v>3.0270779325288508</v>
      </c>
      <c r="M662">
        <v>7.8103847001165549</v>
      </c>
      <c r="AE662" s="86" t="s">
        <v>33</v>
      </c>
      <c r="AF662" s="86" t="s">
        <v>96</v>
      </c>
      <c r="AG662" s="86" t="s">
        <v>13</v>
      </c>
      <c r="AH662" s="86" t="s">
        <v>28</v>
      </c>
      <c r="AI662" s="86">
        <v>2.8546251707135988</v>
      </c>
      <c r="AJ662" s="86">
        <v>6.1881437886903612</v>
      </c>
      <c r="AK662" s="86">
        <v>3.3335186179767624</v>
      </c>
    </row>
    <row r="663" spans="2:37">
      <c r="B663" t="s">
        <v>100</v>
      </c>
      <c r="C663">
        <v>-2.1390775094698888E-2</v>
      </c>
      <c r="J663" t="s">
        <v>33</v>
      </c>
      <c r="K663" t="s">
        <v>33</v>
      </c>
      <c r="L663">
        <v>-2.1390775094698888E-2</v>
      </c>
      <c r="M663">
        <v>4.7799639043931972</v>
      </c>
      <c r="AE663" s="86" t="s">
        <v>33</v>
      </c>
      <c r="AF663" s="86" t="s">
        <v>96</v>
      </c>
      <c r="AG663" s="86" t="s">
        <v>13</v>
      </c>
      <c r="AH663" s="86" t="s">
        <v>31</v>
      </c>
      <c r="AI663" s="86">
        <v>2.8005780656915329</v>
      </c>
      <c r="AJ663" s="86">
        <v>4.6533942398152064</v>
      </c>
      <c r="AK663" s="86">
        <v>1.8528161741236735</v>
      </c>
    </row>
    <row r="664" spans="2:37">
      <c r="B664" t="s">
        <v>100</v>
      </c>
      <c r="C664">
        <v>3.770138500181293</v>
      </c>
      <c r="J664" t="s">
        <v>33</v>
      </c>
      <c r="K664" t="s">
        <v>28</v>
      </c>
      <c r="L664">
        <v>3.770138500181293</v>
      </c>
      <c r="M664">
        <v>22.998248646569117</v>
      </c>
      <c r="AE664" s="86" t="s">
        <v>33</v>
      </c>
      <c r="AF664" s="86" t="s">
        <v>96</v>
      </c>
      <c r="AG664" s="86" t="s">
        <v>13</v>
      </c>
      <c r="AH664" s="86" t="s">
        <v>32</v>
      </c>
      <c r="AI664" s="86">
        <v>2.8218971905627099</v>
      </c>
      <c r="AJ664" s="86">
        <v>3.7036746878693574</v>
      </c>
      <c r="AK664" s="86">
        <v>0.88177749730664745</v>
      </c>
    </row>
    <row r="665" spans="2:37">
      <c r="B665" t="s">
        <v>100</v>
      </c>
      <c r="C665">
        <v>5.3327055940889316</v>
      </c>
      <c r="J665" t="s">
        <v>33</v>
      </c>
      <c r="K665" t="s">
        <v>31</v>
      </c>
      <c r="L665">
        <v>5.3327055940889316</v>
      </c>
      <c r="M665">
        <v>23.654260005036445</v>
      </c>
      <c r="AE665" s="86" t="s">
        <v>33</v>
      </c>
      <c r="AF665" s="86" t="s">
        <v>96</v>
      </c>
      <c r="AG665" s="86" t="s">
        <v>13</v>
      </c>
      <c r="AH665" s="86" t="s">
        <v>33</v>
      </c>
      <c r="AI665" s="86">
        <v>2.7873265255294863</v>
      </c>
      <c r="AJ665" s="86">
        <v>3.3016895935012709</v>
      </c>
      <c r="AK665" s="86">
        <v>0.51436306797178455</v>
      </c>
    </row>
    <row r="666" spans="2:37">
      <c r="B666" t="s">
        <v>100</v>
      </c>
      <c r="C666">
        <v>-0.58813353114657829</v>
      </c>
      <c r="J666" t="s">
        <v>33</v>
      </c>
      <c r="K666" t="s">
        <v>32</v>
      </c>
      <c r="L666">
        <v>-0.58813353114657829</v>
      </c>
      <c r="M666">
        <v>14.701644780900745</v>
      </c>
      <c r="AE666" s="86" t="s">
        <v>33</v>
      </c>
      <c r="AF666" s="86" t="s">
        <v>96</v>
      </c>
      <c r="AG666" s="86" t="s">
        <v>34</v>
      </c>
      <c r="AH666" s="86" t="s">
        <v>28</v>
      </c>
      <c r="AI666" s="86">
        <v>4.915166551876224</v>
      </c>
      <c r="AJ666" s="86">
        <v>8.4439032927033946</v>
      </c>
      <c r="AK666" s="86">
        <v>3.5287367408271706</v>
      </c>
    </row>
    <row r="667" spans="2:37">
      <c r="B667" t="s">
        <v>100</v>
      </c>
      <c r="C667">
        <v>-1.827532429053413</v>
      </c>
      <c r="J667" t="s">
        <v>33</v>
      </c>
      <c r="K667" t="s">
        <v>33</v>
      </c>
      <c r="L667">
        <v>-1.827532429053413</v>
      </c>
      <c r="M667">
        <v>12.486432049340022</v>
      </c>
      <c r="AE667" s="86" t="s">
        <v>33</v>
      </c>
      <c r="AF667" s="86" t="s">
        <v>96</v>
      </c>
      <c r="AG667" s="86" t="s">
        <v>34</v>
      </c>
      <c r="AH667" s="86" t="s">
        <v>31</v>
      </c>
      <c r="AI667" s="86">
        <v>4.9168710310811861</v>
      </c>
      <c r="AJ667" s="86">
        <v>7.2432568058421269</v>
      </c>
      <c r="AK667" s="86">
        <v>2.3263857747609409</v>
      </c>
    </row>
    <row r="668" spans="2:37">
      <c r="B668" t="s">
        <v>102</v>
      </c>
      <c r="C668">
        <v>2.0769021949610038</v>
      </c>
      <c r="J668" t="s">
        <v>33</v>
      </c>
      <c r="K668" t="s">
        <v>28</v>
      </c>
      <c r="L668">
        <v>2.0769021949610038</v>
      </c>
      <c r="M668">
        <v>2.248636982162679</v>
      </c>
      <c r="AE668" s="86" t="s">
        <v>33</v>
      </c>
      <c r="AF668" s="86" t="s">
        <v>96</v>
      </c>
      <c r="AG668" s="86" t="s">
        <v>34</v>
      </c>
      <c r="AH668" s="86" t="s">
        <v>32</v>
      </c>
      <c r="AI668" s="86">
        <v>4.9503099883474952</v>
      </c>
      <c r="AJ668" s="86">
        <v>6.1813480010071418</v>
      </c>
      <c r="AK668" s="86">
        <v>1.2310380126596465</v>
      </c>
    </row>
    <row r="669" spans="2:37">
      <c r="B669" t="s">
        <v>102</v>
      </c>
      <c r="C669">
        <v>0.97396712772803451</v>
      </c>
      <c r="J669" t="s">
        <v>33</v>
      </c>
      <c r="K669" t="s">
        <v>31</v>
      </c>
      <c r="L669">
        <v>0.97396712772803451</v>
      </c>
      <c r="M669">
        <v>1.1424665597581942</v>
      </c>
      <c r="AE669" s="86" t="s">
        <v>33</v>
      </c>
      <c r="AF669" s="86" t="s">
        <v>96</v>
      </c>
      <c r="AG669" s="86" t="s">
        <v>34</v>
      </c>
      <c r="AH669" s="86" t="s">
        <v>33</v>
      </c>
      <c r="AI669" s="86">
        <v>4.8627302200607989</v>
      </c>
      <c r="AJ669" s="86">
        <v>5.4793616930796993</v>
      </c>
      <c r="AK669" s="86">
        <v>0.61663147301890042</v>
      </c>
    </row>
    <row r="670" spans="2:37">
      <c r="B670" t="s">
        <v>102</v>
      </c>
      <c r="C670">
        <v>0.41193973950480423</v>
      </c>
      <c r="J670" t="s">
        <v>33</v>
      </c>
      <c r="K670" t="s">
        <v>32</v>
      </c>
      <c r="L670">
        <v>0.41193973950480423</v>
      </c>
      <c r="M670">
        <v>0.55131025137542089</v>
      </c>
      <c r="AE670" s="86" t="s">
        <v>33</v>
      </c>
      <c r="AF670" s="86" t="s">
        <v>96</v>
      </c>
      <c r="AG670" s="86" t="s">
        <v>86</v>
      </c>
      <c r="AH670" s="86" t="s">
        <v>28</v>
      </c>
      <c r="AI670" s="86">
        <v>19.314063937900414</v>
      </c>
      <c r="AJ670" s="86">
        <v>22.209581115201985</v>
      </c>
      <c r="AK670" s="86">
        <v>2.8955171773015707</v>
      </c>
    </row>
    <row r="671" spans="2:37">
      <c r="B671" t="s">
        <v>102</v>
      </c>
      <c r="C671">
        <v>0.19290142810439348</v>
      </c>
      <c r="J671" t="s">
        <v>33</v>
      </c>
      <c r="K671" t="s">
        <v>33</v>
      </c>
      <c r="L671">
        <v>0.19290142810439348</v>
      </c>
      <c r="M671">
        <v>0.2699424279120301</v>
      </c>
      <c r="AE671" s="86" t="s">
        <v>33</v>
      </c>
      <c r="AF671" s="86" t="s">
        <v>96</v>
      </c>
      <c r="AG671" s="86" t="s">
        <v>86</v>
      </c>
      <c r="AH671" s="86" t="s">
        <v>31</v>
      </c>
      <c r="AI671" s="86">
        <v>18.45480651247081</v>
      </c>
      <c r="AJ671" s="86">
        <v>20.499403633721791</v>
      </c>
      <c r="AK671" s="86">
        <v>2.0445971212509804</v>
      </c>
    </row>
    <row r="672" spans="2:37">
      <c r="B672" t="s">
        <v>102</v>
      </c>
      <c r="C672">
        <v>1.5222017168282749</v>
      </c>
      <c r="J672" t="s">
        <v>33</v>
      </c>
      <c r="K672" t="s">
        <v>28</v>
      </c>
      <c r="L672">
        <v>1.5222017168282749</v>
      </c>
      <c r="M672">
        <v>2.3224254697292777</v>
      </c>
      <c r="AE672" s="86" t="s">
        <v>33</v>
      </c>
      <c r="AF672" s="86" t="s">
        <v>96</v>
      </c>
      <c r="AG672" s="86" t="s">
        <v>86</v>
      </c>
      <c r="AH672" s="86" t="s">
        <v>32</v>
      </c>
      <c r="AI672" s="86">
        <v>17.282567183042996</v>
      </c>
      <c r="AJ672" s="86">
        <v>17.507101219737098</v>
      </c>
      <c r="AK672" s="86">
        <v>0.22453403669410221</v>
      </c>
    </row>
    <row r="673" spans="2:37">
      <c r="B673" t="s">
        <v>102</v>
      </c>
      <c r="C673">
        <v>1.1515790489698892</v>
      </c>
      <c r="J673" t="s">
        <v>33</v>
      </c>
      <c r="K673" t="s">
        <v>31</v>
      </c>
      <c r="L673">
        <v>1.1515790489698892</v>
      </c>
      <c r="M673">
        <v>1.9565679610364628</v>
      </c>
      <c r="AE673" s="86" t="s">
        <v>33</v>
      </c>
      <c r="AF673" s="86" t="s">
        <v>96</v>
      </c>
      <c r="AG673" s="86" t="s">
        <v>86</v>
      </c>
      <c r="AH673" s="86" t="s">
        <v>33</v>
      </c>
      <c r="AI673" s="86">
        <v>18.340655906988147</v>
      </c>
      <c r="AJ673" s="86">
        <v>17.262376805331765</v>
      </c>
      <c r="AK673" s="86">
        <v>-1.0782791016563813</v>
      </c>
    </row>
    <row r="674" spans="2:37">
      <c r="B674" t="s">
        <v>102</v>
      </c>
      <c r="C674">
        <v>0.33327217970138956</v>
      </c>
      <c r="J674" t="s">
        <v>33</v>
      </c>
      <c r="K674" t="s">
        <v>32</v>
      </c>
      <c r="L674">
        <v>0.33327217970138956</v>
      </c>
      <c r="M674">
        <v>1.1308418568586693</v>
      </c>
      <c r="AE674" s="86" t="s">
        <v>33</v>
      </c>
      <c r="AF674" s="86" t="s">
        <v>98</v>
      </c>
      <c r="AG674" s="86" t="s">
        <v>5</v>
      </c>
      <c r="AH674" s="86" t="s">
        <v>28</v>
      </c>
      <c r="AI674" s="86">
        <v>0.14331871476284294</v>
      </c>
      <c r="AJ674" s="86">
        <v>15.007277618541274</v>
      </c>
      <c r="AK674" s="86">
        <v>14.86395890377843</v>
      </c>
    </row>
    <row r="675" spans="2:37">
      <c r="B675" t="s">
        <v>102</v>
      </c>
      <c r="C675">
        <v>0.18425445426483533</v>
      </c>
      <c r="J675" t="s">
        <v>33</v>
      </c>
      <c r="K675" t="s">
        <v>33</v>
      </c>
      <c r="L675">
        <v>0.18425445426483533</v>
      </c>
      <c r="M675">
        <v>0.9741253703589341</v>
      </c>
      <c r="AE675" s="86" t="s">
        <v>33</v>
      </c>
      <c r="AF675" s="86" t="s">
        <v>98</v>
      </c>
      <c r="AG675" s="86" t="s">
        <v>5</v>
      </c>
      <c r="AH675" s="86" t="s">
        <v>31</v>
      </c>
      <c r="AI675" s="86">
        <v>0.17491350830040633</v>
      </c>
      <c r="AJ675" s="86">
        <v>10.171770572135138</v>
      </c>
      <c r="AK675" s="86">
        <v>9.9968570638347316</v>
      </c>
    </row>
    <row r="676" spans="2:37">
      <c r="B676" t="s">
        <v>102</v>
      </c>
      <c r="C676">
        <v>1.5730536492422944</v>
      </c>
      <c r="J676" t="s">
        <v>33</v>
      </c>
      <c r="K676" t="s">
        <v>28</v>
      </c>
      <c r="L676">
        <v>1.5730536492422944</v>
      </c>
      <c r="M676">
        <v>3.1132198962243156</v>
      </c>
      <c r="AE676" s="86" t="s">
        <v>33</v>
      </c>
      <c r="AF676" s="86" t="s">
        <v>98</v>
      </c>
      <c r="AG676" s="86" t="s">
        <v>5</v>
      </c>
      <c r="AH676" s="86" t="s">
        <v>32</v>
      </c>
      <c r="AI676" s="86">
        <v>0.20970518669385588</v>
      </c>
      <c r="AJ676" s="86">
        <v>2.9371602916985413</v>
      </c>
      <c r="AK676" s="86">
        <v>2.7274551050046854</v>
      </c>
    </row>
    <row r="677" spans="2:37">
      <c r="B677" t="s">
        <v>102</v>
      </c>
      <c r="C677">
        <v>1.1552744080087414</v>
      </c>
      <c r="J677" t="s">
        <v>33</v>
      </c>
      <c r="K677" t="s">
        <v>31</v>
      </c>
      <c r="L677">
        <v>1.1552744080087414</v>
      </c>
      <c r="M677">
        <v>2.6879026349109152</v>
      </c>
      <c r="AE677" s="86" t="s">
        <v>33</v>
      </c>
      <c r="AF677" s="86" t="s">
        <v>98</v>
      </c>
      <c r="AG677" s="86" t="s">
        <v>5</v>
      </c>
      <c r="AH677" s="86" t="s">
        <v>33</v>
      </c>
      <c r="AI677" s="86">
        <v>0.1428099956349827</v>
      </c>
      <c r="AJ677" s="86">
        <v>3.2130295833919864</v>
      </c>
      <c r="AK677" s="86">
        <v>3.0702195877570038</v>
      </c>
    </row>
    <row r="678" spans="2:37">
      <c r="B678" t="s">
        <v>102</v>
      </c>
      <c r="C678">
        <v>0.39709173592577574</v>
      </c>
      <c r="J678" t="s">
        <v>33</v>
      </c>
      <c r="K678" t="s">
        <v>32</v>
      </c>
      <c r="L678">
        <v>0.39709173592577574</v>
      </c>
      <c r="M678">
        <v>1.960681676148526</v>
      </c>
      <c r="AE678" s="86" t="s">
        <v>33</v>
      </c>
      <c r="AF678" s="86" t="s">
        <v>98</v>
      </c>
      <c r="AG678" s="86" t="s">
        <v>30</v>
      </c>
      <c r="AH678" s="86" t="s">
        <v>28</v>
      </c>
      <c r="AI678" s="86">
        <v>0.90580992813164229</v>
      </c>
      <c r="AJ678" s="86">
        <v>10.557876637662199</v>
      </c>
      <c r="AK678" s="86">
        <v>9.6520667095305566</v>
      </c>
    </row>
    <row r="679" spans="2:37">
      <c r="B679" t="s">
        <v>102</v>
      </c>
      <c r="C679">
        <v>0.1833919722079671</v>
      </c>
      <c r="J679" t="s">
        <v>33</v>
      </c>
      <c r="K679" t="s">
        <v>33</v>
      </c>
      <c r="L679">
        <v>0.1833919722079671</v>
      </c>
      <c r="M679">
        <v>1.7180057240973616</v>
      </c>
      <c r="AE679" s="86" t="s">
        <v>33</v>
      </c>
      <c r="AF679" s="86" t="s">
        <v>98</v>
      </c>
      <c r="AG679" s="86" t="s">
        <v>30</v>
      </c>
      <c r="AH679" s="86" t="s">
        <v>31</v>
      </c>
      <c r="AI679" s="86">
        <v>0.88457849936756661</v>
      </c>
      <c r="AJ679" s="86">
        <v>7.8851882995434899</v>
      </c>
      <c r="AK679" s="86">
        <v>7.0006098001759236</v>
      </c>
    </row>
    <row r="680" spans="2:37">
      <c r="B680" t="s">
        <v>102</v>
      </c>
      <c r="C680">
        <v>3.7660818783510397</v>
      </c>
      <c r="J680" t="s">
        <v>33</v>
      </c>
      <c r="K680" t="s">
        <v>28</v>
      </c>
      <c r="L680">
        <v>3.7660818783510397</v>
      </c>
      <c r="M680">
        <v>6.5771695439907614</v>
      </c>
      <c r="AE680" s="86" t="s">
        <v>33</v>
      </c>
      <c r="AF680" s="86" t="s">
        <v>98</v>
      </c>
      <c r="AG680" s="86" t="s">
        <v>30</v>
      </c>
      <c r="AH680" s="86" t="s">
        <v>32</v>
      </c>
      <c r="AI680" s="86">
        <v>0.88318597404189592</v>
      </c>
      <c r="AJ680" s="86">
        <v>3.8139423051919907</v>
      </c>
      <c r="AK680" s="86">
        <v>2.9307563311500946</v>
      </c>
    </row>
    <row r="681" spans="2:37">
      <c r="B681" t="s">
        <v>102</v>
      </c>
      <c r="C681">
        <v>1.7622561984485197</v>
      </c>
      <c r="J681" t="s">
        <v>33</v>
      </c>
      <c r="K681" t="s">
        <v>31</v>
      </c>
      <c r="L681">
        <v>1.7622561984485197</v>
      </c>
      <c r="M681">
        <v>4.5620063717326813</v>
      </c>
      <c r="AE681" s="86" t="s">
        <v>33</v>
      </c>
      <c r="AF681" s="86" t="s">
        <v>98</v>
      </c>
      <c r="AG681" s="86" t="s">
        <v>30</v>
      </c>
      <c r="AH681" s="86" t="s">
        <v>33</v>
      </c>
      <c r="AI681" s="86">
        <v>0.87198463818081595</v>
      </c>
      <c r="AJ681" s="86">
        <v>3.1508713543563713</v>
      </c>
      <c r="AK681" s="86">
        <v>2.2788867161755553</v>
      </c>
    </row>
    <row r="682" spans="2:37">
      <c r="B682" t="s">
        <v>102</v>
      </c>
      <c r="C682">
        <v>0.5338736700289175</v>
      </c>
      <c r="J682" t="s">
        <v>33</v>
      </c>
      <c r="K682" t="s">
        <v>32</v>
      </c>
      <c r="L682">
        <v>0.5338736700289175</v>
      </c>
      <c r="M682">
        <v>3.3108583816559443</v>
      </c>
      <c r="AE682" s="86" t="s">
        <v>33</v>
      </c>
      <c r="AF682" s="86" t="s">
        <v>98</v>
      </c>
      <c r="AG682" s="86" t="s">
        <v>10</v>
      </c>
      <c r="AH682" s="86" t="s">
        <v>28</v>
      </c>
      <c r="AI682" s="86">
        <v>1.5613336568743394</v>
      </c>
      <c r="AJ682" s="86">
        <v>11.223636642674055</v>
      </c>
      <c r="AK682" s="86">
        <v>9.662302985799716</v>
      </c>
    </row>
    <row r="683" spans="2:37">
      <c r="B683" t="s">
        <v>102</v>
      </c>
      <c r="C683">
        <v>6.0304824433901949E-2</v>
      </c>
      <c r="J683" t="s">
        <v>33</v>
      </c>
      <c r="K683" t="s">
        <v>33</v>
      </c>
      <c r="L683">
        <v>6.0304824433901949E-2</v>
      </c>
      <c r="M683">
        <v>2.8216774767474906</v>
      </c>
      <c r="AE683" s="86" t="s">
        <v>33</v>
      </c>
      <c r="AF683" s="86" t="s">
        <v>98</v>
      </c>
      <c r="AG683" s="86" t="s">
        <v>10</v>
      </c>
      <c r="AH683" s="86" t="s">
        <v>31</v>
      </c>
      <c r="AI683" s="86">
        <v>1.5461261602911618</v>
      </c>
      <c r="AJ683" s="86">
        <v>8.9748486416961502</v>
      </c>
      <c r="AK683" s="86">
        <v>7.4287224814049884</v>
      </c>
    </row>
    <row r="684" spans="2:37">
      <c r="B684" t="s">
        <v>102</v>
      </c>
      <c r="C684">
        <v>3.9072999511290032</v>
      </c>
      <c r="J684" t="s">
        <v>33</v>
      </c>
      <c r="K684" t="s">
        <v>28</v>
      </c>
      <c r="L684">
        <v>3.9072999511290032</v>
      </c>
      <c r="M684">
        <v>8.8103689288874278</v>
      </c>
      <c r="AE684" s="86" t="s">
        <v>33</v>
      </c>
      <c r="AF684" s="86" t="s">
        <v>98</v>
      </c>
      <c r="AG684" s="86" t="s">
        <v>10</v>
      </c>
      <c r="AH684" s="86" t="s">
        <v>32</v>
      </c>
      <c r="AI684" s="86">
        <v>1.5407347679138184</v>
      </c>
      <c r="AJ684" s="86">
        <v>5.7968688794210843</v>
      </c>
      <c r="AK684" s="86">
        <v>4.2561341115072659</v>
      </c>
    </row>
    <row r="685" spans="2:37">
      <c r="B685" t="s">
        <v>102</v>
      </c>
      <c r="C685">
        <v>3.2297426624192713</v>
      </c>
      <c r="J685" t="s">
        <v>33</v>
      </c>
      <c r="K685" t="s">
        <v>31</v>
      </c>
      <c r="L685">
        <v>3.2297426624192713</v>
      </c>
      <c r="M685">
        <v>8.1279562518082926</v>
      </c>
      <c r="AE685" s="86" t="s">
        <v>33</v>
      </c>
      <c r="AF685" s="86" t="s">
        <v>98</v>
      </c>
      <c r="AG685" s="86" t="s">
        <v>10</v>
      </c>
      <c r="AH685" s="86" t="s">
        <v>33</v>
      </c>
      <c r="AI685" s="86">
        <v>1.5392416259472603</v>
      </c>
      <c r="AJ685" s="86">
        <v>4.4124597032582269</v>
      </c>
      <c r="AK685" s="86">
        <v>2.8732180773109666</v>
      </c>
    </row>
    <row r="686" spans="2:37">
      <c r="B686" t="s">
        <v>102</v>
      </c>
      <c r="C686">
        <v>1.1131354600760588</v>
      </c>
      <c r="J686" t="s">
        <v>33</v>
      </c>
      <c r="K686" t="s">
        <v>32</v>
      </c>
      <c r="L686">
        <v>1.1131354600760588</v>
      </c>
      <c r="M686">
        <v>5.9432314862111575</v>
      </c>
      <c r="AE686" s="86" t="s">
        <v>33</v>
      </c>
      <c r="AF686" s="86" t="s">
        <v>98</v>
      </c>
      <c r="AG686" s="86" t="s">
        <v>13</v>
      </c>
      <c r="AH686" s="86" t="s">
        <v>28</v>
      </c>
      <c r="AI686" s="86">
        <v>2.9106928589839658</v>
      </c>
      <c r="AJ686" s="86">
        <v>13.883473578139014</v>
      </c>
      <c r="AK686" s="86">
        <v>10.972780719155049</v>
      </c>
    </row>
    <row r="687" spans="2:37">
      <c r="B687" t="s">
        <v>102</v>
      </c>
      <c r="C687">
        <v>3.1511462577665128E-2</v>
      </c>
      <c r="J687" t="s">
        <v>33</v>
      </c>
      <c r="K687" t="s">
        <v>33</v>
      </c>
      <c r="L687">
        <v>3.1511462577665128E-2</v>
      </c>
      <c r="M687">
        <v>4.8862929758399423</v>
      </c>
      <c r="AE687" s="86" t="s">
        <v>33</v>
      </c>
      <c r="AF687" s="86" t="s">
        <v>98</v>
      </c>
      <c r="AG687" s="86" t="s">
        <v>13</v>
      </c>
      <c r="AH687" s="86" t="s">
        <v>31</v>
      </c>
      <c r="AI687" s="86">
        <v>2.8444193780860942</v>
      </c>
      <c r="AJ687" s="86">
        <v>10.648459162822407</v>
      </c>
      <c r="AK687" s="86">
        <v>7.8040397847363128</v>
      </c>
    </row>
    <row r="688" spans="2:37">
      <c r="B688" t="s">
        <v>102</v>
      </c>
      <c r="C688">
        <v>4.9489481494478547</v>
      </c>
      <c r="J688" t="s">
        <v>33</v>
      </c>
      <c r="K688" t="s">
        <v>28</v>
      </c>
      <c r="L688">
        <v>4.9489481494478547</v>
      </c>
      <c r="M688">
        <v>29.877308892383091</v>
      </c>
      <c r="AE688" s="86" t="s">
        <v>33</v>
      </c>
      <c r="AF688" s="86" t="s">
        <v>98</v>
      </c>
      <c r="AG688" s="86" t="s">
        <v>13</v>
      </c>
      <c r="AH688" s="86" t="s">
        <v>32</v>
      </c>
      <c r="AI688" s="86">
        <v>2.8381307118559538</v>
      </c>
      <c r="AJ688" s="86">
        <v>7.3129266523988283</v>
      </c>
      <c r="AK688" s="86">
        <v>4.4747959405428741</v>
      </c>
    </row>
    <row r="689" spans="2:37">
      <c r="B689" t="s">
        <v>102</v>
      </c>
      <c r="C689">
        <v>2.269689484237194</v>
      </c>
      <c r="J689" t="s">
        <v>33</v>
      </c>
      <c r="K689" t="s">
        <v>31</v>
      </c>
      <c r="L689">
        <v>2.269689484237194</v>
      </c>
      <c r="M689">
        <v>21.168826651859053</v>
      </c>
      <c r="AE689" s="86" t="s">
        <v>33</v>
      </c>
      <c r="AF689" s="86" t="s">
        <v>98</v>
      </c>
      <c r="AG689" s="86" t="s">
        <v>13</v>
      </c>
      <c r="AH689" s="86" t="s">
        <v>33</v>
      </c>
      <c r="AI689" s="86">
        <v>2.8843803980671767</v>
      </c>
      <c r="AJ689" s="86">
        <v>5.848826670960694</v>
      </c>
      <c r="AK689" s="86">
        <v>2.9644462728935173</v>
      </c>
    </row>
    <row r="690" spans="2:37">
      <c r="B690" t="s">
        <v>102</v>
      </c>
      <c r="C690">
        <v>-0.69642701301168941</v>
      </c>
      <c r="J690" t="s">
        <v>33</v>
      </c>
      <c r="K690" t="s">
        <v>32</v>
      </c>
      <c r="L690">
        <v>-0.69642701301168941</v>
      </c>
      <c r="M690">
        <v>16.92128616444608</v>
      </c>
      <c r="AE690" s="86" t="s">
        <v>33</v>
      </c>
      <c r="AF690" s="86" t="s">
        <v>98</v>
      </c>
      <c r="AG690" s="86" t="s">
        <v>34</v>
      </c>
      <c r="AH690" s="86" t="s">
        <v>28</v>
      </c>
      <c r="AI690" s="86">
        <v>4.9247725499478401</v>
      </c>
      <c r="AJ690" s="86">
        <v>17.712794575032945</v>
      </c>
      <c r="AK690" s="86">
        <v>12.788022025085105</v>
      </c>
    </row>
    <row r="691" spans="2:37">
      <c r="B691" t="s">
        <v>102</v>
      </c>
      <c r="C691">
        <v>-1.7735803151931542</v>
      </c>
      <c r="J691" t="s">
        <v>33</v>
      </c>
      <c r="K691" t="s">
        <v>33</v>
      </c>
      <c r="L691">
        <v>-1.7735803151931542</v>
      </c>
      <c r="M691">
        <v>14.332367652454426</v>
      </c>
      <c r="AE691" s="86" t="s">
        <v>33</v>
      </c>
      <c r="AF691" s="86" t="s">
        <v>98</v>
      </c>
      <c r="AG691" s="86" t="s">
        <v>34</v>
      </c>
      <c r="AH691" s="86" t="s">
        <v>31</v>
      </c>
      <c r="AI691" s="86">
        <v>4.9664688428243</v>
      </c>
      <c r="AJ691" s="86">
        <v>16.265612174914434</v>
      </c>
      <c r="AK691" s="86">
        <v>11.299143332090134</v>
      </c>
    </row>
    <row r="692" spans="2:37">
      <c r="AE692" s="86" t="s">
        <v>33</v>
      </c>
      <c r="AF692" s="86" t="s">
        <v>98</v>
      </c>
      <c r="AG692" s="86" t="s">
        <v>34</v>
      </c>
      <c r="AH692" s="86" t="s">
        <v>32</v>
      </c>
      <c r="AI692" s="86">
        <v>4.8246429761250811</v>
      </c>
      <c r="AJ692" s="86">
        <v>11.288096969072209</v>
      </c>
      <c r="AK692" s="86">
        <v>6.4634539929471275</v>
      </c>
    </row>
    <row r="693" spans="2:37">
      <c r="AE693" s="86" t="s">
        <v>33</v>
      </c>
      <c r="AF693" s="86" t="s">
        <v>98</v>
      </c>
      <c r="AG693" s="86" t="s">
        <v>34</v>
      </c>
      <c r="AH693" s="86" t="s">
        <v>33</v>
      </c>
      <c r="AI693" s="86">
        <v>4.9123212743003615</v>
      </c>
      <c r="AJ693" s="86">
        <v>8.5064152685889241</v>
      </c>
      <c r="AK693" s="86">
        <v>3.5940939942885626</v>
      </c>
    </row>
    <row r="694" spans="2:37">
      <c r="AE694" s="86" t="s">
        <v>33</v>
      </c>
      <c r="AF694" s="86" t="s">
        <v>98</v>
      </c>
      <c r="AG694" s="86" t="s">
        <v>86</v>
      </c>
      <c r="AH694" s="86" t="s">
        <v>28</v>
      </c>
      <c r="AI694" s="86">
        <v>25.91620315208883</v>
      </c>
      <c r="AJ694" s="86">
        <v>35.257492087229089</v>
      </c>
      <c r="AK694" s="86">
        <v>9.341288935140259</v>
      </c>
    </row>
    <row r="695" spans="2:37">
      <c r="AE695" s="86" t="s">
        <v>33</v>
      </c>
      <c r="AF695" s="86" t="s">
        <v>98</v>
      </c>
      <c r="AG695" s="86" t="s">
        <v>86</v>
      </c>
      <c r="AH695" s="86" t="s">
        <v>31</v>
      </c>
      <c r="AI695" s="86">
        <v>26.222698023920945</v>
      </c>
      <c r="AJ695" s="86">
        <v>36.282167485248884</v>
      </c>
      <c r="AK695" s="86">
        <v>10.059469461327939</v>
      </c>
    </row>
    <row r="696" spans="2:37">
      <c r="AE696" s="86" t="s">
        <v>33</v>
      </c>
      <c r="AF696" s="86" t="s">
        <v>98</v>
      </c>
      <c r="AG696" s="86" t="s">
        <v>86</v>
      </c>
      <c r="AH696" s="86" t="s">
        <v>32</v>
      </c>
      <c r="AI696" s="86">
        <v>24.92556380898985</v>
      </c>
      <c r="AJ696" s="86">
        <v>29.978098105486126</v>
      </c>
      <c r="AK696" s="86">
        <v>5.0525342964962761</v>
      </c>
    </row>
    <row r="697" spans="2:37">
      <c r="AE697" s="86" t="s">
        <v>33</v>
      </c>
      <c r="AF697" s="86" t="s">
        <v>98</v>
      </c>
      <c r="AG697" s="86" t="s">
        <v>86</v>
      </c>
      <c r="AH697" s="86" t="s">
        <v>33</v>
      </c>
      <c r="AI697" s="86">
        <v>27.517174002506749</v>
      </c>
      <c r="AJ697" s="86">
        <v>27.284247271362826</v>
      </c>
      <c r="AK697" s="86">
        <v>-0.23292673114392315</v>
      </c>
    </row>
    <row r="698" spans="2:37">
      <c r="AE698" s="86" t="s">
        <v>33</v>
      </c>
      <c r="AF698" s="86" t="s">
        <v>186</v>
      </c>
      <c r="AG698" s="86" t="s">
        <v>5</v>
      </c>
      <c r="AH698" s="86" t="s">
        <v>28</v>
      </c>
      <c r="AI698" s="86">
        <v>0.12398551489327933</v>
      </c>
      <c r="AJ698" s="86">
        <v>5.374418335313444</v>
      </c>
      <c r="AK698" s="86">
        <v>5.2504328204201647</v>
      </c>
    </row>
    <row r="699" spans="2:37">
      <c r="AE699" s="86" t="s">
        <v>33</v>
      </c>
      <c r="AF699" s="86" t="s">
        <v>186</v>
      </c>
      <c r="AG699" s="86" t="s">
        <v>5</v>
      </c>
      <c r="AH699" s="86" t="s">
        <v>31</v>
      </c>
      <c r="AI699" s="86">
        <v>0.15078683404361501</v>
      </c>
      <c r="AJ699" s="86">
        <v>3.3313887495153089</v>
      </c>
      <c r="AK699" s="86">
        <v>3.1806019154716938</v>
      </c>
    </row>
    <row r="700" spans="2:37">
      <c r="AE700" s="86" t="s">
        <v>33</v>
      </c>
      <c r="AF700" s="86" t="s">
        <v>186</v>
      </c>
      <c r="AG700" s="86" t="s">
        <v>5</v>
      </c>
      <c r="AH700" s="86" t="s">
        <v>32</v>
      </c>
      <c r="AI700" s="86">
        <v>0.15968035652252013</v>
      </c>
      <c r="AJ700" s="86">
        <v>1.8093296939027523</v>
      </c>
      <c r="AK700" s="86">
        <v>1.6496493373802321</v>
      </c>
    </row>
    <row r="701" spans="2:37">
      <c r="AE701" s="86" t="s">
        <v>33</v>
      </c>
      <c r="AF701" s="86" t="s">
        <v>186</v>
      </c>
      <c r="AG701" s="86" t="s">
        <v>5</v>
      </c>
      <c r="AH701" s="86" t="s">
        <v>33</v>
      </c>
      <c r="AI701" s="86">
        <v>0.10606329284445212</v>
      </c>
      <c r="AJ701" s="86">
        <v>1.0774126951421845</v>
      </c>
      <c r="AK701" s="86">
        <v>0.97134940229773237</v>
      </c>
    </row>
    <row r="702" spans="2:37">
      <c r="AE702" s="86" t="s">
        <v>33</v>
      </c>
      <c r="AF702" s="86" t="s">
        <v>186</v>
      </c>
      <c r="AG702" s="86" t="s">
        <v>30</v>
      </c>
      <c r="AH702" s="86" t="s">
        <v>28</v>
      </c>
      <c r="AI702" s="86">
        <v>0.91071294956737092</v>
      </c>
      <c r="AJ702" s="86">
        <v>4.5106346979339911</v>
      </c>
      <c r="AK702" s="86">
        <v>3.5999217483666204</v>
      </c>
    </row>
    <row r="703" spans="2:37">
      <c r="AE703" s="86" t="s">
        <v>33</v>
      </c>
      <c r="AF703" s="86" t="s">
        <v>186</v>
      </c>
      <c r="AG703" s="86" t="s">
        <v>30</v>
      </c>
      <c r="AH703" s="86" t="s">
        <v>31</v>
      </c>
      <c r="AI703" s="86">
        <v>0.87612676567185654</v>
      </c>
      <c r="AJ703" s="86">
        <v>3.4987778276604797</v>
      </c>
      <c r="AK703" s="86">
        <v>2.6226510619886234</v>
      </c>
    </row>
    <row r="704" spans="2:37">
      <c r="AE704" s="86" t="s">
        <v>33</v>
      </c>
      <c r="AF704" s="86" t="s">
        <v>186</v>
      </c>
      <c r="AG704" s="86" t="s">
        <v>30</v>
      </c>
      <c r="AH704" s="86" t="s">
        <v>32</v>
      </c>
      <c r="AI704" s="86">
        <v>0.85758701715124663</v>
      </c>
      <c r="AJ704" s="86">
        <v>2.2717654546829591</v>
      </c>
      <c r="AK704" s="86">
        <v>1.4141784375317124</v>
      </c>
    </row>
    <row r="705" spans="31:37">
      <c r="AE705" s="86" t="s">
        <v>33</v>
      </c>
      <c r="AF705" s="86" t="s">
        <v>186</v>
      </c>
      <c r="AG705" s="86" t="s">
        <v>30</v>
      </c>
      <c r="AH705" s="86" t="s">
        <v>33</v>
      </c>
      <c r="AI705" s="86">
        <v>0.86140628916297401</v>
      </c>
      <c r="AJ705" s="86">
        <v>1.7577534889764281</v>
      </c>
      <c r="AK705" s="86">
        <v>0.89634719981345412</v>
      </c>
    </row>
    <row r="706" spans="31:37">
      <c r="AE706" s="86" t="s">
        <v>33</v>
      </c>
      <c r="AF706" s="86" t="s">
        <v>186</v>
      </c>
      <c r="AG706" s="86" t="s">
        <v>10</v>
      </c>
      <c r="AH706" s="86" t="s">
        <v>28</v>
      </c>
      <c r="AI706" s="86">
        <v>1.4834127151635663</v>
      </c>
      <c r="AJ706" s="86">
        <v>5.3667600105735707</v>
      </c>
      <c r="AK706" s="86">
        <v>3.8833472954100046</v>
      </c>
    </row>
    <row r="707" spans="31:37">
      <c r="AE707" s="86" t="s">
        <v>33</v>
      </c>
      <c r="AF707" s="86" t="s">
        <v>186</v>
      </c>
      <c r="AG707" s="86" t="s">
        <v>10</v>
      </c>
      <c r="AH707" s="86" t="s">
        <v>31</v>
      </c>
      <c r="AI707" s="86">
        <v>1.4821031486351917</v>
      </c>
      <c r="AJ707" s="86">
        <v>4.3868127708921856</v>
      </c>
      <c r="AK707" s="86">
        <v>2.9047096222569939</v>
      </c>
    </row>
    <row r="708" spans="31:37">
      <c r="AE708" s="86" t="s">
        <v>33</v>
      </c>
      <c r="AF708" s="86" t="s">
        <v>186</v>
      </c>
      <c r="AG708" s="86" t="s">
        <v>10</v>
      </c>
      <c r="AH708" s="86" t="s">
        <v>32</v>
      </c>
      <c r="AI708" s="86">
        <v>1.4805681602478027</v>
      </c>
      <c r="AJ708" s="86">
        <v>3.3820384567260744</v>
      </c>
      <c r="AK708" s="86">
        <v>1.9014702964782717</v>
      </c>
    </row>
    <row r="709" spans="31:37">
      <c r="AE709" s="86" t="s">
        <v>33</v>
      </c>
      <c r="AF709" s="86" t="s">
        <v>186</v>
      </c>
      <c r="AG709" s="86" t="s">
        <v>10</v>
      </c>
      <c r="AH709" s="86" t="s">
        <v>33</v>
      </c>
      <c r="AI709" s="86">
        <v>1.4611431607368268</v>
      </c>
      <c r="AJ709" s="86">
        <v>2.5152560317250341</v>
      </c>
      <c r="AK709" s="86">
        <v>1.0541128709882073</v>
      </c>
    </row>
    <row r="710" spans="31:37">
      <c r="AE710" s="86" t="s">
        <v>33</v>
      </c>
      <c r="AF710" s="86" t="s">
        <v>186</v>
      </c>
      <c r="AG710" s="86" t="s">
        <v>13</v>
      </c>
      <c r="AH710" s="86" t="s">
        <v>28</v>
      </c>
      <c r="AI710" s="86">
        <v>2.8664952590511326</v>
      </c>
      <c r="AJ710" s="86">
        <v>6.3603785726749393</v>
      </c>
      <c r="AK710" s="86">
        <v>3.4938833136238068</v>
      </c>
    </row>
    <row r="711" spans="31:37">
      <c r="AE711" s="86" t="s">
        <v>33</v>
      </c>
      <c r="AF711" s="86" t="s">
        <v>186</v>
      </c>
      <c r="AG711" s="86" t="s">
        <v>13</v>
      </c>
      <c r="AH711" s="86" t="s">
        <v>31</v>
      </c>
      <c r="AI711" s="86">
        <v>2.8370430438495777</v>
      </c>
      <c r="AJ711" s="86">
        <v>6.0082653430473876</v>
      </c>
      <c r="AK711" s="86">
        <v>3.1712222991978098</v>
      </c>
    </row>
    <row r="712" spans="31:37">
      <c r="AE712" s="86" t="s">
        <v>33</v>
      </c>
      <c r="AF712" s="86" t="s">
        <v>186</v>
      </c>
      <c r="AG712" s="86" t="s">
        <v>13</v>
      </c>
      <c r="AH712" s="86" t="s">
        <v>32</v>
      </c>
      <c r="AI712" s="86">
        <v>2.8208917729994831</v>
      </c>
      <c r="AJ712" s="86">
        <v>4.0684498317257249</v>
      </c>
      <c r="AK712" s="86">
        <v>1.2475580587262418</v>
      </c>
    </row>
    <row r="713" spans="31:37">
      <c r="AE713" s="86" t="s">
        <v>33</v>
      </c>
      <c r="AF713" s="86" t="s">
        <v>186</v>
      </c>
      <c r="AG713" s="86" t="s">
        <v>13</v>
      </c>
      <c r="AH713" s="86" t="s">
        <v>33</v>
      </c>
      <c r="AI713" s="86">
        <v>2.8561306199229572</v>
      </c>
      <c r="AJ713" s="86">
        <v>3.7774799027528423</v>
      </c>
      <c r="AK713" s="86">
        <v>0.92134928282988504</v>
      </c>
    </row>
    <row r="714" spans="31:37">
      <c r="AE714" s="86" t="s">
        <v>33</v>
      </c>
      <c r="AF714" s="86" t="s">
        <v>186</v>
      </c>
      <c r="AG714" s="86" t="s">
        <v>34</v>
      </c>
      <c r="AH714" s="86" t="s">
        <v>28</v>
      </c>
      <c r="AI714" s="86">
        <v>4.8538842182916504</v>
      </c>
      <c r="AJ714" s="86">
        <v>8.8977423045455115</v>
      </c>
      <c r="AK714" s="86">
        <v>4.0438580862538611</v>
      </c>
    </row>
    <row r="715" spans="31:37">
      <c r="AE715" s="86" t="s">
        <v>33</v>
      </c>
      <c r="AF715" s="86" t="s">
        <v>186</v>
      </c>
      <c r="AG715" s="86" t="s">
        <v>34</v>
      </c>
      <c r="AH715" s="86" t="s">
        <v>31</v>
      </c>
      <c r="AI715" s="86">
        <v>4.7737038991390133</v>
      </c>
      <c r="AJ715" s="86">
        <v>8.1739653861420791</v>
      </c>
      <c r="AK715" s="86">
        <v>3.4002614870030659</v>
      </c>
    </row>
    <row r="716" spans="31:37">
      <c r="AE716" s="86" t="s">
        <v>33</v>
      </c>
      <c r="AF716" s="86" t="s">
        <v>186</v>
      </c>
      <c r="AG716" s="86" t="s">
        <v>34</v>
      </c>
      <c r="AH716" s="86" t="s">
        <v>32</v>
      </c>
      <c r="AI716" s="86">
        <v>4.7383561491155302</v>
      </c>
      <c r="AJ716" s="86">
        <v>6.3711596573291178</v>
      </c>
      <c r="AK716" s="86">
        <v>1.6328035082135877</v>
      </c>
    </row>
    <row r="717" spans="31:37">
      <c r="AE717" s="86" t="s">
        <v>33</v>
      </c>
      <c r="AF717" s="86" t="s">
        <v>186</v>
      </c>
      <c r="AG717" s="86" t="s">
        <v>34</v>
      </c>
      <c r="AH717" s="86" t="s">
        <v>33</v>
      </c>
      <c r="AI717" s="86">
        <v>4.8016055282556787</v>
      </c>
      <c r="AJ717" s="86">
        <v>4.9568957282687132</v>
      </c>
      <c r="AK717" s="86">
        <v>0.15529020001303451</v>
      </c>
    </row>
    <row r="718" spans="31:37">
      <c r="AE718" s="86" t="s">
        <v>33</v>
      </c>
      <c r="AF718" s="86" t="s">
        <v>186</v>
      </c>
      <c r="AG718" s="86" t="s">
        <v>86</v>
      </c>
      <c r="AH718" s="86" t="s">
        <v>28</v>
      </c>
      <c r="AI718" s="86">
        <v>19.185671363643664</v>
      </c>
      <c r="AJ718" s="86">
        <v>22.900443272464841</v>
      </c>
      <c r="AK718" s="86">
        <v>3.7147719088211772</v>
      </c>
    </row>
    <row r="719" spans="31:37">
      <c r="AE719" s="86" t="s">
        <v>33</v>
      </c>
      <c r="AF719" s="86" t="s">
        <v>186</v>
      </c>
      <c r="AG719" s="86" t="s">
        <v>86</v>
      </c>
      <c r="AH719" s="86" t="s">
        <v>31</v>
      </c>
      <c r="AI719" s="86">
        <v>17.600772643193409</v>
      </c>
      <c r="AJ719" s="86">
        <v>23.260737920952675</v>
      </c>
      <c r="AK719" s="86">
        <v>5.6599652777592659</v>
      </c>
    </row>
    <row r="720" spans="31:37">
      <c r="AE720" s="86" t="s">
        <v>33</v>
      </c>
      <c r="AF720" s="86" t="s">
        <v>186</v>
      </c>
      <c r="AG720" s="86" t="s">
        <v>86</v>
      </c>
      <c r="AH720" s="86" t="s">
        <v>32</v>
      </c>
      <c r="AI720" s="86">
        <v>15.248874540088558</v>
      </c>
      <c r="AJ720" s="86">
        <v>15.626248283546511</v>
      </c>
      <c r="AK720" s="86">
        <v>0.37737374345795338</v>
      </c>
    </row>
    <row r="721" spans="31:37">
      <c r="AE721" s="86" t="s">
        <v>33</v>
      </c>
      <c r="AF721" s="86" t="s">
        <v>186</v>
      </c>
      <c r="AG721" s="86" t="s">
        <v>86</v>
      </c>
      <c r="AH721" s="86" t="s">
        <v>33</v>
      </c>
      <c r="AI721" s="86">
        <v>14.675612943808991</v>
      </c>
      <c r="AJ721" s="86">
        <v>13.481447071938719</v>
      </c>
      <c r="AK721" s="86">
        <v>-1.1941658718702719</v>
      </c>
    </row>
    <row r="722" spans="31:37">
      <c r="AE722" s="86" t="s">
        <v>33</v>
      </c>
      <c r="AF722" s="86" t="s">
        <v>198</v>
      </c>
      <c r="AG722" s="86" t="s">
        <v>5</v>
      </c>
      <c r="AH722" s="86" t="s">
        <v>28</v>
      </c>
      <c r="AI722" s="86">
        <v>0.14343256164383103</v>
      </c>
      <c r="AJ722" s="86">
        <v>3.4165836561119165</v>
      </c>
      <c r="AK722" s="86">
        <v>3.2731510944680853</v>
      </c>
    </row>
    <row r="723" spans="31:37">
      <c r="AE723" s="86" t="s">
        <v>33</v>
      </c>
      <c r="AF723" s="86" t="s">
        <v>198</v>
      </c>
      <c r="AG723" s="86" t="s">
        <v>5</v>
      </c>
      <c r="AH723" s="86" t="s">
        <v>31</v>
      </c>
      <c r="AI723" s="86">
        <v>0.14771500169991489</v>
      </c>
      <c r="AJ723" s="86">
        <v>2.3072496847295696</v>
      </c>
      <c r="AK723" s="86">
        <v>2.1595346830296549</v>
      </c>
    </row>
    <row r="724" spans="31:37">
      <c r="AE724" s="86" t="s">
        <v>33</v>
      </c>
      <c r="AF724" s="86" t="s">
        <v>198</v>
      </c>
      <c r="AG724" s="86" t="s">
        <v>5</v>
      </c>
      <c r="AH724" s="86" t="s">
        <v>32</v>
      </c>
      <c r="AI724" s="86">
        <v>0.10359709066199223</v>
      </c>
      <c r="AJ724" s="86">
        <v>1.0039541539049235</v>
      </c>
      <c r="AK724" s="86">
        <v>0.9003570632429313</v>
      </c>
    </row>
    <row r="725" spans="31:37">
      <c r="AE725" s="86" t="s">
        <v>33</v>
      </c>
      <c r="AF725" s="86" t="s">
        <v>198</v>
      </c>
      <c r="AG725" s="86" t="s">
        <v>5</v>
      </c>
      <c r="AH725" s="86" t="s">
        <v>33</v>
      </c>
      <c r="AI725" s="86">
        <v>5.8197760976576515E-2</v>
      </c>
      <c r="AJ725" s="86">
        <v>0.44026389688842132</v>
      </c>
      <c r="AK725" s="86">
        <v>0.3820661359118448</v>
      </c>
    </row>
    <row r="726" spans="31:37">
      <c r="AE726" s="86" t="s">
        <v>33</v>
      </c>
      <c r="AF726" s="86" t="s">
        <v>198</v>
      </c>
      <c r="AG726" s="86" t="s">
        <v>30</v>
      </c>
      <c r="AH726" s="86" t="s">
        <v>28</v>
      </c>
      <c r="AI726" s="86">
        <v>0.80102399722695938</v>
      </c>
      <c r="AJ726" s="86">
        <v>3.4289795262942762</v>
      </c>
      <c r="AK726" s="86">
        <v>2.6279555290673167</v>
      </c>
    </row>
    <row r="727" spans="31:37">
      <c r="AE727" s="86" t="s">
        <v>33</v>
      </c>
      <c r="AF727" s="86" t="s">
        <v>198</v>
      </c>
      <c r="AG727" s="86" t="s">
        <v>30</v>
      </c>
      <c r="AH727" s="86" t="s">
        <v>31</v>
      </c>
      <c r="AI727" s="86">
        <v>0.79961927845133296</v>
      </c>
      <c r="AJ727" s="86">
        <v>2.4209131752319748</v>
      </c>
      <c r="AK727" s="86">
        <v>1.6212938967806418</v>
      </c>
    </row>
    <row r="728" spans="31:37">
      <c r="AE728" s="86" t="s">
        <v>33</v>
      </c>
      <c r="AF728" s="86" t="s">
        <v>198</v>
      </c>
      <c r="AG728" s="86" t="s">
        <v>30</v>
      </c>
      <c r="AH728" s="86" t="s">
        <v>32</v>
      </c>
      <c r="AI728" s="86">
        <v>0.79249770073663617</v>
      </c>
      <c r="AJ728" s="86">
        <v>1.1290092723813407</v>
      </c>
      <c r="AK728" s="86">
        <v>0.33651157164470458</v>
      </c>
    </row>
    <row r="729" spans="31:37">
      <c r="AE729" s="86" t="s">
        <v>33</v>
      </c>
      <c r="AF729" s="86" t="s">
        <v>198</v>
      </c>
      <c r="AG729" s="86" t="s">
        <v>30</v>
      </c>
      <c r="AH729" s="86" t="s">
        <v>33</v>
      </c>
      <c r="AI729" s="86">
        <v>0.78352152930570529</v>
      </c>
      <c r="AJ729" s="86">
        <v>0.95533117511258214</v>
      </c>
      <c r="AK729" s="86">
        <v>0.17180964580687685</v>
      </c>
    </row>
    <row r="730" spans="31:37">
      <c r="AE730" s="86" t="s">
        <v>33</v>
      </c>
      <c r="AF730" s="86" t="s">
        <v>198</v>
      </c>
      <c r="AG730" s="86" t="s">
        <v>10</v>
      </c>
      <c r="AH730" s="86" t="s">
        <v>28</v>
      </c>
      <c r="AI730" s="86">
        <v>1.5139917063158612</v>
      </c>
      <c r="AJ730" s="86">
        <v>4.2605244503464812</v>
      </c>
      <c r="AK730" s="86">
        <v>2.74653274403062</v>
      </c>
    </row>
    <row r="731" spans="31:37">
      <c r="AE731" s="86" t="s">
        <v>33</v>
      </c>
      <c r="AF731" s="86" t="s">
        <v>198</v>
      </c>
      <c r="AG731" s="86" t="s">
        <v>10</v>
      </c>
      <c r="AH731" s="86" t="s">
        <v>31</v>
      </c>
      <c r="AI731" s="86">
        <v>1.5171085825833408</v>
      </c>
      <c r="AJ731" s="86">
        <v>2.8935239640149204</v>
      </c>
      <c r="AK731" s="86">
        <v>1.3764153814315796</v>
      </c>
    </row>
    <row r="732" spans="31:37">
      <c r="AE732" s="86" t="s">
        <v>33</v>
      </c>
      <c r="AF732" s="86" t="s">
        <v>198</v>
      </c>
      <c r="AG732" s="86" t="s">
        <v>10</v>
      </c>
      <c r="AH732" s="86" t="s">
        <v>32</v>
      </c>
      <c r="AI732" s="86">
        <v>1.5067384643892272</v>
      </c>
      <c r="AJ732" s="86">
        <v>2.0271317902567816</v>
      </c>
      <c r="AK732" s="86">
        <v>0.52039332586755438</v>
      </c>
    </row>
    <row r="733" spans="31:37">
      <c r="AE733" s="86" t="s">
        <v>33</v>
      </c>
      <c r="AF733" s="86" t="s">
        <v>198</v>
      </c>
      <c r="AG733" s="86" t="s">
        <v>10</v>
      </c>
      <c r="AH733" s="86" t="s">
        <v>33</v>
      </c>
      <c r="AI733" s="86">
        <v>1.5097990385753779</v>
      </c>
      <c r="AJ733" s="86">
        <v>1.8046568042715156</v>
      </c>
      <c r="AK733" s="86">
        <v>0.29485776569613775</v>
      </c>
    </row>
    <row r="734" spans="31:37">
      <c r="AE734" s="86" t="s">
        <v>33</v>
      </c>
      <c r="AF734" s="86" t="s">
        <v>198</v>
      </c>
      <c r="AG734" s="86" t="s">
        <v>13</v>
      </c>
      <c r="AH734" s="86" t="s">
        <v>28</v>
      </c>
      <c r="AI734" s="86">
        <v>2.7987439551791131</v>
      </c>
      <c r="AJ734" s="86">
        <v>6.0669290345648061</v>
      </c>
      <c r="AK734" s="86">
        <v>3.268185079385693</v>
      </c>
    </row>
    <row r="735" spans="31:37">
      <c r="AE735" s="86" t="s">
        <v>33</v>
      </c>
      <c r="AF735" s="86" t="s">
        <v>198</v>
      </c>
      <c r="AG735" s="86" t="s">
        <v>13</v>
      </c>
      <c r="AH735" s="86" t="s">
        <v>31</v>
      </c>
      <c r="AI735" s="86">
        <v>2.730713478506428</v>
      </c>
      <c r="AJ735" s="86">
        <v>4.4849833467779643</v>
      </c>
      <c r="AK735" s="86">
        <v>1.7542698682715363</v>
      </c>
    </row>
    <row r="736" spans="31:37">
      <c r="AE736" s="86" t="s">
        <v>33</v>
      </c>
      <c r="AF736" s="86" t="s">
        <v>198</v>
      </c>
      <c r="AG736" s="86" t="s">
        <v>13</v>
      </c>
      <c r="AH736" s="86" t="s">
        <v>32</v>
      </c>
      <c r="AI736" s="86">
        <v>2.7786890622228384</v>
      </c>
      <c r="AJ736" s="86">
        <v>3.0048507987521589</v>
      </c>
      <c r="AK736" s="86">
        <v>0.22616173652932048</v>
      </c>
    </row>
    <row r="737" spans="31:37">
      <c r="AE737" s="86" t="s">
        <v>33</v>
      </c>
      <c r="AF737" s="86" t="s">
        <v>198</v>
      </c>
      <c r="AG737" s="86" t="s">
        <v>13</v>
      </c>
      <c r="AH737" s="86" t="s">
        <v>33</v>
      </c>
      <c r="AI737" s="86">
        <v>2.775877072693135</v>
      </c>
      <c r="AJ737" s="86">
        <v>3.0470422064330949</v>
      </c>
      <c r="AK737" s="86">
        <v>0.27116513373995987</v>
      </c>
    </row>
    <row r="738" spans="31:37">
      <c r="AE738" s="86" t="s">
        <v>33</v>
      </c>
      <c r="AF738" s="86" t="s">
        <v>198</v>
      </c>
      <c r="AG738" s="86" t="s">
        <v>34</v>
      </c>
      <c r="AH738" s="86" t="s">
        <v>28</v>
      </c>
      <c r="AI738" s="86">
        <v>4.7850353055530128</v>
      </c>
      <c r="AJ738" s="86">
        <v>7.1833047635025444</v>
      </c>
      <c r="AK738" s="86">
        <v>2.3982694579495316</v>
      </c>
    </row>
    <row r="739" spans="31:37">
      <c r="AE739" s="86" t="s">
        <v>33</v>
      </c>
      <c r="AF739" s="86" t="s">
        <v>198</v>
      </c>
      <c r="AG739" s="86" t="s">
        <v>34</v>
      </c>
      <c r="AH739" s="86" t="s">
        <v>31</v>
      </c>
      <c r="AI739" s="86">
        <v>4.8281705038888116</v>
      </c>
      <c r="AJ739" s="86">
        <v>8.4908088360513965</v>
      </c>
      <c r="AK739" s="86">
        <v>3.6626383321625848</v>
      </c>
    </row>
    <row r="740" spans="31:37">
      <c r="AE740" s="86" t="s">
        <v>33</v>
      </c>
      <c r="AF740" s="86" t="s">
        <v>198</v>
      </c>
      <c r="AG740" s="86" t="s">
        <v>34</v>
      </c>
      <c r="AH740" s="86" t="s">
        <v>32</v>
      </c>
      <c r="AI740" s="86">
        <v>4.8702507270009896</v>
      </c>
      <c r="AJ740" s="86">
        <v>10.594148927613309</v>
      </c>
      <c r="AK740" s="86">
        <v>5.7238982006123198</v>
      </c>
    </row>
    <row r="741" spans="31:37">
      <c r="AE741" s="86" t="s">
        <v>33</v>
      </c>
      <c r="AF741" s="86" t="s">
        <v>198</v>
      </c>
      <c r="AG741" s="86" t="s">
        <v>34</v>
      </c>
      <c r="AH741" s="86" t="s">
        <v>33</v>
      </c>
      <c r="AI741" s="86">
        <v>4.8007987916261889</v>
      </c>
      <c r="AJ741" s="86">
        <v>4.3878780507875232</v>
      </c>
      <c r="AK741" s="86">
        <v>-0.4129207408386657</v>
      </c>
    </row>
    <row r="742" spans="31:37">
      <c r="AE742" s="86" t="s">
        <v>33</v>
      </c>
      <c r="AF742" s="86" t="s">
        <v>198</v>
      </c>
      <c r="AG742" s="86" t="s">
        <v>86</v>
      </c>
      <c r="AH742" s="86" t="s">
        <v>28</v>
      </c>
      <c r="AI742" s="86">
        <v>19.607674989807471</v>
      </c>
      <c r="AJ742" s="86">
        <v>23.873002329569186</v>
      </c>
      <c r="AK742" s="86">
        <v>4.2653273397617149</v>
      </c>
    </row>
    <row r="743" spans="31:37">
      <c r="AE743" s="86" t="s">
        <v>33</v>
      </c>
      <c r="AF743" s="86" t="s">
        <v>198</v>
      </c>
      <c r="AG743" s="86" t="s">
        <v>86</v>
      </c>
      <c r="AH743" s="86" t="s">
        <v>31</v>
      </c>
      <c r="AI743" s="86">
        <v>20.941538931831481</v>
      </c>
      <c r="AJ743" s="86">
        <v>25.084681548769513</v>
      </c>
      <c r="AK743" s="86">
        <v>4.1431426169380323</v>
      </c>
    </row>
    <row r="744" spans="31:37">
      <c r="AE744" s="86" t="s">
        <v>33</v>
      </c>
      <c r="AF744" s="86" t="s">
        <v>198</v>
      </c>
      <c r="AG744" s="86" t="s">
        <v>86</v>
      </c>
      <c r="AH744" s="86" t="s">
        <v>32</v>
      </c>
      <c r="AI744" s="86">
        <v>15.351392854618121</v>
      </c>
      <c r="AJ744" s="86">
        <v>13.308887606029268</v>
      </c>
      <c r="AK744" s="86">
        <v>-2.0425052485888529</v>
      </c>
    </row>
    <row r="745" spans="31:37">
      <c r="AE745" s="86" t="s">
        <v>33</v>
      </c>
      <c r="AF745" s="86" t="s">
        <v>198</v>
      </c>
      <c r="AG745" s="86" t="s">
        <v>86</v>
      </c>
      <c r="AH745" s="86" t="s">
        <v>33</v>
      </c>
      <c r="AI745" s="86">
        <v>13.719358040450455</v>
      </c>
      <c r="AJ745" s="86">
        <v>10.850472284911515</v>
      </c>
      <c r="AK745" s="86">
        <v>-2.8688857555389404</v>
      </c>
    </row>
    <row r="746" spans="31:37">
      <c r="AE746" s="86" t="s">
        <v>33</v>
      </c>
      <c r="AF746" s="86" t="s">
        <v>102</v>
      </c>
      <c r="AG746" s="86" t="s">
        <v>5</v>
      </c>
      <c r="AH746" s="86" t="s">
        <v>28</v>
      </c>
      <c r="AI746" s="86">
        <v>0.17173478720167529</v>
      </c>
      <c r="AJ746" s="86">
        <v>2.248636982162679</v>
      </c>
      <c r="AK746" s="86">
        <v>2.0769021949610038</v>
      </c>
    </row>
    <row r="747" spans="31:37">
      <c r="AE747" s="86" t="s">
        <v>33</v>
      </c>
      <c r="AF747" s="86" t="s">
        <v>102</v>
      </c>
      <c r="AG747" s="86" t="s">
        <v>5</v>
      </c>
      <c r="AH747" s="86" t="s">
        <v>31</v>
      </c>
      <c r="AI747" s="86">
        <v>0.16849943203015974</v>
      </c>
      <c r="AJ747" s="86">
        <v>1.1424665597581942</v>
      </c>
      <c r="AK747" s="86">
        <v>0.97396712772803451</v>
      </c>
    </row>
    <row r="748" spans="31:37">
      <c r="AE748" s="86" t="s">
        <v>33</v>
      </c>
      <c r="AF748" s="86" t="s">
        <v>102</v>
      </c>
      <c r="AG748" s="86" t="s">
        <v>5</v>
      </c>
      <c r="AH748" s="86" t="s">
        <v>32</v>
      </c>
      <c r="AI748" s="86">
        <v>0.13937051187061664</v>
      </c>
      <c r="AJ748" s="86">
        <v>0.55131025137542089</v>
      </c>
      <c r="AK748" s="86">
        <v>0.41193973950480423</v>
      </c>
    </row>
    <row r="749" spans="31:37">
      <c r="AE749" s="86" t="s">
        <v>33</v>
      </c>
      <c r="AF749" s="86" t="s">
        <v>102</v>
      </c>
      <c r="AG749" s="86" t="s">
        <v>5</v>
      </c>
      <c r="AH749" s="86" t="s">
        <v>33</v>
      </c>
      <c r="AI749" s="86">
        <v>7.7040999807636623E-2</v>
      </c>
      <c r="AJ749" s="86">
        <v>0.2699424279120301</v>
      </c>
      <c r="AK749" s="86">
        <v>0.19290142810439348</v>
      </c>
    </row>
    <row r="750" spans="31:37">
      <c r="AE750" s="86" t="s">
        <v>33</v>
      </c>
      <c r="AF750" s="86" t="s">
        <v>102</v>
      </c>
      <c r="AG750" s="86" t="s">
        <v>30</v>
      </c>
      <c r="AH750" s="86" t="s">
        <v>28</v>
      </c>
      <c r="AI750" s="86">
        <v>0.80022375290100278</v>
      </c>
      <c r="AJ750" s="86">
        <v>2.3224254697292777</v>
      </c>
      <c r="AK750" s="86">
        <v>1.5222017168282749</v>
      </c>
    </row>
    <row r="751" spans="31:37">
      <c r="AE751" s="86" t="s">
        <v>33</v>
      </c>
      <c r="AF751" s="86" t="s">
        <v>102</v>
      </c>
      <c r="AG751" s="86" t="s">
        <v>30</v>
      </c>
      <c r="AH751" s="86" t="s">
        <v>31</v>
      </c>
      <c r="AI751" s="86">
        <v>0.80498891206657364</v>
      </c>
      <c r="AJ751" s="86">
        <v>1.9565679610364628</v>
      </c>
      <c r="AK751" s="86">
        <v>1.1515790489698892</v>
      </c>
    </row>
    <row r="752" spans="31:37">
      <c r="AE752" s="86" t="s">
        <v>33</v>
      </c>
      <c r="AF752" s="86" t="s">
        <v>102</v>
      </c>
      <c r="AG752" s="86" t="s">
        <v>30</v>
      </c>
      <c r="AH752" s="86" t="s">
        <v>32</v>
      </c>
      <c r="AI752" s="86">
        <v>0.79756967715727978</v>
      </c>
      <c r="AJ752" s="86">
        <v>1.1308418568586693</v>
      </c>
      <c r="AK752" s="86">
        <v>0.33327217970138956</v>
      </c>
    </row>
    <row r="753" spans="31:37">
      <c r="AE753" s="86" t="s">
        <v>33</v>
      </c>
      <c r="AF753" s="86" t="s">
        <v>102</v>
      </c>
      <c r="AG753" s="86" t="s">
        <v>30</v>
      </c>
      <c r="AH753" s="86" t="s">
        <v>33</v>
      </c>
      <c r="AI753" s="86">
        <v>0.78987091609409876</v>
      </c>
      <c r="AJ753" s="86">
        <v>0.9741253703589341</v>
      </c>
      <c r="AK753" s="86">
        <v>0.18425445426483533</v>
      </c>
    </row>
    <row r="754" spans="31:37">
      <c r="AE754" s="86" t="s">
        <v>33</v>
      </c>
      <c r="AF754" s="86" t="s">
        <v>102</v>
      </c>
      <c r="AG754" s="86" t="s">
        <v>10</v>
      </c>
      <c r="AH754" s="86" t="s">
        <v>28</v>
      </c>
      <c r="AI754" s="86">
        <v>1.5401662469820212</v>
      </c>
      <c r="AJ754" s="86">
        <v>3.1132198962243156</v>
      </c>
      <c r="AK754" s="86">
        <v>1.5730536492422944</v>
      </c>
    </row>
    <row r="755" spans="31:37">
      <c r="AE755" s="86" t="s">
        <v>33</v>
      </c>
      <c r="AF755" s="86" t="s">
        <v>102</v>
      </c>
      <c r="AG755" s="86" t="s">
        <v>10</v>
      </c>
      <c r="AH755" s="86" t="s">
        <v>31</v>
      </c>
      <c r="AI755" s="86">
        <v>1.5326282269021738</v>
      </c>
      <c r="AJ755" s="86">
        <v>2.6879026349109152</v>
      </c>
      <c r="AK755" s="86">
        <v>1.1552744080087414</v>
      </c>
    </row>
    <row r="756" spans="31:37">
      <c r="AE756" s="86" t="s">
        <v>33</v>
      </c>
      <c r="AF756" s="86" t="s">
        <v>102</v>
      </c>
      <c r="AG756" s="86" t="s">
        <v>10</v>
      </c>
      <c r="AH756" s="86" t="s">
        <v>32</v>
      </c>
      <c r="AI756" s="86">
        <v>1.5635899402227502</v>
      </c>
      <c r="AJ756" s="86">
        <v>1.960681676148526</v>
      </c>
      <c r="AK756" s="86">
        <v>0.39709173592577574</v>
      </c>
    </row>
    <row r="757" spans="31:37">
      <c r="AE757" s="86" t="s">
        <v>33</v>
      </c>
      <c r="AF757" s="86" t="s">
        <v>102</v>
      </c>
      <c r="AG757" s="86" t="s">
        <v>10</v>
      </c>
      <c r="AH757" s="86" t="s">
        <v>33</v>
      </c>
      <c r="AI757" s="86">
        <v>1.5346137518893945</v>
      </c>
      <c r="AJ757" s="86">
        <v>1.7180057240973616</v>
      </c>
      <c r="AK757" s="86">
        <v>0.1833919722079671</v>
      </c>
    </row>
    <row r="758" spans="31:37">
      <c r="AE758" s="86" t="s">
        <v>33</v>
      </c>
      <c r="AF758" s="86" t="s">
        <v>102</v>
      </c>
      <c r="AG758" s="86" t="s">
        <v>13</v>
      </c>
      <c r="AH758" s="86" t="s">
        <v>28</v>
      </c>
      <c r="AI758" s="86">
        <v>2.8110876656397217</v>
      </c>
      <c r="AJ758" s="86">
        <v>6.5771695439907614</v>
      </c>
      <c r="AK758" s="86">
        <v>3.7660818783510397</v>
      </c>
    </row>
    <row r="759" spans="31:37">
      <c r="AE759" s="86" t="s">
        <v>33</v>
      </c>
      <c r="AF759" s="86" t="s">
        <v>102</v>
      </c>
      <c r="AG759" s="86" t="s">
        <v>13</v>
      </c>
      <c r="AH759" s="86" t="s">
        <v>31</v>
      </c>
      <c r="AI759" s="86">
        <v>2.7997501732841616</v>
      </c>
      <c r="AJ759" s="86">
        <v>4.5620063717326813</v>
      </c>
      <c r="AK759" s="86">
        <v>1.7622561984485197</v>
      </c>
    </row>
    <row r="760" spans="31:37">
      <c r="AE760" s="86" t="s">
        <v>33</v>
      </c>
      <c r="AF760" s="86" t="s">
        <v>102</v>
      </c>
      <c r="AG760" s="86" t="s">
        <v>13</v>
      </c>
      <c r="AH760" s="86" t="s">
        <v>32</v>
      </c>
      <c r="AI760" s="86">
        <v>2.7769847116270268</v>
      </c>
      <c r="AJ760" s="86">
        <v>3.3108583816559443</v>
      </c>
      <c r="AK760" s="86">
        <v>0.5338736700289175</v>
      </c>
    </row>
    <row r="761" spans="31:37">
      <c r="AE761" s="86" t="s">
        <v>33</v>
      </c>
      <c r="AF761" s="86" t="s">
        <v>102</v>
      </c>
      <c r="AG761" s="86" t="s">
        <v>13</v>
      </c>
      <c r="AH761" s="86" t="s">
        <v>33</v>
      </c>
      <c r="AI761" s="86">
        <v>2.7613726523135886</v>
      </c>
      <c r="AJ761" s="86">
        <v>2.8216774767474906</v>
      </c>
      <c r="AK761" s="86">
        <v>6.0304824433901949E-2</v>
      </c>
    </row>
    <row r="762" spans="31:37">
      <c r="AE762" s="86" t="s">
        <v>33</v>
      </c>
      <c r="AF762" s="86" t="s">
        <v>102</v>
      </c>
      <c r="AG762" s="86" t="s">
        <v>34</v>
      </c>
      <c r="AH762" s="86" t="s">
        <v>28</v>
      </c>
      <c r="AI762" s="86">
        <v>4.9030689777584247</v>
      </c>
      <c r="AJ762" s="86">
        <v>8.8103689288874278</v>
      </c>
      <c r="AK762" s="86">
        <v>3.9072999511290032</v>
      </c>
    </row>
    <row r="763" spans="31:37">
      <c r="AE763" s="86" t="s">
        <v>33</v>
      </c>
      <c r="AF763" s="86" t="s">
        <v>102</v>
      </c>
      <c r="AG763" s="86" t="s">
        <v>34</v>
      </c>
      <c r="AH763" s="86" t="s">
        <v>31</v>
      </c>
      <c r="AI763" s="86">
        <v>4.8982135893890213</v>
      </c>
      <c r="AJ763" s="86">
        <v>8.1279562518082926</v>
      </c>
      <c r="AK763" s="86">
        <v>3.2297426624192713</v>
      </c>
    </row>
    <row r="764" spans="31:37">
      <c r="AE764" s="86" t="s">
        <v>33</v>
      </c>
      <c r="AF764" s="86" t="s">
        <v>102</v>
      </c>
      <c r="AG764" s="86" t="s">
        <v>34</v>
      </c>
      <c r="AH764" s="86" t="s">
        <v>32</v>
      </c>
      <c r="AI764" s="86">
        <v>4.8300960261350987</v>
      </c>
      <c r="AJ764" s="86">
        <v>5.9432314862111575</v>
      </c>
      <c r="AK764" s="86">
        <v>1.1131354600760588</v>
      </c>
    </row>
    <row r="765" spans="31:37">
      <c r="AE765" s="86" t="s">
        <v>33</v>
      </c>
      <c r="AF765" s="86" t="s">
        <v>102</v>
      </c>
      <c r="AG765" s="86" t="s">
        <v>34</v>
      </c>
      <c r="AH765" s="86" t="s">
        <v>33</v>
      </c>
      <c r="AI765" s="86">
        <v>4.8547815132622771</v>
      </c>
      <c r="AJ765" s="86">
        <v>4.8862929758399423</v>
      </c>
      <c r="AK765" s="86">
        <v>3.1511462577665128E-2</v>
      </c>
    </row>
    <row r="766" spans="31:37">
      <c r="AE766" s="86" t="s">
        <v>33</v>
      </c>
      <c r="AF766" s="86" t="s">
        <v>102</v>
      </c>
      <c r="AG766" s="86" t="s">
        <v>86</v>
      </c>
      <c r="AH766" s="86" t="s">
        <v>28</v>
      </c>
      <c r="AI766" s="86">
        <v>24.928360742935237</v>
      </c>
      <c r="AJ766" s="86">
        <v>29.877308892383091</v>
      </c>
      <c r="AK766" s="86">
        <v>4.9489481494478547</v>
      </c>
    </row>
    <row r="767" spans="31:37">
      <c r="AE767" s="86" t="s">
        <v>33</v>
      </c>
      <c r="AF767" s="86" t="s">
        <v>102</v>
      </c>
      <c r="AG767" s="86" t="s">
        <v>86</v>
      </c>
      <c r="AH767" s="86" t="s">
        <v>31</v>
      </c>
      <c r="AI767" s="86">
        <v>18.899137167621859</v>
      </c>
      <c r="AJ767" s="86">
        <v>21.168826651859053</v>
      </c>
      <c r="AK767" s="86">
        <v>2.269689484237194</v>
      </c>
    </row>
    <row r="768" spans="31:37">
      <c r="AE768" s="86" t="s">
        <v>33</v>
      </c>
      <c r="AF768" s="86" t="s">
        <v>102</v>
      </c>
      <c r="AG768" s="86" t="s">
        <v>86</v>
      </c>
      <c r="AH768" s="86" t="s">
        <v>32</v>
      </c>
      <c r="AI768" s="86">
        <v>17.61771317745777</v>
      </c>
      <c r="AJ768" s="86">
        <v>16.92128616444608</v>
      </c>
      <c r="AK768" s="86">
        <v>-0.69642701301168941</v>
      </c>
    </row>
    <row r="769" spans="31:37">
      <c r="AE769" s="86" t="s">
        <v>33</v>
      </c>
      <c r="AF769" s="86" t="s">
        <v>102</v>
      </c>
      <c r="AG769" s="86" t="s">
        <v>86</v>
      </c>
      <c r="AH769" s="86" t="s">
        <v>33</v>
      </c>
      <c r="AI769" s="86">
        <v>16.10594796764758</v>
      </c>
      <c r="AJ769" s="86">
        <v>14.332367652454426</v>
      </c>
      <c r="AK769" s="86">
        <v>-1.7735803151931542</v>
      </c>
    </row>
  </sheetData>
  <mergeCells count="8">
    <mergeCell ref="AN35:AN39"/>
    <mergeCell ref="AN40:AN44"/>
    <mergeCell ref="AN13:AO14"/>
    <mergeCell ref="AP13:AT13"/>
    <mergeCell ref="AN15:AN19"/>
    <mergeCell ref="AN20:AN24"/>
    <mergeCell ref="AN25:AN29"/>
    <mergeCell ref="AN30:AN34"/>
  </mergeCells>
  <phoneticPr fontId="1" type="noConversion"/>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716A4-FA85-480B-A1CF-8E7898EE8DE9}">
  <sheetPr>
    <tabColor theme="9" tint="0.59999389629810485"/>
  </sheetPr>
  <dimension ref="B1:I49"/>
  <sheetViews>
    <sheetView topLeftCell="A31" workbookViewId="0">
      <selection activeCell="B48" sqref="B48:F48"/>
    </sheetView>
  </sheetViews>
  <sheetFormatPr baseColWidth="10" defaultColWidth="8.83203125" defaultRowHeight="17"/>
  <cols>
    <col min="1" max="1" width="4.1640625" customWidth="1"/>
    <col min="2" max="9" width="26.33203125" customWidth="1"/>
  </cols>
  <sheetData>
    <row r="1" spans="2:8">
      <c r="B1" t="s">
        <v>1883</v>
      </c>
    </row>
    <row r="2" spans="2:8">
      <c r="B2" s="617" t="s">
        <v>84</v>
      </c>
      <c r="C2" s="618"/>
      <c r="D2" s="618"/>
      <c r="E2" s="618"/>
      <c r="F2" s="619"/>
      <c r="G2" s="434" t="s">
        <v>69</v>
      </c>
      <c r="H2" s="352" t="s">
        <v>70</v>
      </c>
    </row>
    <row r="3" spans="2:8" ht="16.5" customHeight="1">
      <c r="B3" s="626" t="s">
        <v>2140</v>
      </c>
      <c r="C3" s="627"/>
      <c r="D3" s="627"/>
      <c r="E3" s="627"/>
      <c r="F3" s="628"/>
      <c r="G3" s="623">
        <v>6</v>
      </c>
      <c r="H3" s="606" t="s">
        <v>71</v>
      </c>
    </row>
    <row r="4" spans="2:8" ht="16.5" customHeight="1">
      <c r="B4" s="632" t="s">
        <v>72</v>
      </c>
      <c r="C4" s="633"/>
      <c r="D4" s="633"/>
      <c r="E4" s="633"/>
      <c r="F4" s="634"/>
      <c r="G4" s="624"/>
      <c r="H4" s="607"/>
    </row>
    <row r="5" spans="2:8" ht="16.5" customHeight="1">
      <c r="B5" s="629" t="s">
        <v>1884</v>
      </c>
      <c r="C5" s="630"/>
      <c r="D5" s="630"/>
      <c r="E5" s="630"/>
      <c r="F5" s="631"/>
      <c r="G5" s="625"/>
      <c r="H5" s="608"/>
    </row>
    <row r="6" spans="2:8" ht="16.5" customHeight="1">
      <c r="B6" s="626" t="s">
        <v>2141</v>
      </c>
      <c r="C6" s="627"/>
      <c r="D6" s="627"/>
      <c r="E6" s="627"/>
      <c r="F6" s="628"/>
      <c r="G6" s="623">
        <v>3</v>
      </c>
      <c r="H6" s="606" t="s">
        <v>73</v>
      </c>
    </row>
    <row r="7" spans="2:8" ht="16.5" customHeight="1">
      <c r="B7" s="629" t="s">
        <v>74</v>
      </c>
      <c r="C7" s="630"/>
      <c r="D7" s="630"/>
      <c r="E7" s="630"/>
      <c r="F7" s="631"/>
      <c r="G7" s="625"/>
      <c r="H7" s="608"/>
    </row>
    <row r="8" spans="2:8" ht="16.5" customHeight="1">
      <c r="B8" s="620" t="s">
        <v>75</v>
      </c>
      <c r="C8" s="621"/>
      <c r="D8" s="621"/>
      <c r="E8" s="621"/>
      <c r="F8" s="622"/>
      <c r="G8" s="435">
        <v>2</v>
      </c>
      <c r="H8" s="346" t="s">
        <v>71</v>
      </c>
    </row>
    <row r="9" spans="2:8" ht="16.5" customHeight="1">
      <c r="B9" s="620" t="s">
        <v>76</v>
      </c>
      <c r="C9" s="621"/>
      <c r="D9" s="621"/>
      <c r="E9" s="621"/>
      <c r="F9" s="622"/>
      <c r="G9" s="435">
        <v>3</v>
      </c>
      <c r="H9" s="346" t="s">
        <v>71</v>
      </c>
    </row>
    <row r="10" spans="2:8" ht="16.5" customHeight="1">
      <c r="B10" s="626" t="s">
        <v>77</v>
      </c>
      <c r="C10" s="627"/>
      <c r="D10" s="627"/>
      <c r="E10" s="627"/>
      <c r="F10" s="628"/>
      <c r="G10" s="623">
        <v>4</v>
      </c>
      <c r="H10" s="606" t="s">
        <v>73</v>
      </c>
    </row>
    <row r="11" spans="2:8" ht="16.5" customHeight="1">
      <c r="B11" s="632" t="s">
        <v>2142</v>
      </c>
      <c r="C11" s="633"/>
      <c r="D11" s="633"/>
      <c r="E11" s="633"/>
      <c r="F11" s="634"/>
      <c r="G11" s="624"/>
      <c r="H11" s="607"/>
    </row>
    <row r="12" spans="2:8" ht="16.5" customHeight="1">
      <c r="B12" s="629" t="s">
        <v>78</v>
      </c>
      <c r="C12" s="630"/>
      <c r="D12" s="630"/>
      <c r="E12" s="630"/>
      <c r="F12" s="631"/>
      <c r="G12" s="625"/>
      <c r="H12" s="608"/>
    </row>
    <row r="13" spans="2:8" ht="16.5" customHeight="1">
      <c r="B13" s="620" t="s">
        <v>79</v>
      </c>
      <c r="C13" s="621"/>
      <c r="D13" s="621"/>
      <c r="E13" s="621"/>
      <c r="F13" s="622"/>
      <c r="G13" s="435">
        <v>1</v>
      </c>
      <c r="H13" s="606" t="s">
        <v>71</v>
      </c>
    </row>
    <row r="14" spans="2:8" ht="72.75" customHeight="1">
      <c r="B14" s="635" t="s">
        <v>2143</v>
      </c>
      <c r="C14" s="627"/>
      <c r="D14" s="627"/>
      <c r="E14" s="627"/>
      <c r="F14" s="628"/>
      <c r="G14" s="623">
        <v>2</v>
      </c>
      <c r="H14" s="607" t="s">
        <v>73</v>
      </c>
    </row>
    <row r="15" spans="2:8" ht="16.5" customHeight="1">
      <c r="B15" s="609" t="s">
        <v>85</v>
      </c>
      <c r="C15" s="610"/>
      <c r="D15" s="610"/>
      <c r="E15" s="610"/>
      <c r="F15" s="611"/>
      <c r="G15" s="625"/>
      <c r="H15" s="608"/>
    </row>
    <row r="16" spans="2:8" ht="16.5" customHeight="1">
      <c r="B16" s="620" t="s">
        <v>2144</v>
      </c>
      <c r="C16" s="621"/>
      <c r="D16" s="621"/>
      <c r="E16" s="621"/>
      <c r="F16" s="622"/>
      <c r="G16" s="435">
        <v>4</v>
      </c>
      <c r="H16" s="346" t="s">
        <v>80</v>
      </c>
    </row>
    <row r="17" spans="2:8" ht="16.5" customHeight="1">
      <c r="B17" s="600" t="s">
        <v>2150</v>
      </c>
      <c r="C17" s="601"/>
      <c r="D17" s="601"/>
      <c r="E17" s="601"/>
      <c r="F17" s="602"/>
      <c r="G17" s="623">
        <v>3</v>
      </c>
      <c r="H17" s="606" t="s">
        <v>2149</v>
      </c>
    </row>
    <row r="18" spans="2:8" ht="16.5" customHeight="1">
      <c r="B18" s="517" t="s">
        <v>2147</v>
      </c>
      <c r="C18" s="350"/>
      <c r="D18" s="350"/>
      <c r="E18" s="516"/>
      <c r="F18" s="351"/>
      <c r="G18" s="624"/>
      <c r="H18" s="607"/>
    </row>
    <row r="19" spans="2:8" ht="16.5" customHeight="1">
      <c r="B19" s="609" t="s">
        <v>81</v>
      </c>
      <c r="C19" s="610"/>
      <c r="D19" s="610"/>
      <c r="E19" s="610"/>
      <c r="F19" s="611"/>
      <c r="G19" s="625"/>
      <c r="H19" s="608"/>
    </row>
    <row r="20" spans="2:8" ht="16.5" customHeight="1">
      <c r="B20" s="597" t="s">
        <v>82</v>
      </c>
      <c r="C20" s="598"/>
      <c r="D20" s="598"/>
      <c r="E20" s="598"/>
      <c r="F20" s="599"/>
      <c r="G20" s="435">
        <v>1</v>
      </c>
      <c r="H20" s="346" t="s">
        <v>83</v>
      </c>
    </row>
    <row r="21" spans="2:8" ht="16.5" customHeight="1">
      <c r="B21" s="626" t="s">
        <v>2145</v>
      </c>
      <c r="C21" s="627"/>
      <c r="D21" s="627"/>
      <c r="E21" s="627"/>
      <c r="F21" s="628"/>
      <c r="G21" s="623">
        <v>5</v>
      </c>
      <c r="H21" s="606" t="s">
        <v>1902</v>
      </c>
    </row>
    <row r="22" spans="2:8" ht="16.5" customHeight="1">
      <c r="B22" s="629" t="s">
        <v>81</v>
      </c>
      <c r="C22" s="630"/>
      <c r="D22" s="630"/>
      <c r="E22" s="630"/>
      <c r="F22" s="631"/>
      <c r="G22" s="625"/>
      <c r="H22" s="608"/>
    </row>
    <row r="23" spans="2:8" ht="16.5" customHeight="1">
      <c r="B23" s="620" t="s">
        <v>2146</v>
      </c>
      <c r="C23" s="621"/>
      <c r="D23" s="621"/>
      <c r="E23" s="621"/>
      <c r="F23" s="622"/>
      <c r="G23" s="435">
        <v>1</v>
      </c>
      <c r="H23" s="346" t="s">
        <v>2148</v>
      </c>
    </row>
    <row r="25" spans="2:8" ht="16.5" customHeight="1">
      <c r="B25" t="s">
        <v>1903</v>
      </c>
    </row>
    <row r="26" spans="2:8" ht="16.5" customHeight="1">
      <c r="B26" s="617" t="s">
        <v>84</v>
      </c>
      <c r="C26" s="618"/>
      <c r="D26" s="618"/>
      <c r="E26" s="618"/>
      <c r="F26" s="619"/>
      <c r="G26" s="352" t="s">
        <v>69</v>
      </c>
      <c r="H26" s="352" t="s">
        <v>70</v>
      </c>
    </row>
    <row r="27" spans="2:8" ht="16.5" customHeight="1">
      <c r="B27" s="597" t="s">
        <v>1904</v>
      </c>
      <c r="C27" s="598"/>
      <c r="D27" s="598"/>
      <c r="E27" s="598"/>
      <c r="F27" s="616"/>
      <c r="G27" s="345" t="s">
        <v>1905</v>
      </c>
      <c r="H27" s="346" t="s">
        <v>1906</v>
      </c>
    </row>
    <row r="28" spans="2:8" ht="16.5" customHeight="1">
      <c r="B28" s="600" t="s">
        <v>1907</v>
      </c>
      <c r="C28" s="601"/>
      <c r="D28" s="601"/>
      <c r="E28" s="601"/>
      <c r="F28" s="602"/>
      <c r="G28" s="603">
        <v>6</v>
      </c>
      <c r="H28" s="606" t="s">
        <v>71</v>
      </c>
    </row>
    <row r="29" spans="2:8" ht="16.5" customHeight="1">
      <c r="B29" s="612" t="s">
        <v>72</v>
      </c>
      <c r="C29" s="613"/>
      <c r="D29" s="613"/>
      <c r="E29" s="613"/>
      <c r="F29" s="614"/>
      <c r="G29" s="604"/>
      <c r="H29" s="607"/>
    </row>
    <row r="30" spans="2:8">
      <c r="B30" s="609" t="s">
        <v>1884</v>
      </c>
      <c r="C30" s="610"/>
      <c r="D30" s="610"/>
      <c r="E30" s="610"/>
      <c r="F30" s="611"/>
      <c r="G30" s="605"/>
      <c r="H30" s="608"/>
    </row>
    <row r="31" spans="2:8">
      <c r="B31" s="600" t="s">
        <v>1908</v>
      </c>
      <c r="C31" s="601"/>
      <c r="D31" s="601"/>
      <c r="E31" s="601"/>
      <c r="F31" s="602"/>
      <c r="G31" s="603">
        <v>3</v>
      </c>
      <c r="H31" s="606" t="s">
        <v>73</v>
      </c>
    </row>
    <row r="32" spans="2:8">
      <c r="B32" s="609" t="s">
        <v>74</v>
      </c>
      <c r="C32" s="610"/>
      <c r="D32" s="610"/>
      <c r="E32" s="610"/>
      <c r="F32" s="611"/>
      <c r="G32" s="605"/>
      <c r="H32" s="608"/>
    </row>
    <row r="33" spans="2:8">
      <c r="B33" s="597" t="s">
        <v>75</v>
      </c>
      <c r="C33" s="598"/>
      <c r="D33" s="598"/>
      <c r="E33" s="598"/>
      <c r="F33" s="599"/>
      <c r="G33" s="345">
        <v>2</v>
      </c>
      <c r="H33" s="346" t="s">
        <v>71</v>
      </c>
    </row>
    <row r="34" spans="2:8">
      <c r="B34" s="597" t="s">
        <v>76</v>
      </c>
      <c r="C34" s="598"/>
      <c r="D34" s="598"/>
      <c r="E34" s="598"/>
      <c r="F34" s="599"/>
      <c r="G34" s="345">
        <v>3</v>
      </c>
      <c r="H34" s="346" t="s">
        <v>71</v>
      </c>
    </row>
    <row r="35" spans="2:8">
      <c r="B35" s="600" t="s">
        <v>77</v>
      </c>
      <c r="C35" s="601"/>
      <c r="D35" s="601"/>
      <c r="E35" s="601"/>
      <c r="F35" s="602"/>
      <c r="G35" s="603">
        <v>4</v>
      </c>
      <c r="H35" s="606" t="s">
        <v>73</v>
      </c>
    </row>
    <row r="36" spans="2:8">
      <c r="B36" s="612" t="s">
        <v>1909</v>
      </c>
      <c r="C36" s="613"/>
      <c r="D36" s="613"/>
      <c r="E36" s="613"/>
      <c r="F36" s="614"/>
      <c r="G36" s="604"/>
      <c r="H36" s="607"/>
    </row>
    <row r="37" spans="2:8">
      <c r="B37" s="609" t="s">
        <v>78</v>
      </c>
      <c r="C37" s="610"/>
      <c r="D37" s="610"/>
      <c r="E37" s="610"/>
      <c r="F37" s="611"/>
      <c r="G37" s="605"/>
      <c r="H37" s="608"/>
    </row>
    <row r="38" spans="2:8">
      <c r="B38" s="597" t="s">
        <v>79</v>
      </c>
      <c r="C38" s="598"/>
      <c r="D38" s="598"/>
      <c r="E38" s="598"/>
      <c r="F38" s="599"/>
      <c r="G38" s="345">
        <v>1</v>
      </c>
      <c r="H38" s="606" t="s">
        <v>71</v>
      </c>
    </row>
    <row r="39" spans="2:8" ht="16.5" customHeight="1">
      <c r="B39" s="615" t="s">
        <v>1910</v>
      </c>
      <c r="C39" s="601"/>
      <c r="D39" s="601"/>
      <c r="E39" s="601"/>
      <c r="F39" s="602"/>
      <c r="G39" s="603">
        <v>2</v>
      </c>
      <c r="H39" s="607" t="s">
        <v>73</v>
      </c>
    </row>
    <row r="40" spans="2:8">
      <c r="B40" s="609" t="s">
        <v>85</v>
      </c>
      <c r="C40" s="610"/>
      <c r="D40" s="610"/>
      <c r="E40" s="610"/>
      <c r="F40" s="611"/>
      <c r="G40" s="605"/>
      <c r="H40" s="608"/>
    </row>
    <row r="41" spans="2:8">
      <c r="B41" s="597" t="s">
        <v>1911</v>
      </c>
      <c r="C41" s="598"/>
      <c r="D41" s="598"/>
      <c r="E41" s="598"/>
      <c r="F41" s="599"/>
      <c r="G41" s="345">
        <v>4</v>
      </c>
      <c r="H41" s="346" t="s">
        <v>80</v>
      </c>
    </row>
    <row r="42" spans="2:8">
      <c r="B42" s="600" t="s">
        <v>1912</v>
      </c>
      <c r="C42" s="601"/>
      <c r="D42" s="601"/>
      <c r="E42" s="601"/>
      <c r="F42" s="602"/>
      <c r="G42" s="603">
        <v>3</v>
      </c>
      <c r="H42" s="606" t="s">
        <v>80</v>
      </c>
    </row>
    <row r="43" spans="2:8">
      <c r="B43" s="349" t="s">
        <v>1913</v>
      </c>
      <c r="C43" s="350"/>
      <c r="D43" s="350"/>
      <c r="E43" s="350"/>
      <c r="F43" s="351"/>
      <c r="G43" s="604"/>
      <c r="H43" s="607"/>
    </row>
    <row r="44" spans="2:8">
      <c r="B44" s="609" t="s">
        <v>81</v>
      </c>
      <c r="C44" s="610"/>
      <c r="D44" s="610"/>
      <c r="E44" s="610"/>
      <c r="F44" s="611"/>
      <c r="G44" s="605"/>
      <c r="H44" s="608"/>
    </row>
    <row r="45" spans="2:8">
      <c r="B45" s="597" t="s">
        <v>82</v>
      </c>
      <c r="C45" s="598"/>
      <c r="D45" s="598"/>
      <c r="E45" s="598"/>
      <c r="F45" s="599"/>
      <c r="G45" s="345">
        <v>1</v>
      </c>
      <c r="H45" s="346" t="s">
        <v>83</v>
      </c>
    </row>
    <row r="46" spans="2:8">
      <c r="B46" s="600" t="s">
        <v>1914</v>
      </c>
      <c r="C46" s="601"/>
      <c r="D46" s="601"/>
      <c r="E46" s="601"/>
      <c r="F46" s="602"/>
      <c r="G46" s="603">
        <v>5</v>
      </c>
      <c r="H46" s="606" t="s">
        <v>83</v>
      </c>
    </row>
    <row r="47" spans="2:8">
      <c r="B47" s="609" t="s">
        <v>81</v>
      </c>
      <c r="C47" s="610"/>
      <c r="D47" s="610"/>
      <c r="E47" s="610"/>
      <c r="F47" s="611"/>
      <c r="G47" s="605"/>
      <c r="H47" s="608"/>
    </row>
    <row r="48" spans="2:8">
      <c r="B48" s="597" t="s">
        <v>1915</v>
      </c>
      <c r="C48" s="598"/>
      <c r="D48" s="598"/>
      <c r="E48" s="598"/>
      <c r="F48" s="599"/>
      <c r="G48" s="345">
        <v>1</v>
      </c>
      <c r="H48" s="346" t="s">
        <v>83</v>
      </c>
    </row>
    <row r="49" spans="2:9">
      <c r="B49" s="597" t="s">
        <v>1916</v>
      </c>
      <c r="C49" s="598"/>
      <c r="D49" s="598"/>
      <c r="E49" s="598"/>
      <c r="F49" s="599"/>
      <c r="G49" s="345">
        <v>1</v>
      </c>
      <c r="H49" s="346"/>
      <c r="I49" s="405"/>
    </row>
  </sheetData>
  <mergeCells count="68">
    <mergeCell ref="B9:F9"/>
    <mergeCell ref="B2:F2"/>
    <mergeCell ref="B3:F3"/>
    <mergeCell ref="G3:G5"/>
    <mergeCell ref="H3:H5"/>
    <mergeCell ref="B4:F4"/>
    <mergeCell ref="B5:F5"/>
    <mergeCell ref="B6:F6"/>
    <mergeCell ref="G6:G7"/>
    <mergeCell ref="H6:H7"/>
    <mergeCell ref="B7:F7"/>
    <mergeCell ref="B8:F8"/>
    <mergeCell ref="B13:F13"/>
    <mergeCell ref="H13:H15"/>
    <mergeCell ref="B14:F14"/>
    <mergeCell ref="G14:G15"/>
    <mergeCell ref="B15:F15"/>
    <mergeCell ref="B10:F10"/>
    <mergeCell ref="G10:G12"/>
    <mergeCell ref="H10:H12"/>
    <mergeCell ref="B11:F11"/>
    <mergeCell ref="B12:F12"/>
    <mergeCell ref="B26:F26"/>
    <mergeCell ref="B16:F16"/>
    <mergeCell ref="B17:F17"/>
    <mergeCell ref="G17:G19"/>
    <mergeCell ref="H17:H19"/>
    <mergeCell ref="B19:F19"/>
    <mergeCell ref="B20:F20"/>
    <mergeCell ref="B21:F21"/>
    <mergeCell ref="G21:G22"/>
    <mergeCell ref="H21:H22"/>
    <mergeCell ref="B22:F22"/>
    <mergeCell ref="B23:F23"/>
    <mergeCell ref="B34:F34"/>
    <mergeCell ref="B27:F27"/>
    <mergeCell ref="B28:F28"/>
    <mergeCell ref="G28:G30"/>
    <mergeCell ref="H28:H30"/>
    <mergeCell ref="B29:F29"/>
    <mergeCell ref="B30:F30"/>
    <mergeCell ref="B31:F31"/>
    <mergeCell ref="G31:G32"/>
    <mergeCell ref="H31:H32"/>
    <mergeCell ref="B32:F32"/>
    <mergeCell ref="B33:F33"/>
    <mergeCell ref="B38:F38"/>
    <mergeCell ref="H38:H40"/>
    <mergeCell ref="B39:F39"/>
    <mergeCell ref="G39:G40"/>
    <mergeCell ref="B40:F40"/>
    <mergeCell ref="B35:F35"/>
    <mergeCell ref="G35:G37"/>
    <mergeCell ref="H35:H37"/>
    <mergeCell ref="B36:F36"/>
    <mergeCell ref="B37:F37"/>
    <mergeCell ref="B49:F49"/>
    <mergeCell ref="B41:F41"/>
    <mergeCell ref="B42:F42"/>
    <mergeCell ref="G42:G44"/>
    <mergeCell ref="H42:H44"/>
    <mergeCell ref="B44:F44"/>
    <mergeCell ref="B45:F45"/>
    <mergeCell ref="B46:F46"/>
    <mergeCell ref="G46:G47"/>
    <mergeCell ref="H46:H47"/>
    <mergeCell ref="B47:F47"/>
    <mergeCell ref="B48:F48"/>
  </mergeCells>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FDA5-288D-4CFE-AB23-C917BC02F005}">
  <sheetPr>
    <tabColor theme="9" tint="0.59999389629810485"/>
  </sheetPr>
  <dimension ref="A1:G481"/>
  <sheetViews>
    <sheetView workbookViewId="0">
      <selection activeCell="B1" sqref="B1"/>
    </sheetView>
  </sheetViews>
  <sheetFormatPr baseColWidth="10" defaultColWidth="8.1640625" defaultRowHeight="17"/>
  <cols>
    <col min="1" max="1" width="2.5" customWidth="1"/>
    <col min="2" max="2" width="10.1640625" bestFit="1" customWidth="1"/>
    <col min="3" max="3" width="10.5" style="493" bestFit="1" customWidth="1"/>
    <col min="4" max="4" width="16.1640625" style="494" bestFit="1" customWidth="1"/>
    <col min="5" max="5" width="9.6640625" bestFit="1" customWidth="1"/>
    <col min="6" max="6" width="22.6640625" bestFit="1" customWidth="1"/>
    <col min="7" max="7" width="11.6640625" bestFit="1" customWidth="1"/>
  </cols>
  <sheetData>
    <row r="1" spans="1:7" ht="45">
      <c r="A1" s="479"/>
      <c r="B1" s="440" t="s">
        <v>2043</v>
      </c>
      <c r="C1" s="440" t="s">
        <v>2006</v>
      </c>
      <c r="D1" s="440" t="s">
        <v>2044</v>
      </c>
      <c r="E1" s="440" t="s">
        <v>2045</v>
      </c>
      <c r="F1" s="491" t="s">
        <v>2046</v>
      </c>
      <c r="G1" s="491" t="s">
        <v>1969</v>
      </c>
    </row>
    <row r="2" spans="1:7">
      <c r="A2" s="479"/>
      <c r="B2" s="148" t="s">
        <v>2047</v>
      </c>
      <c r="C2" s="155" t="s">
        <v>188</v>
      </c>
      <c r="D2" s="152" t="s">
        <v>2048</v>
      </c>
      <c r="E2" s="155" t="s">
        <v>28</v>
      </c>
      <c r="F2" s="148" t="s">
        <v>755</v>
      </c>
      <c r="G2" s="148">
        <v>41</v>
      </c>
    </row>
    <row r="3" spans="1:7">
      <c r="A3" s="479"/>
      <c r="B3" s="148" t="s">
        <v>2047</v>
      </c>
      <c r="C3" s="155" t="s">
        <v>188</v>
      </c>
      <c r="D3" s="152" t="s">
        <v>2048</v>
      </c>
      <c r="E3" s="155" t="s">
        <v>31</v>
      </c>
      <c r="F3" s="148" t="s">
        <v>755</v>
      </c>
      <c r="G3" s="148">
        <v>42</v>
      </c>
    </row>
    <row r="4" spans="1:7">
      <c r="A4" s="479"/>
      <c r="B4" s="148" t="s">
        <v>2047</v>
      </c>
      <c r="C4" s="155" t="s">
        <v>188</v>
      </c>
      <c r="D4" s="152" t="s">
        <v>2048</v>
      </c>
      <c r="E4" s="155" t="s">
        <v>32</v>
      </c>
      <c r="F4" s="148" t="s">
        <v>755</v>
      </c>
      <c r="G4" s="148">
        <v>43</v>
      </c>
    </row>
    <row r="5" spans="1:7">
      <c r="A5" s="479"/>
      <c r="B5" s="148" t="s">
        <v>2047</v>
      </c>
      <c r="C5" s="155" t="s">
        <v>188</v>
      </c>
      <c r="D5" s="152" t="s">
        <v>2048</v>
      </c>
      <c r="E5" s="155" t="s">
        <v>33</v>
      </c>
      <c r="F5" s="148" t="s">
        <v>755</v>
      </c>
      <c r="G5" s="148">
        <v>44</v>
      </c>
    </row>
    <row r="6" spans="1:7">
      <c r="A6" s="479"/>
      <c r="B6" s="148" t="s">
        <v>2047</v>
      </c>
      <c r="C6" s="155" t="s">
        <v>188</v>
      </c>
      <c r="D6" s="152" t="s">
        <v>2049</v>
      </c>
      <c r="E6" s="155" t="s">
        <v>28</v>
      </c>
      <c r="F6" s="148" t="s">
        <v>755</v>
      </c>
      <c r="G6" s="148">
        <v>45</v>
      </c>
    </row>
    <row r="7" spans="1:7">
      <c r="A7" s="479"/>
      <c r="B7" s="148" t="s">
        <v>2047</v>
      </c>
      <c r="C7" s="155" t="s">
        <v>188</v>
      </c>
      <c r="D7" s="152" t="s">
        <v>2049</v>
      </c>
      <c r="E7" s="155" t="s">
        <v>31</v>
      </c>
      <c r="F7" s="148" t="s">
        <v>755</v>
      </c>
      <c r="G7" s="148">
        <v>46</v>
      </c>
    </row>
    <row r="8" spans="1:7">
      <c r="A8" s="479"/>
      <c r="B8" s="148" t="s">
        <v>2047</v>
      </c>
      <c r="C8" s="155" t="s">
        <v>188</v>
      </c>
      <c r="D8" s="152" t="s">
        <v>2049</v>
      </c>
      <c r="E8" s="155" t="s">
        <v>32</v>
      </c>
      <c r="F8" s="148" t="s">
        <v>755</v>
      </c>
      <c r="G8" s="148">
        <v>47</v>
      </c>
    </row>
    <row r="9" spans="1:7">
      <c r="A9" s="479"/>
      <c r="B9" s="148" t="s">
        <v>2047</v>
      </c>
      <c r="C9" s="155" t="s">
        <v>188</v>
      </c>
      <c r="D9" s="152" t="s">
        <v>2049</v>
      </c>
      <c r="E9" s="155" t="s">
        <v>33</v>
      </c>
      <c r="F9" s="148" t="s">
        <v>755</v>
      </c>
      <c r="G9" s="148">
        <v>48</v>
      </c>
    </row>
    <row r="10" spans="1:7">
      <c r="A10" s="479"/>
      <c r="B10" s="148" t="s">
        <v>2047</v>
      </c>
      <c r="C10" s="155" t="s">
        <v>2050</v>
      </c>
      <c r="D10" s="152" t="s">
        <v>2048</v>
      </c>
      <c r="E10" s="155" t="s">
        <v>28</v>
      </c>
      <c r="F10" s="148" t="s">
        <v>744</v>
      </c>
      <c r="G10" s="148">
        <v>37</v>
      </c>
    </row>
    <row r="11" spans="1:7">
      <c r="A11" s="479"/>
      <c r="B11" s="148" t="s">
        <v>2047</v>
      </c>
      <c r="C11" s="155" t="s">
        <v>2050</v>
      </c>
      <c r="D11" s="152" t="s">
        <v>2048</v>
      </c>
      <c r="E11" s="155" t="s">
        <v>31</v>
      </c>
      <c r="F11" s="148" t="s">
        <v>744</v>
      </c>
      <c r="G11" s="148">
        <v>38</v>
      </c>
    </row>
    <row r="12" spans="1:7">
      <c r="A12" s="479"/>
      <c r="B12" s="148" t="s">
        <v>2047</v>
      </c>
      <c r="C12" s="155" t="s">
        <v>2050</v>
      </c>
      <c r="D12" s="152" t="s">
        <v>2048</v>
      </c>
      <c r="E12" s="155" t="s">
        <v>32</v>
      </c>
      <c r="F12" s="148" t="s">
        <v>748</v>
      </c>
      <c r="G12" s="148">
        <v>19</v>
      </c>
    </row>
    <row r="13" spans="1:7">
      <c r="A13" s="479"/>
      <c r="B13" s="148" t="s">
        <v>2047</v>
      </c>
      <c r="C13" s="155" t="s">
        <v>2050</v>
      </c>
      <c r="D13" s="152" t="s">
        <v>2048</v>
      </c>
      <c r="E13" s="155" t="s">
        <v>33</v>
      </c>
      <c r="F13" s="148" t="s">
        <v>748</v>
      </c>
      <c r="G13" s="148">
        <v>20</v>
      </c>
    </row>
    <row r="14" spans="1:7">
      <c r="A14" s="479"/>
      <c r="B14" s="148" t="s">
        <v>2047</v>
      </c>
      <c r="C14" s="155" t="s">
        <v>2050</v>
      </c>
      <c r="D14" s="152" t="s">
        <v>2049</v>
      </c>
      <c r="E14" s="155" t="s">
        <v>28</v>
      </c>
      <c r="F14" s="148" t="s">
        <v>748</v>
      </c>
      <c r="G14" s="148">
        <v>21</v>
      </c>
    </row>
    <row r="15" spans="1:7">
      <c r="A15" s="479"/>
      <c r="B15" s="148" t="s">
        <v>2047</v>
      </c>
      <c r="C15" s="155" t="s">
        <v>2050</v>
      </c>
      <c r="D15" s="152" t="s">
        <v>2049</v>
      </c>
      <c r="E15" s="155" t="s">
        <v>31</v>
      </c>
      <c r="F15" s="148" t="s">
        <v>748</v>
      </c>
      <c r="G15" s="148">
        <v>22</v>
      </c>
    </row>
    <row r="16" spans="1:7">
      <c r="A16" s="479"/>
      <c r="B16" s="148" t="s">
        <v>2047</v>
      </c>
      <c r="C16" s="155" t="s">
        <v>2050</v>
      </c>
      <c r="D16" s="152" t="s">
        <v>2049</v>
      </c>
      <c r="E16" s="155" t="s">
        <v>32</v>
      </c>
      <c r="F16" s="148" t="s">
        <v>748</v>
      </c>
      <c r="G16" s="148">
        <v>23</v>
      </c>
    </row>
    <row r="17" spans="1:7">
      <c r="A17" s="479"/>
      <c r="B17" s="148" t="s">
        <v>2047</v>
      </c>
      <c r="C17" s="155" t="s">
        <v>2050</v>
      </c>
      <c r="D17" s="152" t="s">
        <v>2049</v>
      </c>
      <c r="E17" s="155" t="s">
        <v>33</v>
      </c>
      <c r="F17" s="148" t="s">
        <v>748</v>
      </c>
      <c r="G17" s="148">
        <v>24</v>
      </c>
    </row>
    <row r="18" spans="1:7">
      <c r="A18" s="479"/>
      <c r="B18" s="148" t="s">
        <v>2047</v>
      </c>
      <c r="C18" s="155" t="s">
        <v>2051</v>
      </c>
      <c r="D18" s="152" t="s">
        <v>2048</v>
      </c>
      <c r="E18" s="155" t="s">
        <v>28</v>
      </c>
      <c r="F18" s="148" t="s">
        <v>517</v>
      </c>
      <c r="G18" s="148">
        <v>14</v>
      </c>
    </row>
    <row r="19" spans="1:7">
      <c r="A19" s="479"/>
      <c r="B19" s="148" t="s">
        <v>2047</v>
      </c>
      <c r="C19" s="155" t="s">
        <v>2051</v>
      </c>
      <c r="D19" s="152" t="s">
        <v>2048</v>
      </c>
      <c r="E19" s="155" t="s">
        <v>31</v>
      </c>
      <c r="F19" s="148" t="s">
        <v>517</v>
      </c>
      <c r="G19" s="148">
        <v>15</v>
      </c>
    </row>
    <row r="20" spans="1:7">
      <c r="A20" s="479"/>
      <c r="B20" s="148" t="s">
        <v>2047</v>
      </c>
      <c r="C20" s="155" t="s">
        <v>2051</v>
      </c>
      <c r="D20" s="152" t="s">
        <v>2048</v>
      </c>
      <c r="E20" s="155" t="s">
        <v>32</v>
      </c>
      <c r="F20" s="148" t="s">
        <v>37</v>
      </c>
      <c r="G20" s="148">
        <v>16</v>
      </c>
    </row>
    <row r="21" spans="1:7">
      <c r="A21" s="479"/>
      <c r="B21" s="148" t="s">
        <v>2047</v>
      </c>
      <c r="C21" s="155" t="s">
        <v>2051</v>
      </c>
      <c r="D21" s="152" t="s">
        <v>2048</v>
      </c>
      <c r="E21" s="155" t="s">
        <v>33</v>
      </c>
      <c r="F21" s="148" t="s">
        <v>37</v>
      </c>
      <c r="G21" s="148">
        <v>17</v>
      </c>
    </row>
    <row r="22" spans="1:7">
      <c r="A22" s="479"/>
      <c r="B22" s="148" t="s">
        <v>2047</v>
      </c>
      <c r="C22" s="155" t="s">
        <v>2051</v>
      </c>
      <c r="D22" s="152" t="s">
        <v>2049</v>
      </c>
      <c r="E22" s="155" t="s">
        <v>28</v>
      </c>
      <c r="F22" s="148" t="s">
        <v>37</v>
      </c>
      <c r="G22" s="148">
        <v>18</v>
      </c>
    </row>
    <row r="23" spans="1:7">
      <c r="A23" s="479"/>
      <c r="B23" s="148" t="s">
        <v>2047</v>
      </c>
      <c r="C23" s="155" t="s">
        <v>2051</v>
      </c>
      <c r="D23" s="152" t="s">
        <v>2049</v>
      </c>
      <c r="E23" s="155" t="s">
        <v>31</v>
      </c>
      <c r="F23" s="148" t="s">
        <v>37</v>
      </c>
      <c r="G23" s="148">
        <v>19</v>
      </c>
    </row>
    <row r="24" spans="1:7">
      <c r="A24" s="479"/>
      <c r="B24" s="148" t="s">
        <v>2047</v>
      </c>
      <c r="C24" s="155" t="s">
        <v>2051</v>
      </c>
      <c r="D24" s="152" t="s">
        <v>2049</v>
      </c>
      <c r="E24" s="155" t="s">
        <v>32</v>
      </c>
      <c r="F24" s="148" t="s">
        <v>37</v>
      </c>
      <c r="G24" s="148">
        <v>20</v>
      </c>
    </row>
    <row r="25" spans="1:7">
      <c r="A25" s="479"/>
      <c r="B25" s="148" t="s">
        <v>2047</v>
      </c>
      <c r="C25" s="155" t="s">
        <v>2051</v>
      </c>
      <c r="D25" s="152" t="s">
        <v>2049</v>
      </c>
      <c r="E25" s="155" t="s">
        <v>33</v>
      </c>
      <c r="F25" s="148" t="s">
        <v>37</v>
      </c>
      <c r="G25" s="148">
        <v>21</v>
      </c>
    </row>
    <row r="26" spans="1:7">
      <c r="A26" s="479"/>
      <c r="B26" s="148" t="s">
        <v>2047</v>
      </c>
      <c r="C26" s="155" t="s">
        <v>2052</v>
      </c>
      <c r="D26" s="152" t="s">
        <v>2048</v>
      </c>
      <c r="E26" s="155" t="s">
        <v>28</v>
      </c>
      <c r="F26" s="148" t="s">
        <v>517</v>
      </c>
      <c r="G26" s="148">
        <v>16</v>
      </c>
    </row>
    <row r="27" spans="1:7">
      <c r="A27" s="479"/>
      <c r="B27" s="148" t="s">
        <v>2047</v>
      </c>
      <c r="C27" s="155" t="s">
        <v>2052</v>
      </c>
      <c r="D27" s="152" t="s">
        <v>2048</v>
      </c>
      <c r="E27" s="155" t="s">
        <v>31</v>
      </c>
      <c r="F27" s="148" t="s">
        <v>517</v>
      </c>
      <c r="G27" s="148">
        <v>17</v>
      </c>
    </row>
    <row r="28" spans="1:7">
      <c r="A28" s="479"/>
      <c r="B28" s="148" t="s">
        <v>2047</v>
      </c>
      <c r="C28" s="155" t="s">
        <v>2052</v>
      </c>
      <c r="D28" s="152" t="s">
        <v>2048</v>
      </c>
      <c r="E28" s="155" t="s">
        <v>32</v>
      </c>
      <c r="F28" s="148" t="s">
        <v>37</v>
      </c>
      <c r="G28" s="148">
        <v>22</v>
      </c>
    </row>
    <row r="29" spans="1:7">
      <c r="A29" s="479"/>
      <c r="B29" s="148" t="s">
        <v>2047</v>
      </c>
      <c r="C29" s="155" t="s">
        <v>2052</v>
      </c>
      <c r="D29" s="152" t="s">
        <v>2048</v>
      </c>
      <c r="E29" s="155" t="s">
        <v>33</v>
      </c>
      <c r="F29" s="148" t="s">
        <v>37</v>
      </c>
      <c r="G29" s="148">
        <v>23</v>
      </c>
    </row>
    <row r="30" spans="1:7">
      <c r="A30" s="479"/>
      <c r="B30" s="148" t="s">
        <v>2047</v>
      </c>
      <c r="C30" s="155" t="s">
        <v>2052</v>
      </c>
      <c r="D30" s="152" t="s">
        <v>2049</v>
      </c>
      <c r="E30" s="155" t="s">
        <v>28</v>
      </c>
      <c r="F30" s="148" t="s">
        <v>37</v>
      </c>
      <c r="G30" s="148">
        <v>24</v>
      </c>
    </row>
    <row r="31" spans="1:7">
      <c r="A31" s="479"/>
      <c r="B31" s="148" t="s">
        <v>2047</v>
      </c>
      <c r="C31" s="155" t="s">
        <v>2052</v>
      </c>
      <c r="D31" s="152" t="s">
        <v>2049</v>
      </c>
      <c r="E31" s="155" t="s">
        <v>31</v>
      </c>
      <c r="F31" s="148" t="s">
        <v>37</v>
      </c>
      <c r="G31" s="148">
        <v>25</v>
      </c>
    </row>
    <row r="32" spans="1:7">
      <c r="A32" s="479"/>
      <c r="B32" s="148" t="s">
        <v>2047</v>
      </c>
      <c r="C32" s="155" t="s">
        <v>2052</v>
      </c>
      <c r="D32" s="152" t="s">
        <v>2049</v>
      </c>
      <c r="E32" s="155" t="s">
        <v>32</v>
      </c>
      <c r="F32" s="148" t="s">
        <v>37</v>
      </c>
      <c r="G32" s="148">
        <v>26</v>
      </c>
    </row>
    <row r="33" spans="1:7">
      <c r="A33" s="479"/>
      <c r="B33" s="148" t="s">
        <v>2047</v>
      </c>
      <c r="C33" s="155" t="s">
        <v>2052</v>
      </c>
      <c r="D33" s="152" t="s">
        <v>2049</v>
      </c>
      <c r="E33" s="155" t="s">
        <v>33</v>
      </c>
      <c r="F33" s="148" t="s">
        <v>37</v>
      </c>
      <c r="G33" s="148">
        <v>27</v>
      </c>
    </row>
    <row r="34" spans="1:7">
      <c r="A34" s="479"/>
      <c r="B34" s="148" t="s">
        <v>2047</v>
      </c>
      <c r="C34" s="155" t="s">
        <v>140</v>
      </c>
      <c r="D34" s="152" t="s">
        <v>2048</v>
      </c>
      <c r="E34" s="155" t="s">
        <v>28</v>
      </c>
      <c r="F34" s="148" t="s">
        <v>517</v>
      </c>
      <c r="G34" s="148">
        <v>18</v>
      </c>
    </row>
    <row r="35" spans="1:7">
      <c r="A35" s="479"/>
      <c r="B35" s="148" t="s">
        <v>2047</v>
      </c>
      <c r="C35" s="155" t="s">
        <v>140</v>
      </c>
      <c r="D35" s="152" t="s">
        <v>2048</v>
      </c>
      <c r="E35" s="155" t="s">
        <v>31</v>
      </c>
      <c r="F35" s="148" t="s">
        <v>517</v>
      </c>
      <c r="G35" s="148">
        <v>19</v>
      </c>
    </row>
    <row r="36" spans="1:7">
      <c r="A36" s="479"/>
      <c r="B36" s="148" t="s">
        <v>2047</v>
      </c>
      <c r="C36" s="155" t="s">
        <v>140</v>
      </c>
      <c r="D36" s="152" t="s">
        <v>2048</v>
      </c>
      <c r="E36" s="155" t="s">
        <v>32</v>
      </c>
      <c r="F36" s="148" t="s">
        <v>37</v>
      </c>
      <c r="G36" s="148">
        <v>28</v>
      </c>
    </row>
    <row r="37" spans="1:7">
      <c r="A37" s="479"/>
      <c r="B37" s="148" t="s">
        <v>2047</v>
      </c>
      <c r="C37" s="155" t="s">
        <v>140</v>
      </c>
      <c r="D37" s="152" t="s">
        <v>2048</v>
      </c>
      <c r="E37" s="155" t="s">
        <v>33</v>
      </c>
      <c r="F37" s="148" t="s">
        <v>37</v>
      </c>
      <c r="G37" s="148">
        <v>29</v>
      </c>
    </row>
    <row r="38" spans="1:7">
      <c r="A38" s="479"/>
      <c r="B38" s="148" t="s">
        <v>2047</v>
      </c>
      <c r="C38" s="155" t="s">
        <v>140</v>
      </c>
      <c r="D38" s="152" t="s">
        <v>2049</v>
      </c>
      <c r="E38" s="155" t="s">
        <v>28</v>
      </c>
      <c r="F38" s="148" t="s">
        <v>37</v>
      </c>
      <c r="G38" s="148">
        <v>30</v>
      </c>
    </row>
    <row r="39" spans="1:7">
      <c r="A39" s="479"/>
      <c r="B39" s="148" t="s">
        <v>2047</v>
      </c>
      <c r="C39" s="155" t="s">
        <v>140</v>
      </c>
      <c r="D39" s="152" t="s">
        <v>2049</v>
      </c>
      <c r="E39" s="155" t="s">
        <v>31</v>
      </c>
      <c r="F39" s="148" t="s">
        <v>37</v>
      </c>
      <c r="G39" s="148">
        <v>31</v>
      </c>
    </row>
    <row r="40" spans="1:7">
      <c r="A40" s="479"/>
      <c r="B40" s="148" t="s">
        <v>2047</v>
      </c>
      <c r="C40" s="155" t="s">
        <v>140</v>
      </c>
      <c r="D40" s="152" t="s">
        <v>2049</v>
      </c>
      <c r="E40" s="155" t="s">
        <v>32</v>
      </c>
      <c r="F40" s="148" t="s">
        <v>37</v>
      </c>
      <c r="G40" s="148">
        <v>32</v>
      </c>
    </row>
    <row r="41" spans="1:7">
      <c r="A41" s="479"/>
      <c r="B41" s="148" t="s">
        <v>2047</v>
      </c>
      <c r="C41" s="155" t="s">
        <v>140</v>
      </c>
      <c r="D41" s="152" t="s">
        <v>2049</v>
      </c>
      <c r="E41" s="155" t="s">
        <v>33</v>
      </c>
      <c r="F41" s="148" t="s">
        <v>37</v>
      </c>
      <c r="G41" s="148">
        <v>33</v>
      </c>
    </row>
    <row r="42" spans="1:7">
      <c r="A42" s="479"/>
      <c r="B42" s="148" t="s">
        <v>2047</v>
      </c>
      <c r="C42" s="155" t="s">
        <v>141</v>
      </c>
      <c r="D42" s="152" t="s">
        <v>2048</v>
      </c>
      <c r="E42" s="155" t="s">
        <v>28</v>
      </c>
      <c r="F42" s="148" t="s">
        <v>531</v>
      </c>
      <c r="G42" s="148">
        <v>5</v>
      </c>
    </row>
    <row r="43" spans="1:7">
      <c r="A43" s="479"/>
      <c r="B43" s="148" t="s">
        <v>2047</v>
      </c>
      <c r="C43" s="155" t="s">
        <v>141</v>
      </c>
      <c r="D43" s="152" t="s">
        <v>2048</v>
      </c>
      <c r="E43" s="155" t="s">
        <v>31</v>
      </c>
      <c r="F43" s="148" t="s">
        <v>1146</v>
      </c>
      <c r="G43" s="148">
        <v>8</v>
      </c>
    </row>
    <row r="44" spans="1:7">
      <c r="A44" s="479"/>
      <c r="B44" s="148" t="s">
        <v>2047</v>
      </c>
      <c r="C44" s="155" t="s">
        <v>141</v>
      </c>
      <c r="D44" s="152" t="s">
        <v>2048</v>
      </c>
      <c r="E44" s="155" t="s">
        <v>32</v>
      </c>
      <c r="F44" s="148" t="s">
        <v>1146</v>
      </c>
      <c r="G44" s="148">
        <v>9</v>
      </c>
    </row>
    <row r="45" spans="1:7">
      <c r="A45" s="479"/>
      <c r="B45" s="148" t="s">
        <v>2047</v>
      </c>
      <c r="C45" s="155" t="s">
        <v>141</v>
      </c>
      <c r="D45" s="152" t="s">
        <v>2048</v>
      </c>
      <c r="E45" s="155" t="s">
        <v>33</v>
      </c>
      <c r="F45" s="148" t="s">
        <v>1146</v>
      </c>
      <c r="G45" s="148">
        <v>10</v>
      </c>
    </row>
    <row r="46" spans="1:7">
      <c r="A46" s="479"/>
      <c r="B46" s="148" t="s">
        <v>2047</v>
      </c>
      <c r="C46" s="155" t="s">
        <v>141</v>
      </c>
      <c r="D46" s="152" t="s">
        <v>2049</v>
      </c>
      <c r="E46" s="155" t="s">
        <v>28</v>
      </c>
      <c r="F46" s="148" t="s">
        <v>1146</v>
      </c>
      <c r="G46" s="148">
        <v>11</v>
      </c>
    </row>
    <row r="47" spans="1:7">
      <c r="A47" s="479"/>
      <c r="B47" s="148" t="s">
        <v>2047</v>
      </c>
      <c r="C47" s="155" t="s">
        <v>141</v>
      </c>
      <c r="D47" s="152" t="s">
        <v>2049</v>
      </c>
      <c r="E47" s="155" t="s">
        <v>31</v>
      </c>
      <c r="F47" s="148" t="s">
        <v>1146</v>
      </c>
      <c r="G47" s="148">
        <v>12</v>
      </c>
    </row>
    <row r="48" spans="1:7">
      <c r="A48" s="479"/>
      <c r="B48" s="148" t="s">
        <v>2047</v>
      </c>
      <c r="C48" s="155" t="s">
        <v>141</v>
      </c>
      <c r="D48" s="152" t="s">
        <v>2049</v>
      </c>
      <c r="E48" s="155" t="s">
        <v>32</v>
      </c>
      <c r="F48" s="148" t="s">
        <v>1146</v>
      </c>
      <c r="G48" s="148">
        <v>13</v>
      </c>
    </row>
    <row r="49" spans="1:7">
      <c r="A49" s="479"/>
      <c r="B49" s="148" t="s">
        <v>2047</v>
      </c>
      <c r="C49" s="155" t="s">
        <v>141</v>
      </c>
      <c r="D49" s="152" t="s">
        <v>2049</v>
      </c>
      <c r="E49" s="155" t="s">
        <v>33</v>
      </c>
      <c r="F49" s="148" t="s">
        <v>1146</v>
      </c>
      <c r="G49" s="148">
        <v>14</v>
      </c>
    </row>
    <row r="50" spans="1:7">
      <c r="A50" s="479"/>
      <c r="B50" s="148" t="s">
        <v>2053</v>
      </c>
      <c r="C50" s="155" t="s">
        <v>188</v>
      </c>
      <c r="D50" s="152" t="s">
        <v>2048</v>
      </c>
      <c r="E50" s="155" t="s">
        <v>28</v>
      </c>
      <c r="F50" s="148" t="s">
        <v>755</v>
      </c>
      <c r="G50" s="148">
        <v>17</v>
      </c>
    </row>
    <row r="51" spans="1:7">
      <c r="A51" s="479"/>
      <c r="B51" s="148" t="s">
        <v>2053</v>
      </c>
      <c r="C51" s="155" t="s">
        <v>188</v>
      </c>
      <c r="D51" s="152" t="s">
        <v>2048</v>
      </c>
      <c r="E51" s="155" t="s">
        <v>31</v>
      </c>
      <c r="F51" s="148" t="s">
        <v>755</v>
      </c>
      <c r="G51" s="148">
        <v>18</v>
      </c>
    </row>
    <row r="52" spans="1:7">
      <c r="A52" s="479"/>
      <c r="B52" s="148" t="s">
        <v>2053</v>
      </c>
      <c r="C52" s="155" t="s">
        <v>188</v>
      </c>
      <c r="D52" s="152" t="s">
        <v>2048</v>
      </c>
      <c r="E52" s="155" t="s">
        <v>32</v>
      </c>
      <c r="F52" s="148" t="s">
        <v>755</v>
      </c>
      <c r="G52" s="148">
        <v>19</v>
      </c>
    </row>
    <row r="53" spans="1:7">
      <c r="A53" s="479"/>
      <c r="B53" s="148" t="s">
        <v>2053</v>
      </c>
      <c r="C53" s="155" t="s">
        <v>188</v>
      </c>
      <c r="D53" s="152" t="s">
        <v>2048</v>
      </c>
      <c r="E53" s="155" t="s">
        <v>33</v>
      </c>
      <c r="F53" s="148" t="s">
        <v>755</v>
      </c>
      <c r="G53" s="148">
        <v>20</v>
      </c>
    </row>
    <row r="54" spans="1:7">
      <c r="A54" s="479"/>
      <c r="B54" s="148" t="s">
        <v>2053</v>
      </c>
      <c r="C54" s="155" t="s">
        <v>188</v>
      </c>
      <c r="D54" s="152" t="s">
        <v>2049</v>
      </c>
      <c r="E54" s="155" t="s">
        <v>28</v>
      </c>
      <c r="F54" s="148" t="s">
        <v>755</v>
      </c>
      <c r="G54" s="148">
        <v>21</v>
      </c>
    </row>
    <row r="55" spans="1:7">
      <c r="A55" s="479"/>
      <c r="B55" s="148" t="s">
        <v>2053</v>
      </c>
      <c r="C55" s="155" t="s">
        <v>188</v>
      </c>
      <c r="D55" s="152" t="s">
        <v>2049</v>
      </c>
      <c r="E55" s="155" t="s">
        <v>31</v>
      </c>
      <c r="F55" s="148" t="s">
        <v>755</v>
      </c>
      <c r="G55" s="148">
        <v>22</v>
      </c>
    </row>
    <row r="56" spans="1:7">
      <c r="A56" s="479"/>
      <c r="B56" s="148" t="s">
        <v>2053</v>
      </c>
      <c r="C56" s="155" t="s">
        <v>188</v>
      </c>
      <c r="D56" s="152" t="s">
        <v>2049</v>
      </c>
      <c r="E56" s="155" t="s">
        <v>32</v>
      </c>
      <c r="F56" s="148" t="s">
        <v>755</v>
      </c>
      <c r="G56" s="148">
        <v>23</v>
      </c>
    </row>
    <row r="57" spans="1:7">
      <c r="A57" s="479"/>
      <c r="B57" s="148" t="s">
        <v>2053</v>
      </c>
      <c r="C57" s="155" t="s">
        <v>188</v>
      </c>
      <c r="D57" s="152" t="s">
        <v>2049</v>
      </c>
      <c r="E57" s="155" t="s">
        <v>33</v>
      </c>
      <c r="F57" s="148" t="s">
        <v>755</v>
      </c>
      <c r="G57" s="148">
        <v>24</v>
      </c>
    </row>
    <row r="58" spans="1:7">
      <c r="A58" s="479"/>
      <c r="B58" s="148" t="s">
        <v>2053</v>
      </c>
      <c r="C58" s="155" t="s">
        <v>2050</v>
      </c>
      <c r="D58" s="152" t="s">
        <v>2048</v>
      </c>
      <c r="E58" s="155" t="s">
        <v>28</v>
      </c>
      <c r="F58" s="148" t="s">
        <v>744</v>
      </c>
      <c r="G58" s="148">
        <v>18</v>
      </c>
    </row>
    <row r="59" spans="1:7">
      <c r="A59" s="479"/>
      <c r="B59" s="148" t="s">
        <v>2053</v>
      </c>
      <c r="C59" s="155" t="s">
        <v>2050</v>
      </c>
      <c r="D59" s="152" t="s">
        <v>2048</v>
      </c>
      <c r="E59" s="155" t="s">
        <v>31</v>
      </c>
      <c r="F59" s="148" t="s">
        <v>744</v>
      </c>
      <c r="G59" s="148">
        <v>19</v>
      </c>
    </row>
    <row r="60" spans="1:7">
      <c r="A60" s="479"/>
      <c r="B60" s="148" t="s">
        <v>2053</v>
      </c>
      <c r="C60" s="155" t="s">
        <v>2050</v>
      </c>
      <c r="D60" s="152" t="s">
        <v>2048</v>
      </c>
      <c r="E60" s="155" t="s">
        <v>32</v>
      </c>
      <c r="F60" s="148" t="s">
        <v>744</v>
      </c>
      <c r="G60" s="148">
        <v>20</v>
      </c>
    </row>
    <row r="61" spans="1:7">
      <c r="A61" s="479"/>
      <c r="B61" s="148" t="s">
        <v>2053</v>
      </c>
      <c r="C61" s="155" t="s">
        <v>2050</v>
      </c>
      <c r="D61" s="152" t="s">
        <v>2048</v>
      </c>
      <c r="E61" s="155" t="s">
        <v>33</v>
      </c>
      <c r="F61" s="148" t="s">
        <v>748</v>
      </c>
      <c r="G61" s="148">
        <v>7</v>
      </c>
    </row>
    <row r="62" spans="1:7">
      <c r="A62" s="479"/>
      <c r="B62" s="148" t="s">
        <v>2053</v>
      </c>
      <c r="C62" s="155" t="s">
        <v>2050</v>
      </c>
      <c r="D62" s="152" t="s">
        <v>2049</v>
      </c>
      <c r="E62" s="155" t="s">
        <v>28</v>
      </c>
      <c r="F62" s="148" t="s">
        <v>748</v>
      </c>
      <c r="G62" s="148">
        <v>8</v>
      </c>
    </row>
    <row r="63" spans="1:7">
      <c r="A63" s="479"/>
      <c r="B63" s="148" t="s">
        <v>2053</v>
      </c>
      <c r="C63" s="155" t="s">
        <v>2050</v>
      </c>
      <c r="D63" s="152" t="s">
        <v>2049</v>
      </c>
      <c r="E63" s="155" t="s">
        <v>31</v>
      </c>
      <c r="F63" s="148" t="s">
        <v>748</v>
      </c>
      <c r="G63" s="148">
        <v>9</v>
      </c>
    </row>
    <row r="64" spans="1:7">
      <c r="A64" s="479"/>
      <c r="B64" s="148" t="s">
        <v>2053</v>
      </c>
      <c r="C64" s="155" t="s">
        <v>2050</v>
      </c>
      <c r="D64" s="152" t="s">
        <v>2049</v>
      </c>
      <c r="E64" s="155" t="s">
        <v>32</v>
      </c>
      <c r="F64" s="148" t="s">
        <v>748</v>
      </c>
      <c r="G64" s="148">
        <v>10</v>
      </c>
    </row>
    <row r="65" spans="1:7">
      <c r="A65" s="479"/>
      <c r="B65" s="148" t="s">
        <v>2053</v>
      </c>
      <c r="C65" s="155" t="s">
        <v>2050</v>
      </c>
      <c r="D65" s="152" t="s">
        <v>2049</v>
      </c>
      <c r="E65" s="155" t="s">
        <v>33</v>
      </c>
      <c r="F65" s="148" t="s">
        <v>748</v>
      </c>
      <c r="G65" s="148">
        <v>11</v>
      </c>
    </row>
    <row r="66" spans="1:7">
      <c r="A66" s="479"/>
      <c r="B66" s="148" t="s">
        <v>2053</v>
      </c>
      <c r="C66" s="155" t="s">
        <v>2051</v>
      </c>
      <c r="D66" s="152" t="s">
        <v>2048</v>
      </c>
      <c r="E66" s="155" t="s">
        <v>28</v>
      </c>
      <c r="F66" s="148" t="s">
        <v>38</v>
      </c>
      <c r="G66" s="148">
        <v>1</v>
      </c>
    </row>
    <row r="67" spans="1:7">
      <c r="A67" s="479"/>
      <c r="B67" s="148" t="s">
        <v>2053</v>
      </c>
      <c r="C67" s="155" t="s">
        <v>2051</v>
      </c>
      <c r="D67" s="152" t="s">
        <v>2048</v>
      </c>
      <c r="E67" s="155" t="s">
        <v>31</v>
      </c>
      <c r="F67" s="148" t="s">
        <v>517</v>
      </c>
      <c r="G67" s="148">
        <v>1</v>
      </c>
    </row>
    <row r="68" spans="1:7">
      <c r="A68" s="479"/>
      <c r="B68" s="148" t="s">
        <v>2053</v>
      </c>
      <c r="C68" s="155" t="s">
        <v>2051</v>
      </c>
      <c r="D68" s="152" t="s">
        <v>2048</v>
      </c>
      <c r="E68" s="155" t="s">
        <v>32</v>
      </c>
      <c r="F68" s="148" t="s">
        <v>517</v>
      </c>
      <c r="G68" s="148">
        <v>2</v>
      </c>
    </row>
    <row r="69" spans="1:7">
      <c r="A69" s="479"/>
      <c r="B69" s="148" t="s">
        <v>2053</v>
      </c>
      <c r="C69" s="155" t="s">
        <v>2051</v>
      </c>
      <c r="D69" s="152" t="s">
        <v>2048</v>
      </c>
      <c r="E69" s="155" t="s">
        <v>33</v>
      </c>
      <c r="F69" s="148" t="s">
        <v>517</v>
      </c>
      <c r="G69" s="148">
        <v>20</v>
      </c>
    </row>
    <row r="70" spans="1:7">
      <c r="A70" s="479"/>
      <c r="B70" s="148" t="s">
        <v>2053</v>
      </c>
      <c r="C70" s="155" t="s">
        <v>2051</v>
      </c>
      <c r="D70" s="152" t="s">
        <v>2049</v>
      </c>
      <c r="E70" s="155" t="s">
        <v>28</v>
      </c>
      <c r="F70" s="148" t="s">
        <v>517</v>
      </c>
      <c r="G70" s="148">
        <v>21</v>
      </c>
    </row>
    <row r="71" spans="1:7">
      <c r="A71" s="479"/>
      <c r="B71" s="148" t="s">
        <v>2053</v>
      </c>
      <c r="C71" s="155" t="s">
        <v>2051</v>
      </c>
      <c r="D71" s="152" t="s">
        <v>2049</v>
      </c>
      <c r="E71" s="155" t="s">
        <v>31</v>
      </c>
      <c r="F71" s="148" t="s">
        <v>517</v>
      </c>
      <c r="G71" s="148">
        <v>22</v>
      </c>
    </row>
    <row r="72" spans="1:7">
      <c r="A72" s="479"/>
      <c r="B72" s="148" t="s">
        <v>2053</v>
      </c>
      <c r="C72" s="155" t="s">
        <v>2051</v>
      </c>
      <c r="D72" s="152" t="s">
        <v>2049</v>
      </c>
      <c r="E72" s="155" t="s">
        <v>32</v>
      </c>
      <c r="F72" s="148" t="s">
        <v>37</v>
      </c>
      <c r="G72" s="148">
        <v>4</v>
      </c>
    </row>
    <row r="73" spans="1:7">
      <c r="A73" s="479"/>
      <c r="B73" s="148" t="s">
        <v>2053</v>
      </c>
      <c r="C73" s="155" t="s">
        <v>2051</v>
      </c>
      <c r="D73" s="152" t="s">
        <v>2049</v>
      </c>
      <c r="E73" s="155" t="s">
        <v>33</v>
      </c>
      <c r="F73" s="148" t="s">
        <v>37</v>
      </c>
      <c r="G73" s="148">
        <v>5</v>
      </c>
    </row>
    <row r="74" spans="1:7">
      <c r="A74" s="479"/>
      <c r="B74" s="148" t="s">
        <v>2053</v>
      </c>
      <c r="C74" s="155" t="s">
        <v>2052</v>
      </c>
      <c r="D74" s="152" t="s">
        <v>2048</v>
      </c>
      <c r="E74" s="155" t="s">
        <v>28</v>
      </c>
      <c r="F74" s="148" t="s">
        <v>166</v>
      </c>
      <c r="G74" s="148">
        <v>1</v>
      </c>
    </row>
    <row r="75" spans="1:7">
      <c r="A75" s="479"/>
      <c r="B75" s="148" t="s">
        <v>2053</v>
      </c>
      <c r="C75" s="155" t="s">
        <v>2052</v>
      </c>
      <c r="D75" s="152" t="s">
        <v>2048</v>
      </c>
      <c r="E75" s="155" t="s">
        <v>31</v>
      </c>
      <c r="F75" s="148" t="s">
        <v>517</v>
      </c>
      <c r="G75" s="148">
        <v>3</v>
      </c>
    </row>
    <row r="76" spans="1:7">
      <c r="A76" s="479"/>
      <c r="B76" s="148" t="s">
        <v>2053</v>
      </c>
      <c r="C76" s="155" t="s">
        <v>2052</v>
      </c>
      <c r="D76" s="152" t="s">
        <v>2048</v>
      </c>
      <c r="E76" s="155" t="s">
        <v>32</v>
      </c>
      <c r="F76" s="148" t="s">
        <v>517</v>
      </c>
      <c r="G76" s="148">
        <v>4</v>
      </c>
    </row>
    <row r="77" spans="1:7">
      <c r="A77" s="479"/>
      <c r="B77" s="148" t="s">
        <v>2053</v>
      </c>
      <c r="C77" s="155" t="s">
        <v>2052</v>
      </c>
      <c r="D77" s="152" t="s">
        <v>2048</v>
      </c>
      <c r="E77" s="155" t="s">
        <v>33</v>
      </c>
      <c r="F77" s="148" t="s">
        <v>517</v>
      </c>
      <c r="G77" s="148">
        <v>23</v>
      </c>
    </row>
    <row r="78" spans="1:7">
      <c r="A78" s="479"/>
      <c r="B78" s="148" t="s">
        <v>2053</v>
      </c>
      <c r="C78" s="155" t="s">
        <v>2052</v>
      </c>
      <c r="D78" s="152" t="s">
        <v>2049</v>
      </c>
      <c r="E78" s="155" t="s">
        <v>28</v>
      </c>
      <c r="F78" s="148" t="s">
        <v>517</v>
      </c>
      <c r="G78" s="148">
        <v>24</v>
      </c>
    </row>
    <row r="79" spans="1:7">
      <c r="A79" s="479"/>
      <c r="B79" s="148" t="s">
        <v>2053</v>
      </c>
      <c r="C79" s="155" t="s">
        <v>2052</v>
      </c>
      <c r="D79" s="152" t="s">
        <v>2049</v>
      </c>
      <c r="E79" s="155" t="s">
        <v>31</v>
      </c>
      <c r="F79" s="148" t="s">
        <v>517</v>
      </c>
      <c r="G79" s="148">
        <v>25</v>
      </c>
    </row>
    <row r="80" spans="1:7">
      <c r="A80" s="479"/>
      <c r="B80" s="148" t="s">
        <v>2053</v>
      </c>
      <c r="C80" s="155" t="s">
        <v>2052</v>
      </c>
      <c r="D80" s="152" t="s">
        <v>2049</v>
      </c>
      <c r="E80" s="155" t="s">
        <v>32</v>
      </c>
      <c r="F80" s="148" t="s">
        <v>37</v>
      </c>
      <c r="G80" s="148">
        <v>9</v>
      </c>
    </row>
    <row r="81" spans="1:7">
      <c r="A81" s="479"/>
      <c r="B81" s="148" t="s">
        <v>2053</v>
      </c>
      <c r="C81" s="155" t="s">
        <v>2052</v>
      </c>
      <c r="D81" s="152" t="s">
        <v>2049</v>
      </c>
      <c r="E81" s="155" t="s">
        <v>33</v>
      </c>
      <c r="F81" s="148" t="s">
        <v>37</v>
      </c>
      <c r="G81" s="148">
        <v>10</v>
      </c>
    </row>
    <row r="82" spans="1:7">
      <c r="A82" s="479"/>
      <c r="B82" s="148" t="s">
        <v>2053</v>
      </c>
      <c r="C82" s="155" t="s">
        <v>140</v>
      </c>
      <c r="D82" s="152" t="s">
        <v>2048</v>
      </c>
      <c r="E82" s="155" t="s">
        <v>28</v>
      </c>
      <c r="F82" s="148" t="s">
        <v>166</v>
      </c>
      <c r="G82" s="148">
        <v>2</v>
      </c>
    </row>
    <row r="83" spans="1:7">
      <c r="A83" s="479"/>
      <c r="B83" s="148" t="s">
        <v>2053</v>
      </c>
      <c r="C83" s="155" t="s">
        <v>140</v>
      </c>
      <c r="D83" s="152" t="s">
        <v>2048</v>
      </c>
      <c r="E83" s="155" t="s">
        <v>31</v>
      </c>
      <c r="F83" s="148" t="s">
        <v>517</v>
      </c>
      <c r="G83" s="148">
        <v>5</v>
      </c>
    </row>
    <row r="84" spans="1:7">
      <c r="A84" s="479"/>
      <c r="B84" s="148" t="s">
        <v>2053</v>
      </c>
      <c r="C84" s="155" t="s">
        <v>140</v>
      </c>
      <c r="D84" s="152" t="s">
        <v>2048</v>
      </c>
      <c r="E84" s="155" t="s">
        <v>32</v>
      </c>
      <c r="F84" s="148" t="s">
        <v>517</v>
      </c>
      <c r="G84" s="148">
        <v>6</v>
      </c>
    </row>
    <row r="85" spans="1:7">
      <c r="A85" s="479"/>
      <c r="B85" s="148" t="s">
        <v>2053</v>
      </c>
      <c r="C85" s="155" t="s">
        <v>140</v>
      </c>
      <c r="D85" s="152" t="s">
        <v>2048</v>
      </c>
      <c r="E85" s="155" t="s">
        <v>33</v>
      </c>
      <c r="F85" s="148" t="s">
        <v>517</v>
      </c>
      <c r="G85" s="148">
        <v>26</v>
      </c>
    </row>
    <row r="86" spans="1:7">
      <c r="A86" s="479"/>
      <c r="B86" s="148" t="s">
        <v>2053</v>
      </c>
      <c r="C86" s="155" t="s">
        <v>140</v>
      </c>
      <c r="D86" s="152" t="s">
        <v>2049</v>
      </c>
      <c r="E86" s="155" t="s">
        <v>28</v>
      </c>
      <c r="F86" s="148" t="s">
        <v>517</v>
      </c>
      <c r="G86" s="148">
        <v>27</v>
      </c>
    </row>
    <row r="87" spans="1:7">
      <c r="A87" s="479"/>
      <c r="B87" s="148" t="s">
        <v>2053</v>
      </c>
      <c r="C87" s="155" t="s">
        <v>140</v>
      </c>
      <c r="D87" s="152" t="s">
        <v>2049</v>
      </c>
      <c r="E87" s="155" t="s">
        <v>31</v>
      </c>
      <c r="F87" s="148" t="s">
        <v>517</v>
      </c>
      <c r="G87" s="148">
        <v>28</v>
      </c>
    </row>
    <row r="88" spans="1:7">
      <c r="A88" s="479"/>
      <c r="B88" s="148" t="s">
        <v>2053</v>
      </c>
      <c r="C88" s="155" t="s">
        <v>140</v>
      </c>
      <c r="D88" s="152" t="s">
        <v>2049</v>
      </c>
      <c r="E88" s="155" t="s">
        <v>32</v>
      </c>
      <c r="F88" s="148" t="s">
        <v>37</v>
      </c>
      <c r="G88" s="148">
        <v>14</v>
      </c>
    </row>
    <row r="89" spans="1:7">
      <c r="A89" s="479"/>
      <c r="B89" s="148" t="s">
        <v>2053</v>
      </c>
      <c r="C89" s="155" t="s">
        <v>140</v>
      </c>
      <c r="D89" s="152" t="s">
        <v>2049</v>
      </c>
      <c r="E89" s="155" t="s">
        <v>33</v>
      </c>
      <c r="F89" s="148" t="s">
        <v>37</v>
      </c>
      <c r="G89" s="148">
        <v>15</v>
      </c>
    </row>
    <row r="90" spans="1:7">
      <c r="A90" s="479"/>
      <c r="B90" s="148" t="s">
        <v>2053</v>
      </c>
      <c r="C90" s="155" t="s">
        <v>141</v>
      </c>
      <c r="D90" s="152" t="s">
        <v>2048</v>
      </c>
      <c r="E90" s="155" t="s">
        <v>28</v>
      </c>
      <c r="F90" s="148" t="s">
        <v>2054</v>
      </c>
      <c r="G90" s="148">
        <v>1</v>
      </c>
    </row>
    <row r="91" spans="1:7">
      <c r="A91" s="479"/>
      <c r="B91" s="148" t="s">
        <v>2053</v>
      </c>
      <c r="C91" s="155" t="s">
        <v>141</v>
      </c>
      <c r="D91" s="152" t="s">
        <v>2048</v>
      </c>
      <c r="E91" s="155" t="s">
        <v>31</v>
      </c>
      <c r="F91" s="148" t="s">
        <v>2055</v>
      </c>
      <c r="G91" s="148">
        <v>1</v>
      </c>
    </row>
    <row r="92" spans="1:7">
      <c r="A92" s="479"/>
      <c r="B92" s="148" t="s">
        <v>2053</v>
      </c>
      <c r="C92" s="155" t="s">
        <v>141</v>
      </c>
      <c r="D92" s="152" t="s">
        <v>2048</v>
      </c>
      <c r="E92" s="155" t="s">
        <v>32</v>
      </c>
      <c r="F92" s="148" t="s">
        <v>2056</v>
      </c>
      <c r="G92" s="148">
        <v>1</v>
      </c>
    </row>
    <row r="93" spans="1:7">
      <c r="A93" s="479"/>
      <c r="B93" s="148" t="s">
        <v>2053</v>
      </c>
      <c r="C93" s="155" t="s">
        <v>141</v>
      </c>
      <c r="D93" s="152" t="s">
        <v>2048</v>
      </c>
      <c r="E93" s="155" t="s">
        <v>33</v>
      </c>
      <c r="F93" s="148" t="s">
        <v>2056</v>
      </c>
      <c r="G93" s="148">
        <v>2</v>
      </c>
    </row>
    <row r="94" spans="1:7">
      <c r="A94" s="479"/>
      <c r="B94" s="148" t="s">
        <v>2053</v>
      </c>
      <c r="C94" s="155" t="s">
        <v>141</v>
      </c>
      <c r="D94" s="152" t="s">
        <v>2049</v>
      </c>
      <c r="E94" s="155" t="s">
        <v>28</v>
      </c>
      <c r="F94" s="148" t="s">
        <v>2056</v>
      </c>
      <c r="G94" s="148">
        <v>3</v>
      </c>
    </row>
    <row r="95" spans="1:7">
      <c r="A95" s="479"/>
      <c r="B95" s="148" t="s">
        <v>2053</v>
      </c>
      <c r="C95" s="155" t="s">
        <v>141</v>
      </c>
      <c r="D95" s="152" t="s">
        <v>2049</v>
      </c>
      <c r="E95" s="155" t="s">
        <v>31</v>
      </c>
      <c r="F95" s="148" t="s">
        <v>2056</v>
      </c>
      <c r="G95" s="148">
        <v>4</v>
      </c>
    </row>
    <row r="96" spans="1:7">
      <c r="A96" s="479"/>
      <c r="B96" s="148" t="s">
        <v>2053</v>
      </c>
      <c r="C96" s="155" t="s">
        <v>141</v>
      </c>
      <c r="D96" s="152" t="s">
        <v>2049</v>
      </c>
      <c r="E96" s="155" t="s">
        <v>32</v>
      </c>
      <c r="F96" s="148" t="s">
        <v>2056</v>
      </c>
      <c r="G96" s="148">
        <v>5</v>
      </c>
    </row>
    <row r="97" spans="1:7">
      <c r="A97" s="479"/>
      <c r="B97" s="148" t="s">
        <v>2053</v>
      </c>
      <c r="C97" s="155" t="s">
        <v>141</v>
      </c>
      <c r="D97" s="152" t="s">
        <v>2049</v>
      </c>
      <c r="E97" s="155" t="s">
        <v>33</v>
      </c>
      <c r="F97" s="148" t="s">
        <v>2056</v>
      </c>
      <c r="G97" s="148">
        <v>6</v>
      </c>
    </row>
    <row r="98" spans="1:7">
      <c r="A98" s="479"/>
      <c r="B98" s="492" t="s">
        <v>2057</v>
      </c>
      <c r="C98" s="155" t="s">
        <v>188</v>
      </c>
      <c r="D98" s="152" t="s">
        <v>2048</v>
      </c>
      <c r="E98" s="155" t="s">
        <v>28</v>
      </c>
      <c r="F98" s="148" t="s">
        <v>744</v>
      </c>
      <c r="G98" s="148">
        <v>44</v>
      </c>
    </row>
    <row r="99" spans="1:7">
      <c r="A99" s="479"/>
      <c r="B99" s="492" t="s">
        <v>2057</v>
      </c>
      <c r="C99" s="155" t="s">
        <v>188</v>
      </c>
      <c r="D99" s="152" t="s">
        <v>2048</v>
      </c>
      <c r="E99" s="155" t="s">
        <v>31</v>
      </c>
      <c r="F99" s="148" t="s">
        <v>744</v>
      </c>
      <c r="G99" s="148">
        <v>45</v>
      </c>
    </row>
    <row r="100" spans="1:7">
      <c r="A100" s="479"/>
      <c r="B100" s="492" t="s">
        <v>2057</v>
      </c>
      <c r="C100" s="155" t="s">
        <v>188</v>
      </c>
      <c r="D100" s="152" t="s">
        <v>2048</v>
      </c>
      <c r="E100" s="155" t="s">
        <v>32</v>
      </c>
      <c r="F100" s="148" t="s">
        <v>744</v>
      </c>
      <c r="G100" s="148">
        <v>46</v>
      </c>
    </row>
    <row r="101" spans="1:7">
      <c r="A101" s="479"/>
      <c r="B101" s="492" t="s">
        <v>2057</v>
      </c>
      <c r="C101" s="155" t="s">
        <v>188</v>
      </c>
      <c r="D101" s="152" t="s">
        <v>2048</v>
      </c>
      <c r="E101" s="155" t="s">
        <v>33</v>
      </c>
      <c r="F101" s="148" t="s">
        <v>744</v>
      </c>
      <c r="G101" s="148">
        <v>47</v>
      </c>
    </row>
    <row r="102" spans="1:7">
      <c r="A102" s="479"/>
      <c r="B102" s="492" t="s">
        <v>2057</v>
      </c>
      <c r="C102" s="155" t="s">
        <v>188</v>
      </c>
      <c r="D102" s="152" t="s">
        <v>2049</v>
      </c>
      <c r="E102" s="155" t="s">
        <v>28</v>
      </c>
      <c r="F102" s="148" t="s">
        <v>744</v>
      </c>
      <c r="G102" s="148">
        <v>48</v>
      </c>
    </row>
    <row r="103" spans="1:7">
      <c r="A103" s="479"/>
      <c r="B103" s="492" t="s">
        <v>2057</v>
      </c>
      <c r="C103" s="155" t="s">
        <v>188</v>
      </c>
      <c r="D103" s="152" t="s">
        <v>2049</v>
      </c>
      <c r="E103" s="155" t="s">
        <v>31</v>
      </c>
      <c r="F103" s="148" t="s">
        <v>755</v>
      </c>
      <c r="G103" s="148">
        <v>30</v>
      </c>
    </row>
    <row r="104" spans="1:7">
      <c r="A104" s="479"/>
      <c r="B104" s="492" t="s">
        <v>2057</v>
      </c>
      <c r="C104" s="155" t="s">
        <v>188</v>
      </c>
      <c r="D104" s="152" t="s">
        <v>2049</v>
      </c>
      <c r="E104" s="155" t="s">
        <v>32</v>
      </c>
      <c r="F104" s="148" t="s">
        <v>755</v>
      </c>
      <c r="G104" s="148">
        <v>31</v>
      </c>
    </row>
    <row r="105" spans="1:7">
      <c r="A105" s="479"/>
      <c r="B105" s="492" t="s">
        <v>2057</v>
      </c>
      <c r="C105" s="155" t="s">
        <v>188</v>
      </c>
      <c r="D105" s="152" t="s">
        <v>2049</v>
      </c>
      <c r="E105" s="155" t="s">
        <v>33</v>
      </c>
      <c r="F105" s="148" t="s">
        <v>755</v>
      </c>
      <c r="G105" s="148">
        <v>32</v>
      </c>
    </row>
    <row r="106" spans="1:7">
      <c r="A106" s="479"/>
      <c r="B106" s="492" t="s">
        <v>2057</v>
      </c>
      <c r="C106" s="155" t="s">
        <v>2050</v>
      </c>
      <c r="D106" s="152" t="s">
        <v>2048</v>
      </c>
      <c r="E106" s="155" t="s">
        <v>28</v>
      </c>
      <c r="F106" s="148" t="s">
        <v>740</v>
      </c>
      <c r="G106" s="148">
        <v>25</v>
      </c>
    </row>
    <row r="107" spans="1:7">
      <c r="A107" s="479"/>
      <c r="B107" s="492" t="s">
        <v>2057</v>
      </c>
      <c r="C107" s="155" t="s">
        <v>2050</v>
      </c>
      <c r="D107" s="152" t="s">
        <v>2048</v>
      </c>
      <c r="E107" s="155" t="s">
        <v>31</v>
      </c>
      <c r="F107" s="148" t="s">
        <v>740</v>
      </c>
      <c r="G107" s="148">
        <v>26</v>
      </c>
    </row>
    <row r="108" spans="1:7">
      <c r="A108" s="479"/>
      <c r="B108" s="492" t="s">
        <v>2057</v>
      </c>
      <c r="C108" s="155" t="s">
        <v>2050</v>
      </c>
      <c r="D108" s="152" t="s">
        <v>2048</v>
      </c>
      <c r="E108" s="155" t="s">
        <v>32</v>
      </c>
      <c r="F108" s="148" t="s">
        <v>744</v>
      </c>
      <c r="G108" s="148">
        <v>21</v>
      </c>
    </row>
    <row r="109" spans="1:7">
      <c r="A109" s="479"/>
      <c r="B109" s="492" t="s">
        <v>2057</v>
      </c>
      <c r="C109" s="155" t="s">
        <v>2050</v>
      </c>
      <c r="D109" s="152" t="s">
        <v>2048</v>
      </c>
      <c r="E109" s="155" t="s">
        <v>33</v>
      </c>
      <c r="F109" s="148" t="s">
        <v>744</v>
      </c>
      <c r="G109" s="148">
        <v>22</v>
      </c>
    </row>
    <row r="110" spans="1:7">
      <c r="A110" s="479"/>
      <c r="B110" s="492" t="s">
        <v>2057</v>
      </c>
      <c r="C110" s="155" t="s">
        <v>2050</v>
      </c>
      <c r="D110" s="152" t="s">
        <v>2049</v>
      </c>
      <c r="E110" s="155" t="s">
        <v>28</v>
      </c>
      <c r="F110" s="148" t="s">
        <v>740</v>
      </c>
      <c r="G110" s="148">
        <v>27</v>
      </c>
    </row>
    <row r="111" spans="1:7">
      <c r="A111" s="479"/>
      <c r="B111" s="492" t="s">
        <v>2057</v>
      </c>
      <c r="C111" s="155" t="s">
        <v>2050</v>
      </c>
      <c r="D111" s="152" t="s">
        <v>2049</v>
      </c>
      <c r="E111" s="155" t="s">
        <v>31</v>
      </c>
      <c r="F111" s="148" t="s">
        <v>744</v>
      </c>
      <c r="G111" s="148">
        <v>23</v>
      </c>
    </row>
    <row r="112" spans="1:7">
      <c r="A112" s="479"/>
      <c r="B112" s="492" t="s">
        <v>2057</v>
      </c>
      <c r="C112" s="155" t="s">
        <v>2050</v>
      </c>
      <c r="D112" s="152" t="s">
        <v>2049</v>
      </c>
      <c r="E112" s="155" t="s">
        <v>32</v>
      </c>
      <c r="F112" s="148" t="s">
        <v>744</v>
      </c>
      <c r="G112" s="148">
        <v>24</v>
      </c>
    </row>
    <row r="113" spans="1:7">
      <c r="A113" s="479"/>
      <c r="B113" s="492" t="s">
        <v>2057</v>
      </c>
      <c r="C113" s="155" t="s">
        <v>2050</v>
      </c>
      <c r="D113" s="152" t="s">
        <v>2049</v>
      </c>
      <c r="E113" s="155" t="s">
        <v>33</v>
      </c>
      <c r="F113" s="148" t="s">
        <v>748</v>
      </c>
      <c r="G113" s="148">
        <v>12</v>
      </c>
    </row>
    <row r="114" spans="1:7">
      <c r="A114" s="479"/>
      <c r="B114" s="492" t="s">
        <v>2057</v>
      </c>
      <c r="C114" s="155" t="s">
        <v>2051</v>
      </c>
      <c r="D114" s="152" t="s">
        <v>2048</v>
      </c>
      <c r="E114" s="155" t="s">
        <v>28</v>
      </c>
      <c r="F114" s="148" t="s">
        <v>38</v>
      </c>
      <c r="G114" s="148">
        <v>2</v>
      </c>
    </row>
    <row r="115" spans="1:7">
      <c r="A115" s="479"/>
      <c r="B115" s="492" t="s">
        <v>2057</v>
      </c>
      <c r="C115" s="155" t="s">
        <v>2051</v>
      </c>
      <c r="D115" s="152" t="s">
        <v>2048</v>
      </c>
      <c r="E115" s="155" t="s">
        <v>31</v>
      </c>
      <c r="F115" s="148" t="s">
        <v>38</v>
      </c>
      <c r="G115" s="148">
        <v>3</v>
      </c>
    </row>
    <row r="116" spans="1:7">
      <c r="A116" s="479"/>
      <c r="B116" s="492" t="s">
        <v>2057</v>
      </c>
      <c r="C116" s="155" t="s">
        <v>2051</v>
      </c>
      <c r="D116" s="152" t="s">
        <v>2048</v>
      </c>
      <c r="E116" s="155" t="s">
        <v>32</v>
      </c>
      <c r="F116" s="148" t="s">
        <v>166</v>
      </c>
      <c r="G116" s="148">
        <v>3</v>
      </c>
    </row>
    <row r="117" spans="1:7">
      <c r="A117" s="479"/>
      <c r="B117" s="492" t="s">
        <v>2057</v>
      </c>
      <c r="C117" s="155" t="s">
        <v>2051</v>
      </c>
      <c r="D117" s="152" t="s">
        <v>2048</v>
      </c>
      <c r="E117" s="155" t="s">
        <v>33</v>
      </c>
      <c r="F117" s="148" t="s">
        <v>166</v>
      </c>
      <c r="G117" s="148">
        <v>4</v>
      </c>
    </row>
    <row r="118" spans="1:7">
      <c r="A118" s="479"/>
      <c r="B118" s="492" t="s">
        <v>2057</v>
      </c>
      <c r="C118" s="155" t="s">
        <v>2051</v>
      </c>
      <c r="D118" s="152" t="s">
        <v>2049</v>
      </c>
      <c r="E118" s="155" t="s">
        <v>28</v>
      </c>
      <c r="F118" s="148" t="s">
        <v>38</v>
      </c>
      <c r="G118" s="148">
        <v>4</v>
      </c>
    </row>
    <row r="119" spans="1:7">
      <c r="A119" s="479"/>
      <c r="B119" s="492" t="s">
        <v>2057</v>
      </c>
      <c r="C119" s="155" t="s">
        <v>2051</v>
      </c>
      <c r="D119" s="152" t="s">
        <v>2049</v>
      </c>
      <c r="E119" s="155" t="s">
        <v>31</v>
      </c>
      <c r="F119" s="148" t="s">
        <v>166</v>
      </c>
      <c r="G119" s="148">
        <v>5</v>
      </c>
    </row>
    <row r="120" spans="1:7">
      <c r="A120" s="479"/>
      <c r="B120" s="492" t="s">
        <v>2057</v>
      </c>
      <c r="C120" s="155" t="s">
        <v>2051</v>
      </c>
      <c r="D120" s="152" t="s">
        <v>2049</v>
      </c>
      <c r="E120" s="155" t="s">
        <v>32</v>
      </c>
      <c r="F120" s="148" t="s">
        <v>517</v>
      </c>
      <c r="G120" s="148">
        <v>7</v>
      </c>
    </row>
    <row r="121" spans="1:7">
      <c r="A121" s="479"/>
      <c r="B121" s="492" t="s">
        <v>2057</v>
      </c>
      <c r="C121" s="155" t="s">
        <v>2051</v>
      </c>
      <c r="D121" s="152" t="s">
        <v>2049</v>
      </c>
      <c r="E121" s="155" t="s">
        <v>33</v>
      </c>
      <c r="F121" s="148" t="s">
        <v>517</v>
      </c>
      <c r="G121" s="148">
        <v>8</v>
      </c>
    </row>
    <row r="122" spans="1:7">
      <c r="A122" s="479"/>
      <c r="B122" s="492" t="s">
        <v>2057</v>
      </c>
      <c r="C122" s="155" t="s">
        <v>2052</v>
      </c>
      <c r="D122" s="152" t="s">
        <v>2048</v>
      </c>
      <c r="E122" s="155" t="s">
        <v>28</v>
      </c>
      <c r="F122" s="148" t="s">
        <v>38</v>
      </c>
      <c r="G122" s="148">
        <v>5</v>
      </c>
    </row>
    <row r="123" spans="1:7">
      <c r="A123" s="479"/>
      <c r="B123" s="492" t="s">
        <v>2057</v>
      </c>
      <c r="C123" s="155" t="s">
        <v>2052</v>
      </c>
      <c r="D123" s="152" t="s">
        <v>2048</v>
      </c>
      <c r="E123" s="155" t="s">
        <v>31</v>
      </c>
      <c r="F123" s="148" t="s">
        <v>38</v>
      </c>
      <c r="G123" s="148">
        <v>6</v>
      </c>
    </row>
    <row r="124" spans="1:7">
      <c r="A124" s="479"/>
      <c r="B124" s="492" t="s">
        <v>2057</v>
      </c>
      <c r="C124" s="155" t="s">
        <v>2052</v>
      </c>
      <c r="D124" s="152" t="s">
        <v>2048</v>
      </c>
      <c r="E124" s="155" t="s">
        <v>32</v>
      </c>
      <c r="F124" s="148" t="s">
        <v>166</v>
      </c>
      <c r="G124" s="148">
        <v>6</v>
      </c>
    </row>
    <row r="125" spans="1:7">
      <c r="A125" s="479"/>
      <c r="B125" s="492" t="s">
        <v>2057</v>
      </c>
      <c r="C125" s="155" t="s">
        <v>2052</v>
      </c>
      <c r="D125" s="152" t="s">
        <v>2048</v>
      </c>
      <c r="E125" s="155" t="s">
        <v>33</v>
      </c>
      <c r="F125" s="148" t="s">
        <v>166</v>
      </c>
      <c r="G125" s="148">
        <v>7</v>
      </c>
    </row>
    <row r="126" spans="1:7">
      <c r="A126" s="479"/>
      <c r="B126" s="492" t="s">
        <v>2057</v>
      </c>
      <c r="C126" s="155" t="s">
        <v>2052</v>
      </c>
      <c r="D126" s="152" t="s">
        <v>2049</v>
      </c>
      <c r="E126" s="155" t="s">
        <v>28</v>
      </c>
      <c r="F126" s="148" t="s">
        <v>166</v>
      </c>
      <c r="G126" s="148">
        <v>8</v>
      </c>
    </row>
    <row r="127" spans="1:7">
      <c r="A127" s="479"/>
      <c r="B127" s="492" t="s">
        <v>2057</v>
      </c>
      <c r="C127" s="155" t="s">
        <v>2052</v>
      </c>
      <c r="D127" s="152" t="s">
        <v>2049</v>
      </c>
      <c r="E127" s="155" t="s">
        <v>31</v>
      </c>
      <c r="F127" s="148" t="s">
        <v>166</v>
      </c>
      <c r="G127" s="148">
        <v>9</v>
      </c>
    </row>
    <row r="128" spans="1:7">
      <c r="A128" s="479"/>
      <c r="B128" s="492" t="s">
        <v>2057</v>
      </c>
      <c r="C128" s="155" t="s">
        <v>2052</v>
      </c>
      <c r="D128" s="152" t="s">
        <v>2049</v>
      </c>
      <c r="E128" s="155" t="s">
        <v>32</v>
      </c>
      <c r="F128" s="148" t="s">
        <v>517</v>
      </c>
      <c r="G128" s="148">
        <v>9</v>
      </c>
    </row>
    <row r="129" spans="1:7">
      <c r="A129" s="479"/>
      <c r="B129" s="492" t="s">
        <v>2057</v>
      </c>
      <c r="C129" s="155" t="s">
        <v>2052</v>
      </c>
      <c r="D129" s="152" t="s">
        <v>2049</v>
      </c>
      <c r="E129" s="155" t="s">
        <v>33</v>
      </c>
      <c r="F129" s="148" t="s">
        <v>517</v>
      </c>
      <c r="G129" s="148">
        <v>10</v>
      </c>
    </row>
    <row r="130" spans="1:7">
      <c r="A130" s="479"/>
      <c r="B130" s="492" t="s">
        <v>2057</v>
      </c>
      <c r="C130" s="155" t="s">
        <v>140</v>
      </c>
      <c r="D130" s="152" t="s">
        <v>2048</v>
      </c>
      <c r="E130" s="155" t="s">
        <v>28</v>
      </c>
      <c r="F130" s="148" t="s">
        <v>38</v>
      </c>
      <c r="G130" s="148">
        <v>7</v>
      </c>
    </row>
    <row r="131" spans="1:7">
      <c r="A131" s="479"/>
      <c r="B131" s="492" t="s">
        <v>2057</v>
      </c>
      <c r="C131" s="155" t="s">
        <v>140</v>
      </c>
      <c r="D131" s="152" t="s">
        <v>2048</v>
      </c>
      <c r="E131" s="155" t="s">
        <v>31</v>
      </c>
      <c r="F131" s="148" t="s">
        <v>38</v>
      </c>
      <c r="G131" s="148">
        <v>8</v>
      </c>
    </row>
    <row r="132" spans="1:7">
      <c r="A132" s="479"/>
      <c r="B132" s="492" t="s">
        <v>2057</v>
      </c>
      <c r="C132" s="155" t="s">
        <v>140</v>
      </c>
      <c r="D132" s="152" t="s">
        <v>2048</v>
      </c>
      <c r="E132" s="155" t="s">
        <v>32</v>
      </c>
      <c r="F132" s="148" t="s">
        <v>166</v>
      </c>
      <c r="G132" s="148">
        <v>10</v>
      </c>
    </row>
    <row r="133" spans="1:7">
      <c r="A133" s="479"/>
      <c r="B133" s="492" t="s">
        <v>2057</v>
      </c>
      <c r="C133" s="155" t="s">
        <v>140</v>
      </c>
      <c r="D133" s="152" t="s">
        <v>2048</v>
      </c>
      <c r="E133" s="155" t="s">
        <v>33</v>
      </c>
      <c r="F133" s="148" t="s">
        <v>166</v>
      </c>
      <c r="G133" s="148">
        <v>11</v>
      </c>
    </row>
    <row r="134" spans="1:7">
      <c r="A134" s="479"/>
      <c r="B134" s="492" t="s">
        <v>2057</v>
      </c>
      <c r="C134" s="155" t="s">
        <v>140</v>
      </c>
      <c r="D134" s="152" t="s">
        <v>2049</v>
      </c>
      <c r="E134" s="155" t="s">
        <v>28</v>
      </c>
      <c r="F134" s="148" t="s">
        <v>166</v>
      </c>
      <c r="G134" s="148">
        <v>12</v>
      </c>
    </row>
    <row r="135" spans="1:7">
      <c r="A135" s="479"/>
      <c r="B135" s="492" t="s">
        <v>2057</v>
      </c>
      <c r="C135" s="155" t="s">
        <v>140</v>
      </c>
      <c r="D135" s="152" t="s">
        <v>2049</v>
      </c>
      <c r="E135" s="155" t="s">
        <v>31</v>
      </c>
      <c r="F135" s="148" t="s">
        <v>166</v>
      </c>
      <c r="G135" s="148">
        <v>13</v>
      </c>
    </row>
    <row r="136" spans="1:7">
      <c r="A136" s="479"/>
      <c r="B136" s="492" t="s">
        <v>2057</v>
      </c>
      <c r="C136" s="155" t="s">
        <v>140</v>
      </c>
      <c r="D136" s="152" t="s">
        <v>2049</v>
      </c>
      <c r="E136" s="155" t="s">
        <v>32</v>
      </c>
      <c r="F136" s="148" t="s">
        <v>517</v>
      </c>
      <c r="G136" s="148">
        <v>11</v>
      </c>
    </row>
    <row r="137" spans="1:7">
      <c r="A137" s="479"/>
      <c r="B137" s="492" t="s">
        <v>2057</v>
      </c>
      <c r="C137" s="155" t="s">
        <v>140</v>
      </c>
      <c r="D137" s="152" t="s">
        <v>2049</v>
      </c>
      <c r="E137" s="155" t="s">
        <v>33</v>
      </c>
      <c r="F137" s="148" t="s">
        <v>517</v>
      </c>
      <c r="G137" s="148">
        <v>12</v>
      </c>
    </row>
    <row r="138" spans="1:7">
      <c r="A138" s="479"/>
      <c r="B138" s="492" t="s">
        <v>2057</v>
      </c>
      <c r="C138" s="155" t="s">
        <v>141</v>
      </c>
      <c r="D138" s="152" t="s">
        <v>2048</v>
      </c>
      <c r="E138" s="155" t="s">
        <v>28</v>
      </c>
      <c r="F138" s="148" t="s">
        <v>38</v>
      </c>
      <c r="G138" s="148">
        <v>9</v>
      </c>
    </row>
    <row r="139" spans="1:7">
      <c r="A139" s="479"/>
      <c r="B139" s="492" t="s">
        <v>2057</v>
      </c>
      <c r="C139" s="155" t="s">
        <v>141</v>
      </c>
      <c r="D139" s="152" t="s">
        <v>2048</v>
      </c>
      <c r="E139" s="155" t="s">
        <v>31</v>
      </c>
      <c r="F139" s="148" t="s">
        <v>38</v>
      </c>
      <c r="G139" s="148">
        <v>10</v>
      </c>
    </row>
    <row r="140" spans="1:7">
      <c r="A140" s="479"/>
      <c r="B140" s="492" t="s">
        <v>2057</v>
      </c>
      <c r="C140" s="155" t="s">
        <v>141</v>
      </c>
      <c r="D140" s="152" t="s">
        <v>2048</v>
      </c>
      <c r="E140" s="155" t="s">
        <v>32</v>
      </c>
      <c r="F140" s="148" t="s">
        <v>2054</v>
      </c>
      <c r="G140" s="148">
        <v>2</v>
      </c>
    </row>
    <row r="141" spans="1:7">
      <c r="A141" s="479"/>
      <c r="B141" s="492" t="s">
        <v>2057</v>
      </c>
      <c r="C141" s="155" t="s">
        <v>141</v>
      </c>
      <c r="D141" s="152" t="s">
        <v>2048</v>
      </c>
      <c r="E141" s="155" t="s">
        <v>33</v>
      </c>
      <c r="F141" s="148" t="s">
        <v>2055</v>
      </c>
      <c r="G141" s="148">
        <v>2</v>
      </c>
    </row>
    <row r="142" spans="1:7">
      <c r="A142" s="479"/>
      <c r="B142" s="492" t="s">
        <v>2057</v>
      </c>
      <c r="C142" s="155" t="s">
        <v>141</v>
      </c>
      <c r="D142" s="152" t="s">
        <v>2049</v>
      </c>
      <c r="E142" s="155" t="s">
        <v>28</v>
      </c>
      <c r="F142" s="148" t="s">
        <v>2054</v>
      </c>
      <c r="G142" s="148">
        <v>3</v>
      </c>
    </row>
    <row r="143" spans="1:7">
      <c r="A143" s="479"/>
      <c r="B143" s="492" t="s">
        <v>2057</v>
      </c>
      <c r="C143" s="155" t="s">
        <v>141</v>
      </c>
      <c r="D143" s="152" t="s">
        <v>2049</v>
      </c>
      <c r="E143" s="155" t="s">
        <v>31</v>
      </c>
      <c r="F143" s="148" t="s">
        <v>2054</v>
      </c>
      <c r="G143" s="148">
        <v>4</v>
      </c>
    </row>
    <row r="144" spans="1:7">
      <c r="A144" s="479"/>
      <c r="B144" s="492" t="s">
        <v>2057</v>
      </c>
      <c r="C144" s="155" t="s">
        <v>141</v>
      </c>
      <c r="D144" s="152" t="s">
        <v>2049</v>
      </c>
      <c r="E144" s="155" t="s">
        <v>32</v>
      </c>
      <c r="F144" s="148" t="s">
        <v>2055</v>
      </c>
      <c r="G144" s="148">
        <v>3</v>
      </c>
    </row>
    <row r="145" spans="1:7">
      <c r="A145" s="479"/>
      <c r="B145" s="492" t="s">
        <v>2057</v>
      </c>
      <c r="C145" s="155" t="s">
        <v>141</v>
      </c>
      <c r="D145" s="152" t="s">
        <v>2049</v>
      </c>
      <c r="E145" s="155" t="s">
        <v>33</v>
      </c>
      <c r="F145" s="148" t="s">
        <v>2055</v>
      </c>
      <c r="G145" s="148">
        <v>6</v>
      </c>
    </row>
    <row r="146" spans="1:7">
      <c r="A146" s="479"/>
      <c r="B146" s="492" t="s">
        <v>2058</v>
      </c>
      <c r="C146" s="155" t="s">
        <v>188</v>
      </c>
      <c r="D146" s="152" t="s">
        <v>2048</v>
      </c>
      <c r="E146" s="155" t="s">
        <v>28</v>
      </c>
      <c r="F146" s="148" t="s">
        <v>740</v>
      </c>
      <c r="G146" s="148">
        <v>28</v>
      </c>
    </row>
    <row r="147" spans="1:7">
      <c r="A147" s="479"/>
      <c r="B147" s="492" t="s">
        <v>2058</v>
      </c>
      <c r="C147" s="155" t="s">
        <v>188</v>
      </c>
      <c r="D147" s="152" t="s">
        <v>2048</v>
      </c>
      <c r="E147" s="155" t="s">
        <v>31</v>
      </c>
      <c r="F147" s="148" t="s">
        <v>740</v>
      </c>
      <c r="G147" s="148">
        <v>29</v>
      </c>
    </row>
    <row r="148" spans="1:7">
      <c r="A148" s="479"/>
      <c r="B148" s="492" t="s">
        <v>2058</v>
      </c>
      <c r="C148" s="155" t="s">
        <v>188</v>
      </c>
      <c r="D148" s="152" t="s">
        <v>2048</v>
      </c>
      <c r="E148" s="155" t="s">
        <v>32</v>
      </c>
      <c r="F148" s="148" t="s">
        <v>740</v>
      </c>
      <c r="G148" s="148">
        <v>30</v>
      </c>
    </row>
    <row r="149" spans="1:7">
      <c r="A149" s="479"/>
      <c r="B149" s="492" t="s">
        <v>2058</v>
      </c>
      <c r="C149" s="155" t="s">
        <v>188</v>
      </c>
      <c r="D149" s="152" t="s">
        <v>2048</v>
      </c>
      <c r="E149" s="155" t="s">
        <v>33</v>
      </c>
      <c r="F149" s="148" t="s">
        <v>744</v>
      </c>
      <c r="G149" s="148">
        <v>25</v>
      </c>
    </row>
    <row r="150" spans="1:7">
      <c r="A150" s="479"/>
      <c r="B150" s="492" t="s">
        <v>2058</v>
      </c>
      <c r="C150" s="155" t="s">
        <v>188</v>
      </c>
      <c r="D150" s="152" t="s">
        <v>2049</v>
      </c>
      <c r="E150" s="155" t="s">
        <v>28</v>
      </c>
      <c r="F150" s="148" t="s">
        <v>740</v>
      </c>
      <c r="G150" s="148">
        <v>31</v>
      </c>
    </row>
    <row r="151" spans="1:7">
      <c r="A151" s="479"/>
      <c r="B151" s="492" t="s">
        <v>2058</v>
      </c>
      <c r="C151" s="155" t="s">
        <v>188</v>
      </c>
      <c r="D151" s="152" t="s">
        <v>2049</v>
      </c>
      <c r="E151" s="155" t="s">
        <v>31</v>
      </c>
      <c r="F151" s="148" t="s">
        <v>740</v>
      </c>
      <c r="G151" s="148">
        <v>32</v>
      </c>
    </row>
    <row r="152" spans="1:7">
      <c r="A152" s="479"/>
      <c r="B152" s="492" t="s">
        <v>2058</v>
      </c>
      <c r="C152" s="155" t="s">
        <v>188</v>
      </c>
      <c r="D152" s="152" t="s">
        <v>2049</v>
      </c>
      <c r="E152" s="155" t="s">
        <v>32</v>
      </c>
      <c r="F152" s="148" t="s">
        <v>744</v>
      </c>
      <c r="G152" s="148">
        <v>26</v>
      </c>
    </row>
    <row r="153" spans="1:7">
      <c r="A153" s="479"/>
      <c r="B153" s="492" t="s">
        <v>2058</v>
      </c>
      <c r="C153" s="155" t="s">
        <v>188</v>
      </c>
      <c r="D153" s="152" t="s">
        <v>2049</v>
      </c>
      <c r="E153" s="155" t="s">
        <v>33</v>
      </c>
      <c r="F153" s="148" t="s">
        <v>744</v>
      </c>
      <c r="G153" s="148">
        <v>27</v>
      </c>
    </row>
    <row r="154" spans="1:7">
      <c r="A154" s="479"/>
      <c r="B154" s="492" t="s">
        <v>2058</v>
      </c>
      <c r="C154" s="155" t="s">
        <v>2050</v>
      </c>
      <c r="D154" s="152" t="s">
        <v>2048</v>
      </c>
      <c r="E154" s="155" t="s">
        <v>28</v>
      </c>
      <c r="F154" s="148" t="s">
        <v>38</v>
      </c>
      <c r="G154" s="148">
        <v>11</v>
      </c>
    </row>
    <row r="155" spans="1:7">
      <c r="A155" s="479"/>
      <c r="B155" s="492" t="s">
        <v>2058</v>
      </c>
      <c r="C155" s="155" t="s">
        <v>2050</v>
      </c>
      <c r="D155" s="152" t="s">
        <v>2048</v>
      </c>
      <c r="E155" s="155" t="s">
        <v>31</v>
      </c>
      <c r="F155" s="148" t="s">
        <v>38</v>
      </c>
      <c r="G155" s="148">
        <v>12</v>
      </c>
    </row>
    <row r="156" spans="1:7">
      <c r="A156" s="479"/>
      <c r="B156" s="492" t="s">
        <v>2058</v>
      </c>
      <c r="C156" s="155" t="s">
        <v>2050</v>
      </c>
      <c r="D156" s="152" t="s">
        <v>2048</v>
      </c>
      <c r="E156" s="155" t="s">
        <v>32</v>
      </c>
      <c r="F156" s="148" t="s">
        <v>744</v>
      </c>
      <c r="G156" s="148">
        <v>28</v>
      </c>
    </row>
    <row r="157" spans="1:7">
      <c r="A157" s="479"/>
      <c r="B157" s="492" t="s">
        <v>2058</v>
      </c>
      <c r="C157" s="155" t="s">
        <v>2050</v>
      </c>
      <c r="D157" s="152" t="s">
        <v>2048</v>
      </c>
      <c r="E157" s="155" t="s">
        <v>33</v>
      </c>
      <c r="F157" s="148" t="s">
        <v>744</v>
      </c>
      <c r="G157" s="148">
        <v>29</v>
      </c>
    </row>
    <row r="158" spans="1:7">
      <c r="A158" s="479"/>
      <c r="B158" s="492" t="s">
        <v>2058</v>
      </c>
      <c r="C158" s="155" t="s">
        <v>2050</v>
      </c>
      <c r="D158" s="152" t="s">
        <v>2049</v>
      </c>
      <c r="E158" s="155" t="s">
        <v>28</v>
      </c>
      <c r="F158" s="148" t="s">
        <v>740</v>
      </c>
      <c r="G158" s="148">
        <v>33</v>
      </c>
    </row>
    <row r="159" spans="1:7">
      <c r="A159" s="479"/>
      <c r="B159" s="492" t="s">
        <v>2058</v>
      </c>
      <c r="C159" s="155" t="s">
        <v>2050</v>
      </c>
      <c r="D159" s="152" t="s">
        <v>2049</v>
      </c>
      <c r="E159" s="155" t="s">
        <v>31</v>
      </c>
      <c r="F159" s="148" t="s">
        <v>740</v>
      </c>
      <c r="G159" s="148">
        <v>34</v>
      </c>
    </row>
    <row r="160" spans="1:7">
      <c r="A160" s="479"/>
      <c r="B160" s="492" t="s">
        <v>2058</v>
      </c>
      <c r="C160" s="155" t="s">
        <v>2050</v>
      </c>
      <c r="D160" s="152" t="s">
        <v>2049</v>
      </c>
      <c r="E160" s="155" t="s">
        <v>32</v>
      </c>
      <c r="F160" s="148" t="s">
        <v>744</v>
      </c>
      <c r="G160" s="148">
        <v>30</v>
      </c>
    </row>
    <row r="161" spans="1:7">
      <c r="A161" s="479"/>
      <c r="B161" s="492" t="s">
        <v>2058</v>
      </c>
      <c r="C161" s="155" t="s">
        <v>2050</v>
      </c>
      <c r="D161" s="152" t="s">
        <v>2049</v>
      </c>
      <c r="E161" s="155" t="s">
        <v>33</v>
      </c>
      <c r="F161" s="148" t="s">
        <v>744</v>
      </c>
      <c r="G161" s="148">
        <v>31</v>
      </c>
    </row>
    <row r="162" spans="1:7">
      <c r="A162" s="479"/>
      <c r="B162" s="492" t="s">
        <v>2058</v>
      </c>
      <c r="C162" s="155" t="s">
        <v>2051</v>
      </c>
      <c r="D162" s="152" t="s">
        <v>2048</v>
      </c>
      <c r="E162" s="155" t="s">
        <v>28</v>
      </c>
      <c r="F162" s="148" t="s">
        <v>58</v>
      </c>
      <c r="G162" s="148">
        <v>1</v>
      </c>
    </row>
    <row r="163" spans="1:7">
      <c r="A163" s="479"/>
      <c r="B163" s="492" t="s">
        <v>2058</v>
      </c>
      <c r="C163" s="155" t="s">
        <v>2051</v>
      </c>
      <c r="D163" s="152" t="s">
        <v>2048</v>
      </c>
      <c r="E163" s="155" t="s">
        <v>31</v>
      </c>
      <c r="F163" s="148" t="s">
        <v>58</v>
      </c>
      <c r="G163" s="148">
        <v>2</v>
      </c>
    </row>
    <row r="164" spans="1:7">
      <c r="A164" s="479"/>
      <c r="B164" s="492" t="s">
        <v>2058</v>
      </c>
      <c r="C164" s="155" t="s">
        <v>2051</v>
      </c>
      <c r="D164" s="152" t="s">
        <v>2048</v>
      </c>
      <c r="E164" s="155" t="s">
        <v>32</v>
      </c>
      <c r="F164" s="148" t="s">
        <v>38</v>
      </c>
      <c r="G164" s="148">
        <v>13</v>
      </c>
    </row>
    <row r="165" spans="1:7">
      <c r="A165" s="479"/>
      <c r="B165" s="492" t="s">
        <v>2058</v>
      </c>
      <c r="C165" s="155" t="s">
        <v>2051</v>
      </c>
      <c r="D165" s="152" t="s">
        <v>2048</v>
      </c>
      <c r="E165" s="155" t="s">
        <v>33</v>
      </c>
      <c r="F165" s="148" t="s">
        <v>38</v>
      </c>
      <c r="G165" s="148">
        <v>14</v>
      </c>
    </row>
    <row r="166" spans="1:7">
      <c r="A166" s="479"/>
      <c r="B166" s="492" t="s">
        <v>2058</v>
      </c>
      <c r="C166" s="155" t="s">
        <v>2051</v>
      </c>
      <c r="D166" s="152" t="s">
        <v>2049</v>
      </c>
      <c r="E166" s="155" t="s">
        <v>28</v>
      </c>
      <c r="F166" s="148" t="s">
        <v>38</v>
      </c>
      <c r="G166" s="148">
        <v>15</v>
      </c>
    </row>
    <row r="167" spans="1:7">
      <c r="A167" s="479"/>
      <c r="B167" s="492" t="s">
        <v>2058</v>
      </c>
      <c r="C167" s="155" t="s">
        <v>2051</v>
      </c>
      <c r="D167" s="152" t="s">
        <v>2049</v>
      </c>
      <c r="E167" s="155" t="s">
        <v>31</v>
      </c>
      <c r="F167" s="148" t="s">
        <v>38</v>
      </c>
      <c r="G167" s="148">
        <v>16</v>
      </c>
    </row>
    <row r="168" spans="1:7">
      <c r="A168" s="479"/>
      <c r="B168" s="492" t="s">
        <v>2058</v>
      </c>
      <c r="C168" s="155" t="s">
        <v>2051</v>
      </c>
      <c r="D168" s="152" t="s">
        <v>2049</v>
      </c>
      <c r="E168" s="155" t="s">
        <v>32</v>
      </c>
      <c r="F168" s="148" t="s">
        <v>166</v>
      </c>
      <c r="G168" s="148">
        <v>14</v>
      </c>
    </row>
    <row r="169" spans="1:7">
      <c r="A169" s="479"/>
      <c r="B169" s="492" t="s">
        <v>2058</v>
      </c>
      <c r="C169" s="155" t="s">
        <v>2051</v>
      </c>
      <c r="D169" s="152" t="s">
        <v>2049</v>
      </c>
      <c r="E169" s="155" t="s">
        <v>33</v>
      </c>
      <c r="F169" s="148" t="s">
        <v>166</v>
      </c>
      <c r="G169" s="148">
        <v>15</v>
      </c>
    </row>
    <row r="170" spans="1:7">
      <c r="A170" s="479"/>
      <c r="B170" s="492" t="s">
        <v>2058</v>
      </c>
      <c r="C170" s="155" t="s">
        <v>2052</v>
      </c>
      <c r="D170" s="152" t="s">
        <v>2048</v>
      </c>
      <c r="E170" s="155" t="s">
        <v>28</v>
      </c>
      <c r="F170" s="148" t="s">
        <v>58</v>
      </c>
      <c r="G170" s="148">
        <v>3</v>
      </c>
    </row>
    <row r="171" spans="1:7">
      <c r="A171" s="479"/>
      <c r="B171" s="492" t="s">
        <v>2058</v>
      </c>
      <c r="C171" s="155" t="s">
        <v>2052</v>
      </c>
      <c r="D171" s="152" t="s">
        <v>2048</v>
      </c>
      <c r="E171" s="155" t="s">
        <v>31</v>
      </c>
      <c r="F171" s="148" t="s">
        <v>58</v>
      </c>
      <c r="G171" s="148">
        <v>4</v>
      </c>
    </row>
    <row r="172" spans="1:7">
      <c r="A172" s="479"/>
      <c r="B172" s="492" t="s">
        <v>2058</v>
      </c>
      <c r="C172" s="155" t="s">
        <v>2052</v>
      </c>
      <c r="D172" s="152" t="s">
        <v>2048</v>
      </c>
      <c r="E172" s="155" t="s">
        <v>32</v>
      </c>
      <c r="F172" s="148" t="s">
        <v>38</v>
      </c>
      <c r="G172" s="148">
        <v>17</v>
      </c>
    </row>
    <row r="173" spans="1:7">
      <c r="A173" s="479"/>
      <c r="B173" s="492" t="s">
        <v>2058</v>
      </c>
      <c r="C173" s="155" t="s">
        <v>2052</v>
      </c>
      <c r="D173" s="152" t="s">
        <v>2048</v>
      </c>
      <c r="E173" s="155" t="s">
        <v>33</v>
      </c>
      <c r="F173" s="148" t="s">
        <v>38</v>
      </c>
      <c r="G173" s="148">
        <v>18</v>
      </c>
    </row>
    <row r="174" spans="1:7">
      <c r="A174" s="479"/>
      <c r="B174" s="492" t="s">
        <v>2058</v>
      </c>
      <c r="C174" s="155" t="s">
        <v>2052</v>
      </c>
      <c r="D174" s="152" t="s">
        <v>2049</v>
      </c>
      <c r="E174" s="155" t="s">
        <v>28</v>
      </c>
      <c r="F174" s="148" t="s">
        <v>38</v>
      </c>
      <c r="G174" s="148">
        <v>19</v>
      </c>
    </row>
    <row r="175" spans="1:7">
      <c r="A175" s="479"/>
      <c r="B175" s="492" t="s">
        <v>2058</v>
      </c>
      <c r="C175" s="155" t="s">
        <v>2052</v>
      </c>
      <c r="D175" s="152" t="s">
        <v>2049</v>
      </c>
      <c r="E175" s="155" t="s">
        <v>31</v>
      </c>
      <c r="F175" s="148" t="s">
        <v>38</v>
      </c>
      <c r="G175" s="148">
        <v>20</v>
      </c>
    </row>
    <row r="176" spans="1:7">
      <c r="A176" s="479"/>
      <c r="B176" s="492" t="s">
        <v>2058</v>
      </c>
      <c r="C176" s="155" t="s">
        <v>2052</v>
      </c>
      <c r="D176" s="152" t="s">
        <v>2049</v>
      </c>
      <c r="E176" s="155" t="s">
        <v>32</v>
      </c>
      <c r="F176" s="148" t="s">
        <v>166</v>
      </c>
      <c r="G176" s="148">
        <v>16</v>
      </c>
    </row>
    <row r="177" spans="1:7">
      <c r="A177" s="479"/>
      <c r="B177" s="492" t="s">
        <v>2058</v>
      </c>
      <c r="C177" s="155" t="s">
        <v>2052</v>
      </c>
      <c r="D177" s="152" t="s">
        <v>2049</v>
      </c>
      <c r="E177" s="155" t="s">
        <v>33</v>
      </c>
      <c r="F177" s="148" t="s">
        <v>166</v>
      </c>
      <c r="G177" s="148">
        <v>17</v>
      </c>
    </row>
    <row r="178" spans="1:7">
      <c r="A178" s="479"/>
      <c r="B178" s="492" t="s">
        <v>2058</v>
      </c>
      <c r="C178" s="155" t="s">
        <v>140</v>
      </c>
      <c r="D178" s="152" t="s">
        <v>2048</v>
      </c>
      <c r="E178" s="155" t="s">
        <v>28</v>
      </c>
      <c r="F178" s="148" t="s">
        <v>58</v>
      </c>
      <c r="G178" s="148">
        <v>5</v>
      </c>
    </row>
    <row r="179" spans="1:7">
      <c r="A179" s="479"/>
      <c r="B179" s="492" t="s">
        <v>2058</v>
      </c>
      <c r="C179" s="155" t="s">
        <v>140</v>
      </c>
      <c r="D179" s="152" t="s">
        <v>2048</v>
      </c>
      <c r="E179" s="155" t="s">
        <v>31</v>
      </c>
      <c r="F179" s="148" t="s">
        <v>58</v>
      </c>
      <c r="G179" s="148">
        <v>6</v>
      </c>
    </row>
    <row r="180" spans="1:7">
      <c r="A180" s="479"/>
      <c r="B180" s="492" t="s">
        <v>2058</v>
      </c>
      <c r="C180" s="155" t="s">
        <v>140</v>
      </c>
      <c r="D180" s="152" t="s">
        <v>2048</v>
      </c>
      <c r="E180" s="155" t="s">
        <v>32</v>
      </c>
      <c r="F180" s="148" t="s">
        <v>38</v>
      </c>
      <c r="G180" s="148">
        <v>21</v>
      </c>
    </row>
    <row r="181" spans="1:7">
      <c r="A181" s="479"/>
      <c r="B181" s="492" t="s">
        <v>2058</v>
      </c>
      <c r="C181" s="155" t="s">
        <v>140</v>
      </c>
      <c r="D181" s="152" t="s">
        <v>2048</v>
      </c>
      <c r="E181" s="155" t="s">
        <v>33</v>
      </c>
      <c r="F181" s="148" t="s">
        <v>166</v>
      </c>
      <c r="G181" s="148">
        <v>18</v>
      </c>
    </row>
    <row r="182" spans="1:7">
      <c r="A182" s="479"/>
      <c r="B182" s="492" t="s">
        <v>2058</v>
      </c>
      <c r="C182" s="155" t="s">
        <v>140</v>
      </c>
      <c r="D182" s="152" t="s">
        <v>2049</v>
      </c>
      <c r="E182" s="155" t="s">
        <v>28</v>
      </c>
      <c r="F182" s="148" t="s">
        <v>38</v>
      </c>
      <c r="G182" s="148">
        <v>22</v>
      </c>
    </row>
    <row r="183" spans="1:7">
      <c r="A183" s="479"/>
      <c r="B183" s="492" t="s">
        <v>2058</v>
      </c>
      <c r="C183" s="155" t="s">
        <v>140</v>
      </c>
      <c r="D183" s="152" t="s">
        <v>2049</v>
      </c>
      <c r="E183" s="155" t="s">
        <v>31</v>
      </c>
      <c r="F183" s="148" t="s">
        <v>38</v>
      </c>
      <c r="G183" s="148">
        <v>23</v>
      </c>
    </row>
    <row r="184" spans="1:7">
      <c r="A184" s="479"/>
      <c r="B184" s="492" t="s">
        <v>2058</v>
      </c>
      <c r="C184" s="155" t="s">
        <v>140</v>
      </c>
      <c r="D184" s="152" t="s">
        <v>2049</v>
      </c>
      <c r="E184" s="155" t="s">
        <v>32</v>
      </c>
      <c r="F184" s="148" t="s">
        <v>166</v>
      </c>
      <c r="G184" s="148">
        <v>19</v>
      </c>
    </row>
    <row r="185" spans="1:7">
      <c r="A185" s="479"/>
      <c r="B185" s="492" t="s">
        <v>2058</v>
      </c>
      <c r="C185" s="155" t="s">
        <v>140</v>
      </c>
      <c r="D185" s="152" t="s">
        <v>2049</v>
      </c>
      <c r="E185" s="155" t="s">
        <v>33</v>
      </c>
      <c r="F185" s="148" t="s">
        <v>517</v>
      </c>
      <c r="G185" s="148">
        <v>13</v>
      </c>
    </row>
    <row r="186" spans="1:7">
      <c r="A186" s="479"/>
      <c r="B186" s="492" t="s">
        <v>2058</v>
      </c>
      <c r="C186" s="155" t="s">
        <v>141</v>
      </c>
      <c r="D186" s="152" t="s">
        <v>2048</v>
      </c>
      <c r="E186" s="155" t="s">
        <v>28</v>
      </c>
      <c r="F186" s="148" t="s">
        <v>58</v>
      </c>
      <c r="G186" s="148">
        <v>7</v>
      </c>
    </row>
    <row r="187" spans="1:7">
      <c r="A187" s="479"/>
      <c r="B187" s="492" t="s">
        <v>2058</v>
      </c>
      <c r="C187" s="155" t="s">
        <v>141</v>
      </c>
      <c r="D187" s="152" t="s">
        <v>2048</v>
      </c>
      <c r="E187" s="155" t="s">
        <v>31</v>
      </c>
      <c r="F187" s="148" t="s">
        <v>58</v>
      </c>
      <c r="G187" s="148">
        <v>8</v>
      </c>
    </row>
    <row r="188" spans="1:7">
      <c r="A188" s="479"/>
      <c r="B188" s="492" t="s">
        <v>2058</v>
      </c>
      <c r="C188" s="155" t="s">
        <v>141</v>
      </c>
      <c r="D188" s="152" t="s">
        <v>2048</v>
      </c>
      <c r="E188" s="155" t="s">
        <v>32</v>
      </c>
      <c r="F188" s="148" t="s">
        <v>38</v>
      </c>
      <c r="G188" s="148">
        <v>24</v>
      </c>
    </row>
    <row r="189" spans="1:7">
      <c r="A189" s="479"/>
      <c r="B189" s="492" t="s">
        <v>2058</v>
      </c>
      <c r="C189" s="155" t="s">
        <v>141</v>
      </c>
      <c r="D189" s="152" t="s">
        <v>2048</v>
      </c>
      <c r="E189" s="155" t="s">
        <v>33</v>
      </c>
      <c r="F189" s="148" t="s">
        <v>2054</v>
      </c>
      <c r="G189" s="148">
        <v>5</v>
      </c>
    </row>
    <row r="190" spans="1:7">
      <c r="A190" s="479"/>
      <c r="B190" s="492" t="s">
        <v>2058</v>
      </c>
      <c r="C190" s="155" t="s">
        <v>141</v>
      </c>
      <c r="D190" s="152" t="s">
        <v>2049</v>
      </c>
      <c r="E190" s="155" t="s">
        <v>28</v>
      </c>
      <c r="F190" s="148" t="s">
        <v>38</v>
      </c>
      <c r="G190" s="148">
        <v>25</v>
      </c>
    </row>
    <row r="191" spans="1:7">
      <c r="A191" s="479"/>
      <c r="B191" s="492" t="s">
        <v>2058</v>
      </c>
      <c r="C191" s="155" t="s">
        <v>141</v>
      </c>
      <c r="D191" s="152" t="s">
        <v>2049</v>
      </c>
      <c r="E191" s="155" t="s">
        <v>31</v>
      </c>
      <c r="F191" s="148" t="s">
        <v>38</v>
      </c>
      <c r="G191" s="148">
        <v>26</v>
      </c>
    </row>
    <row r="192" spans="1:7">
      <c r="A192" s="479"/>
      <c r="B192" s="492" t="s">
        <v>2058</v>
      </c>
      <c r="C192" s="155" t="s">
        <v>141</v>
      </c>
      <c r="D192" s="152" t="s">
        <v>2049</v>
      </c>
      <c r="E192" s="155" t="s">
        <v>32</v>
      </c>
      <c r="F192" s="148" t="s">
        <v>2054</v>
      </c>
      <c r="G192" s="148">
        <v>6</v>
      </c>
    </row>
    <row r="193" spans="1:7">
      <c r="A193" s="479"/>
      <c r="B193" s="492" t="s">
        <v>2058</v>
      </c>
      <c r="C193" s="155" t="s">
        <v>141</v>
      </c>
      <c r="D193" s="152" t="s">
        <v>2049</v>
      </c>
      <c r="E193" s="155" t="s">
        <v>33</v>
      </c>
      <c r="F193" s="148" t="s">
        <v>2055</v>
      </c>
      <c r="G193" s="148">
        <v>4</v>
      </c>
    </row>
    <row r="194" spans="1:7">
      <c r="A194" s="479"/>
      <c r="B194" s="492" t="s">
        <v>2059</v>
      </c>
      <c r="C194" s="155" t="s">
        <v>188</v>
      </c>
      <c r="D194" s="152" t="s">
        <v>2048</v>
      </c>
      <c r="E194" s="155" t="s">
        <v>28</v>
      </c>
      <c r="F194" s="148" t="s">
        <v>740</v>
      </c>
      <c r="G194" s="148">
        <v>35</v>
      </c>
    </row>
    <row r="195" spans="1:7">
      <c r="A195" s="479"/>
      <c r="B195" s="492" t="s">
        <v>2059</v>
      </c>
      <c r="C195" s="155" t="s">
        <v>188</v>
      </c>
      <c r="D195" s="152" t="s">
        <v>2048</v>
      </c>
      <c r="E195" s="155" t="s">
        <v>31</v>
      </c>
      <c r="F195" s="148" t="s">
        <v>740</v>
      </c>
      <c r="G195" s="148">
        <v>36</v>
      </c>
    </row>
    <row r="196" spans="1:7">
      <c r="A196" s="479"/>
      <c r="B196" s="492" t="s">
        <v>2059</v>
      </c>
      <c r="C196" s="155" t="s">
        <v>188</v>
      </c>
      <c r="D196" s="152" t="s">
        <v>2048</v>
      </c>
      <c r="E196" s="155" t="s">
        <v>32</v>
      </c>
      <c r="F196" s="148" t="s">
        <v>740</v>
      </c>
      <c r="G196" s="148">
        <v>37</v>
      </c>
    </row>
    <row r="197" spans="1:7">
      <c r="A197" s="479"/>
      <c r="B197" s="492" t="s">
        <v>2059</v>
      </c>
      <c r="C197" s="155" t="s">
        <v>188</v>
      </c>
      <c r="D197" s="152" t="s">
        <v>2048</v>
      </c>
      <c r="E197" s="155" t="s">
        <v>33</v>
      </c>
      <c r="F197" s="148" t="s">
        <v>744</v>
      </c>
      <c r="G197" s="148">
        <v>32</v>
      </c>
    </row>
    <row r="198" spans="1:7">
      <c r="A198" s="479"/>
      <c r="B198" s="492" t="s">
        <v>2059</v>
      </c>
      <c r="C198" s="155" t="s">
        <v>188</v>
      </c>
      <c r="D198" s="152" t="s">
        <v>2049</v>
      </c>
      <c r="E198" s="155" t="s">
        <v>28</v>
      </c>
      <c r="F198" s="148" t="s">
        <v>740</v>
      </c>
      <c r="G198" s="148">
        <v>38</v>
      </c>
    </row>
    <row r="199" spans="1:7">
      <c r="A199" s="479"/>
      <c r="B199" s="492" t="s">
        <v>2059</v>
      </c>
      <c r="C199" s="155" t="s">
        <v>188</v>
      </c>
      <c r="D199" s="152" t="s">
        <v>2049</v>
      </c>
      <c r="E199" s="155" t="s">
        <v>31</v>
      </c>
      <c r="F199" s="148" t="s">
        <v>740</v>
      </c>
      <c r="G199" s="148">
        <v>39</v>
      </c>
    </row>
    <row r="200" spans="1:7">
      <c r="A200" s="479"/>
      <c r="B200" s="492" t="s">
        <v>2059</v>
      </c>
      <c r="C200" s="155" t="s">
        <v>188</v>
      </c>
      <c r="D200" s="152" t="s">
        <v>2049</v>
      </c>
      <c r="E200" s="155" t="s">
        <v>32</v>
      </c>
      <c r="F200" s="148" t="s">
        <v>744</v>
      </c>
      <c r="G200" s="148">
        <v>33</v>
      </c>
    </row>
    <row r="201" spans="1:7">
      <c r="A201" s="479"/>
      <c r="B201" s="492" t="s">
        <v>2059</v>
      </c>
      <c r="C201" s="155" t="s">
        <v>188</v>
      </c>
      <c r="D201" s="152" t="s">
        <v>2049</v>
      </c>
      <c r="E201" s="155" t="s">
        <v>33</v>
      </c>
      <c r="F201" s="148" t="s">
        <v>744</v>
      </c>
      <c r="G201" s="148">
        <v>34</v>
      </c>
    </row>
    <row r="202" spans="1:7">
      <c r="A202" s="479"/>
      <c r="B202" s="492" t="s">
        <v>2059</v>
      </c>
      <c r="C202" s="155" t="s">
        <v>2050</v>
      </c>
      <c r="D202" s="152" t="s">
        <v>2048</v>
      </c>
      <c r="E202" s="155" t="s">
        <v>28</v>
      </c>
      <c r="F202" s="148" t="s">
        <v>58</v>
      </c>
      <c r="G202" s="148">
        <v>9</v>
      </c>
    </row>
    <row r="203" spans="1:7">
      <c r="A203" s="479"/>
      <c r="B203" s="492" t="s">
        <v>2059</v>
      </c>
      <c r="C203" s="155" t="s">
        <v>2050</v>
      </c>
      <c r="D203" s="152" t="s">
        <v>2048</v>
      </c>
      <c r="E203" s="155" t="s">
        <v>31</v>
      </c>
      <c r="F203" s="148" t="s">
        <v>38</v>
      </c>
      <c r="G203" s="148">
        <v>27</v>
      </c>
    </row>
    <row r="204" spans="1:7">
      <c r="A204" s="479"/>
      <c r="B204" s="492" t="s">
        <v>2059</v>
      </c>
      <c r="C204" s="155" t="s">
        <v>2050</v>
      </c>
      <c r="D204" s="152" t="s">
        <v>2048</v>
      </c>
      <c r="E204" s="155" t="s">
        <v>32</v>
      </c>
      <c r="F204" s="148" t="s">
        <v>38</v>
      </c>
      <c r="G204" s="148">
        <v>28</v>
      </c>
    </row>
    <row r="205" spans="1:7">
      <c r="A205" s="479"/>
      <c r="B205" s="492" t="s">
        <v>2059</v>
      </c>
      <c r="C205" s="155" t="s">
        <v>2050</v>
      </c>
      <c r="D205" s="152" t="s">
        <v>2048</v>
      </c>
      <c r="E205" s="155" t="s">
        <v>33</v>
      </c>
      <c r="F205" s="148" t="s">
        <v>740</v>
      </c>
      <c r="G205" s="148">
        <v>40</v>
      </c>
    </row>
    <row r="206" spans="1:7">
      <c r="A206" s="479"/>
      <c r="B206" s="492" t="s">
        <v>2059</v>
      </c>
      <c r="C206" s="155" t="s">
        <v>2050</v>
      </c>
      <c r="D206" s="152" t="s">
        <v>2049</v>
      </c>
      <c r="E206" s="155" t="s">
        <v>28</v>
      </c>
      <c r="F206" s="148" t="s">
        <v>38</v>
      </c>
      <c r="G206" s="148">
        <v>29</v>
      </c>
    </row>
    <row r="207" spans="1:7">
      <c r="A207" s="479"/>
      <c r="B207" s="492" t="s">
        <v>2059</v>
      </c>
      <c r="C207" s="155" t="s">
        <v>2050</v>
      </c>
      <c r="D207" s="152" t="s">
        <v>2049</v>
      </c>
      <c r="E207" s="155" t="s">
        <v>31</v>
      </c>
      <c r="F207" s="148" t="s">
        <v>38</v>
      </c>
      <c r="G207" s="148">
        <v>30</v>
      </c>
    </row>
    <row r="208" spans="1:7">
      <c r="A208" s="479"/>
      <c r="B208" s="492" t="s">
        <v>2059</v>
      </c>
      <c r="C208" s="155" t="s">
        <v>2050</v>
      </c>
      <c r="D208" s="152" t="s">
        <v>2049</v>
      </c>
      <c r="E208" s="155" t="s">
        <v>32</v>
      </c>
      <c r="F208" s="148" t="s">
        <v>740</v>
      </c>
      <c r="G208" s="148">
        <v>41</v>
      </c>
    </row>
    <row r="209" spans="1:7">
      <c r="A209" s="479"/>
      <c r="B209" s="492" t="s">
        <v>2059</v>
      </c>
      <c r="C209" s="155" t="s">
        <v>2050</v>
      </c>
      <c r="D209" s="152" t="s">
        <v>2049</v>
      </c>
      <c r="E209" s="155" t="s">
        <v>33</v>
      </c>
      <c r="F209" s="148" t="s">
        <v>740</v>
      </c>
      <c r="G209" s="148">
        <v>42</v>
      </c>
    </row>
    <row r="210" spans="1:7">
      <c r="A210" s="479"/>
      <c r="B210" s="492" t="s">
        <v>2059</v>
      </c>
      <c r="C210" s="155" t="s">
        <v>2051</v>
      </c>
      <c r="D210" s="152" t="s">
        <v>2048</v>
      </c>
      <c r="E210" s="155" t="s">
        <v>28</v>
      </c>
      <c r="F210" s="148" t="s">
        <v>58</v>
      </c>
      <c r="G210" s="148">
        <v>10</v>
      </c>
    </row>
    <row r="211" spans="1:7">
      <c r="A211" s="479"/>
      <c r="B211" s="492" t="s">
        <v>2059</v>
      </c>
      <c r="C211" s="155" t="s">
        <v>2051</v>
      </c>
      <c r="D211" s="152" t="s">
        <v>2048</v>
      </c>
      <c r="E211" s="155" t="s">
        <v>31</v>
      </c>
      <c r="F211" s="148" t="s">
        <v>58</v>
      </c>
      <c r="G211" s="148">
        <v>11</v>
      </c>
    </row>
    <row r="212" spans="1:7">
      <c r="A212" s="479"/>
      <c r="B212" s="492" t="s">
        <v>2059</v>
      </c>
      <c r="C212" s="155" t="s">
        <v>2051</v>
      </c>
      <c r="D212" s="152" t="s">
        <v>2048</v>
      </c>
      <c r="E212" s="155" t="s">
        <v>32</v>
      </c>
      <c r="F212" s="148" t="s">
        <v>58</v>
      </c>
      <c r="G212" s="148">
        <v>12</v>
      </c>
    </row>
    <row r="213" spans="1:7">
      <c r="A213" s="479"/>
      <c r="B213" s="492" t="s">
        <v>2059</v>
      </c>
      <c r="C213" s="155" t="s">
        <v>2051</v>
      </c>
      <c r="D213" s="152" t="s">
        <v>2048</v>
      </c>
      <c r="E213" s="155" t="s">
        <v>33</v>
      </c>
      <c r="F213" s="148" t="s">
        <v>58</v>
      </c>
      <c r="G213" s="148">
        <v>13</v>
      </c>
    </row>
    <row r="214" spans="1:7">
      <c r="A214" s="479"/>
      <c r="B214" s="492" t="s">
        <v>2059</v>
      </c>
      <c r="C214" s="155" t="s">
        <v>2051</v>
      </c>
      <c r="D214" s="152" t="s">
        <v>2049</v>
      </c>
      <c r="E214" s="155" t="s">
        <v>28</v>
      </c>
      <c r="F214" s="148" t="s">
        <v>58</v>
      </c>
      <c r="G214" s="148">
        <v>14</v>
      </c>
    </row>
    <row r="215" spans="1:7">
      <c r="A215" s="479"/>
      <c r="B215" s="492" t="s">
        <v>2059</v>
      </c>
      <c r="C215" s="155" t="s">
        <v>2051</v>
      </c>
      <c r="D215" s="152" t="s">
        <v>2049</v>
      </c>
      <c r="E215" s="155" t="s">
        <v>31</v>
      </c>
      <c r="F215" s="148" t="s">
        <v>58</v>
      </c>
      <c r="G215" s="148">
        <v>15</v>
      </c>
    </row>
    <row r="216" spans="1:7">
      <c r="A216" s="479"/>
      <c r="B216" s="492" t="s">
        <v>2059</v>
      </c>
      <c r="C216" s="155" t="s">
        <v>2051</v>
      </c>
      <c r="D216" s="152" t="s">
        <v>2049</v>
      </c>
      <c r="E216" s="155" t="s">
        <v>32</v>
      </c>
      <c r="F216" s="148" t="s">
        <v>38</v>
      </c>
      <c r="G216" s="148">
        <v>31</v>
      </c>
    </row>
    <row r="217" spans="1:7">
      <c r="A217" s="479"/>
      <c r="B217" s="492" t="s">
        <v>2059</v>
      </c>
      <c r="C217" s="155" t="s">
        <v>2051</v>
      </c>
      <c r="D217" s="152" t="s">
        <v>2049</v>
      </c>
      <c r="E217" s="155" t="s">
        <v>33</v>
      </c>
      <c r="F217" s="148" t="s">
        <v>38</v>
      </c>
      <c r="G217" s="148">
        <v>32</v>
      </c>
    </row>
    <row r="218" spans="1:7">
      <c r="A218" s="479"/>
      <c r="B218" s="492" t="s">
        <v>2059</v>
      </c>
      <c r="C218" s="155" t="s">
        <v>2052</v>
      </c>
      <c r="D218" s="152" t="s">
        <v>2048</v>
      </c>
      <c r="E218" s="155" t="s">
        <v>28</v>
      </c>
      <c r="F218" s="148" t="s">
        <v>58</v>
      </c>
      <c r="G218" s="148">
        <v>16</v>
      </c>
    </row>
    <row r="219" spans="1:7">
      <c r="A219" s="479"/>
      <c r="B219" s="492" t="s">
        <v>2059</v>
      </c>
      <c r="C219" s="155" t="s">
        <v>2052</v>
      </c>
      <c r="D219" s="152" t="s">
        <v>2048</v>
      </c>
      <c r="E219" s="155" t="s">
        <v>31</v>
      </c>
      <c r="F219" s="148" t="s">
        <v>58</v>
      </c>
      <c r="G219" s="148">
        <v>17</v>
      </c>
    </row>
    <row r="220" spans="1:7">
      <c r="A220" s="479"/>
      <c r="B220" s="492" t="s">
        <v>2059</v>
      </c>
      <c r="C220" s="155" t="s">
        <v>2052</v>
      </c>
      <c r="D220" s="152" t="s">
        <v>2048</v>
      </c>
      <c r="E220" s="155" t="s">
        <v>32</v>
      </c>
      <c r="F220" s="148" t="s">
        <v>58</v>
      </c>
      <c r="G220" s="148">
        <v>18</v>
      </c>
    </row>
    <row r="221" spans="1:7">
      <c r="A221" s="479"/>
      <c r="B221" s="492" t="s">
        <v>2059</v>
      </c>
      <c r="C221" s="155" t="s">
        <v>2052</v>
      </c>
      <c r="D221" s="152" t="s">
        <v>2048</v>
      </c>
      <c r="E221" s="155" t="s">
        <v>33</v>
      </c>
      <c r="F221" s="148" t="s">
        <v>38</v>
      </c>
      <c r="G221" s="148">
        <v>33</v>
      </c>
    </row>
    <row r="222" spans="1:7">
      <c r="A222" s="479"/>
      <c r="B222" s="492" t="s">
        <v>2059</v>
      </c>
      <c r="C222" s="155" t="s">
        <v>2052</v>
      </c>
      <c r="D222" s="152" t="s">
        <v>2049</v>
      </c>
      <c r="E222" s="155" t="s">
        <v>28</v>
      </c>
      <c r="F222" s="148" t="s">
        <v>58</v>
      </c>
      <c r="G222" s="148">
        <v>19</v>
      </c>
    </row>
    <row r="223" spans="1:7">
      <c r="A223" s="479"/>
      <c r="B223" s="492" t="s">
        <v>2059</v>
      </c>
      <c r="C223" s="155" t="s">
        <v>2052</v>
      </c>
      <c r="D223" s="152" t="s">
        <v>2049</v>
      </c>
      <c r="E223" s="155" t="s">
        <v>31</v>
      </c>
      <c r="F223" s="148" t="s">
        <v>58</v>
      </c>
      <c r="G223" s="148">
        <v>20</v>
      </c>
    </row>
    <row r="224" spans="1:7">
      <c r="A224" s="479"/>
      <c r="B224" s="492" t="s">
        <v>2059</v>
      </c>
      <c r="C224" s="155" t="s">
        <v>2052</v>
      </c>
      <c r="D224" s="152" t="s">
        <v>2049</v>
      </c>
      <c r="E224" s="155" t="s">
        <v>32</v>
      </c>
      <c r="F224" s="148" t="s">
        <v>38</v>
      </c>
      <c r="G224" s="148">
        <v>34</v>
      </c>
    </row>
    <row r="225" spans="1:7">
      <c r="A225" s="479"/>
      <c r="B225" s="492" t="s">
        <v>2059</v>
      </c>
      <c r="C225" s="155" t="s">
        <v>2052</v>
      </c>
      <c r="D225" s="152" t="s">
        <v>2049</v>
      </c>
      <c r="E225" s="155" t="s">
        <v>33</v>
      </c>
      <c r="F225" s="148" t="s">
        <v>166</v>
      </c>
      <c r="G225" s="148">
        <v>20</v>
      </c>
    </row>
    <row r="226" spans="1:7">
      <c r="A226" s="479"/>
      <c r="B226" s="492" t="s">
        <v>2059</v>
      </c>
      <c r="C226" s="155" t="s">
        <v>140</v>
      </c>
      <c r="D226" s="152" t="s">
        <v>2048</v>
      </c>
      <c r="E226" s="155" t="s">
        <v>28</v>
      </c>
      <c r="F226" s="148" t="s">
        <v>58</v>
      </c>
      <c r="G226" s="148">
        <v>21</v>
      </c>
    </row>
    <row r="227" spans="1:7">
      <c r="A227" s="479"/>
      <c r="B227" s="492" t="s">
        <v>2059</v>
      </c>
      <c r="C227" s="155" t="s">
        <v>140</v>
      </c>
      <c r="D227" s="152" t="s">
        <v>2048</v>
      </c>
      <c r="E227" s="155" t="s">
        <v>31</v>
      </c>
      <c r="F227" s="148" t="s">
        <v>58</v>
      </c>
      <c r="G227" s="148">
        <v>22</v>
      </c>
    </row>
    <row r="228" spans="1:7">
      <c r="A228" s="479"/>
      <c r="B228" s="492" t="s">
        <v>2059</v>
      </c>
      <c r="C228" s="155" t="s">
        <v>140</v>
      </c>
      <c r="D228" s="152" t="s">
        <v>2048</v>
      </c>
      <c r="E228" s="155" t="s">
        <v>32</v>
      </c>
      <c r="F228" s="148" t="s">
        <v>58</v>
      </c>
      <c r="G228" s="148">
        <v>23</v>
      </c>
    </row>
    <row r="229" spans="1:7">
      <c r="A229" s="479"/>
      <c r="B229" s="492" t="s">
        <v>2059</v>
      </c>
      <c r="C229" s="155" t="s">
        <v>140</v>
      </c>
      <c r="D229" s="152" t="s">
        <v>2048</v>
      </c>
      <c r="E229" s="155" t="s">
        <v>33</v>
      </c>
      <c r="F229" s="148" t="s">
        <v>38</v>
      </c>
      <c r="G229" s="148">
        <v>35</v>
      </c>
    </row>
    <row r="230" spans="1:7">
      <c r="A230" s="479"/>
      <c r="B230" s="492" t="s">
        <v>2059</v>
      </c>
      <c r="C230" s="155" t="s">
        <v>140</v>
      </c>
      <c r="D230" s="152" t="s">
        <v>2049</v>
      </c>
      <c r="E230" s="155" t="s">
        <v>28</v>
      </c>
      <c r="F230" s="148" t="s">
        <v>58</v>
      </c>
      <c r="G230" s="148">
        <v>24</v>
      </c>
    </row>
    <row r="231" spans="1:7">
      <c r="A231" s="479"/>
      <c r="B231" s="492" t="s">
        <v>2059</v>
      </c>
      <c r="C231" s="155" t="s">
        <v>140</v>
      </c>
      <c r="D231" s="152" t="s">
        <v>2049</v>
      </c>
      <c r="E231" s="155" t="s">
        <v>31</v>
      </c>
      <c r="F231" s="148" t="s">
        <v>58</v>
      </c>
      <c r="G231" s="148">
        <v>25</v>
      </c>
    </row>
    <row r="232" spans="1:7">
      <c r="A232" s="479"/>
      <c r="B232" s="492" t="s">
        <v>2059</v>
      </c>
      <c r="C232" s="155" t="s">
        <v>140</v>
      </c>
      <c r="D232" s="152" t="s">
        <v>2049</v>
      </c>
      <c r="E232" s="155" t="s">
        <v>32</v>
      </c>
      <c r="F232" s="148" t="s">
        <v>38</v>
      </c>
      <c r="G232" s="148">
        <v>36</v>
      </c>
    </row>
    <row r="233" spans="1:7">
      <c r="A233" s="479"/>
      <c r="B233" s="492" t="s">
        <v>2059</v>
      </c>
      <c r="C233" s="155" t="s">
        <v>140</v>
      </c>
      <c r="D233" s="152" t="s">
        <v>2049</v>
      </c>
      <c r="E233" s="155" t="s">
        <v>33</v>
      </c>
      <c r="F233" s="148" t="s">
        <v>166</v>
      </c>
      <c r="G233" s="148">
        <v>21</v>
      </c>
    </row>
    <row r="234" spans="1:7">
      <c r="A234" s="479"/>
      <c r="B234" s="492" t="s">
        <v>2059</v>
      </c>
      <c r="C234" s="155" t="s">
        <v>141</v>
      </c>
      <c r="D234" s="152" t="s">
        <v>2048</v>
      </c>
      <c r="E234" s="155" t="s">
        <v>28</v>
      </c>
      <c r="F234" s="148" t="s">
        <v>58</v>
      </c>
      <c r="G234" s="148">
        <v>26</v>
      </c>
    </row>
    <row r="235" spans="1:7">
      <c r="A235" s="479"/>
      <c r="B235" s="492" t="s">
        <v>2059</v>
      </c>
      <c r="C235" s="155" t="s">
        <v>141</v>
      </c>
      <c r="D235" s="152" t="s">
        <v>2048</v>
      </c>
      <c r="E235" s="155" t="s">
        <v>31</v>
      </c>
      <c r="F235" s="148" t="s">
        <v>58</v>
      </c>
      <c r="G235" s="148">
        <v>27</v>
      </c>
    </row>
    <row r="236" spans="1:7">
      <c r="A236" s="479"/>
      <c r="B236" s="492" t="s">
        <v>2059</v>
      </c>
      <c r="C236" s="155" t="s">
        <v>141</v>
      </c>
      <c r="D236" s="152" t="s">
        <v>2048</v>
      </c>
      <c r="E236" s="155" t="s">
        <v>32</v>
      </c>
      <c r="F236" s="148" t="s">
        <v>58</v>
      </c>
      <c r="G236" s="148">
        <v>28</v>
      </c>
    </row>
    <row r="237" spans="1:7">
      <c r="A237" s="479"/>
      <c r="B237" s="492" t="s">
        <v>2059</v>
      </c>
      <c r="C237" s="155" t="s">
        <v>141</v>
      </c>
      <c r="D237" s="152" t="s">
        <v>2048</v>
      </c>
      <c r="E237" s="155" t="s">
        <v>33</v>
      </c>
      <c r="F237" s="148" t="s">
        <v>38</v>
      </c>
      <c r="G237" s="148">
        <v>37</v>
      </c>
    </row>
    <row r="238" spans="1:7">
      <c r="A238" s="479"/>
      <c r="B238" s="492" t="s">
        <v>2059</v>
      </c>
      <c r="C238" s="155" t="s">
        <v>141</v>
      </c>
      <c r="D238" s="152" t="s">
        <v>2049</v>
      </c>
      <c r="E238" s="155" t="s">
        <v>28</v>
      </c>
      <c r="F238" s="148" t="s">
        <v>58</v>
      </c>
      <c r="G238" s="148">
        <v>29</v>
      </c>
    </row>
    <row r="239" spans="1:7">
      <c r="A239" s="479"/>
      <c r="B239" s="492" t="s">
        <v>2059</v>
      </c>
      <c r="C239" s="155" t="s">
        <v>141</v>
      </c>
      <c r="D239" s="152" t="s">
        <v>2049</v>
      </c>
      <c r="E239" s="155" t="s">
        <v>31</v>
      </c>
      <c r="F239" s="148" t="s">
        <v>38</v>
      </c>
      <c r="G239" s="148">
        <v>38</v>
      </c>
    </row>
    <row r="240" spans="1:7">
      <c r="A240" s="479"/>
      <c r="B240" s="492" t="s">
        <v>2059</v>
      </c>
      <c r="C240" s="155" t="s">
        <v>141</v>
      </c>
      <c r="D240" s="152" t="s">
        <v>2049</v>
      </c>
      <c r="E240" s="155" t="s">
        <v>32</v>
      </c>
      <c r="F240" s="148" t="s">
        <v>2054</v>
      </c>
      <c r="G240" s="148">
        <v>7</v>
      </c>
    </row>
    <row r="241" spans="1:7">
      <c r="A241" s="479"/>
      <c r="B241" s="492" t="s">
        <v>2059</v>
      </c>
      <c r="C241" s="155" t="s">
        <v>141</v>
      </c>
      <c r="D241" s="152" t="s">
        <v>2049</v>
      </c>
      <c r="E241" s="155" t="s">
        <v>33</v>
      </c>
      <c r="F241" s="148" t="s">
        <v>2054</v>
      </c>
      <c r="G241" s="148">
        <v>8</v>
      </c>
    </row>
    <row r="242" spans="1:7">
      <c r="A242" s="479"/>
      <c r="B242" s="492" t="s">
        <v>2060</v>
      </c>
      <c r="C242" s="155" t="s">
        <v>188</v>
      </c>
      <c r="D242" s="152" t="s">
        <v>2048</v>
      </c>
      <c r="E242" s="155" t="s">
        <v>28</v>
      </c>
      <c r="F242" s="148" t="s">
        <v>58</v>
      </c>
      <c r="G242" s="148">
        <v>30</v>
      </c>
    </row>
    <row r="243" spans="1:7">
      <c r="A243" s="479"/>
      <c r="B243" s="492" t="s">
        <v>2060</v>
      </c>
      <c r="C243" s="155" t="s">
        <v>188</v>
      </c>
      <c r="D243" s="152" t="s">
        <v>2048</v>
      </c>
      <c r="E243" s="155" t="s">
        <v>31</v>
      </c>
      <c r="F243" s="148" t="s">
        <v>58</v>
      </c>
      <c r="G243" s="148">
        <v>31</v>
      </c>
    </row>
    <row r="244" spans="1:7">
      <c r="A244" s="479"/>
      <c r="B244" s="492" t="s">
        <v>2060</v>
      </c>
      <c r="C244" s="155" t="s">
        <v>188</v>
      </c>
      <c r="D244" s="152" t="s">
        <v>2048</v>
      </c>
      <c r="E244" s="155" t="s">
        <v>32</v>
      </c>
      <c r="F244" s="148" t="s">
        <v>58</v>
      </c>
      <c r="G244" s="148">
        <v>32</v>
      </c>
    </row>
    <row r="245" spans="1:7">
      <c r="A245" s="479"/>
      <c r="B245" s="492" t="s">
        <v>2060</v>
      </c>
      <c r="C245" s="155" t="s">
        <v>188</v>
      </c>
      <c r="D245" s="152" t="s">
        <v>2048</v>
      </c>
      <c r="E245" s="155" t="s">
        <v>33</v>
      </c>
      <c r="F245" s="148" t="s">
        <v>740</v>
      </c>
      <c r="G245" s="148">
        <v>43</v>
      </c>
    </row>
    <row r="246" spans="1:7">
      <c r="A246" s="479"/>
      <c r="B246" s="492" t="s">
        <v>2060</v>
      </c>
      <c r="C246" s="155" t="s">
        <v>188</v>
      </c>
      <c r="D246" s="152" t="s">
        <v>2049</v>
      </c>
      <c r="E246" s="155" t="s">
        <v>28</v>
      </c>
      <c r="F246" s="148" t="s">
        <v>58</v>
      </c>
      <c r="G246" s="148">
        <v>33</v>
      </c>
    </row>
    <row r="247" spans="1:7">
      <c r="A247" s="479"/>
      <c r="B247" s="492" t="s">
        <v>2060</v>
      </c>
      <c r="C247" s="155" t="s">
        <v>188</v>
      </c>
      <c r="D247" s="152" t="s">
        <v>2049</v>
      </c>
      <c r="E247" s="155" t="s">
        <v>31</v>
      </c>
      <c r="F247" s="148" t="s">
        <v>58</v>
      </c>
      <c r="G247" s="148">
        <v>34</v>
      </c>
    </row>
    <row r="248" spans="1:7">
      <c r="A248" s="479"/>
      <c r="B248" s="492" t="s">
        <v>2060</v>
      </c>
      <c r="C248" s="155" t="s">
        <v>188</v>
      </c>
      <c r="D248" s="152" t="s">
        <v>2049</v>
      </c>
      <c r="E248" s="155" t="s">
        <v>32</v>
      </c>
      <c r="F248" s="148" t="s">
        <v>38</v>
      </c>
      <c r="G248" s="148">
        <v>39</v>
      </c>
    </row>
    <row r="249" spans="1:7">
      <c r="A249" s="479"/>
      <c r="B249" s="492" t="s">
        <v>2060</v>
      </c>
      <c r="C249" s="155" t="s">
        <v>188</v>
      </c>
      <c r="D249" s="152" t="s">
        <v>2049</v>
      </c>
      <c r="E249" s="155" t="s">
        <v>33</v>
      </c>
      <c r="F249" s="148" t="s">
        <v>740</v>
      </c>
      <c r="G249" s="148">
        <v>44</v>
      </c>
    </row>
    <row r="250" spans="1:7">
      <c r="A250" s="479"/>
      <c r="B250" s="492" t="s">
        <v>2060</v>
      </c>
      <c r="C250" s="155" t="s">
        <v>2050</v>
      </c>
      <c r="D250" s="152" t="s">
        <v>2048</v>
      </c>
      <c r="E250" s="155" t="s">
        <v>28</v>
      </c>
      <c r="F250" s="148" t="s">
        <v>58</v>
      </c>
      <c r="G250" s="148">
        <v>35</v>
      </c>
    </row>
    <row r="251" spans="1:7">
      <c r="A251" s="479"/>
      <c r="B251" s="492" t="s">
        <v>2060</v>
      </c>
      <c r="C251" s="155" t="s">
        <v>2050</v>
      </c>
      <c r="D251" s="152" t="s">
        <v>2048</v>
      </c>
      <c r="E251" s="155" t="s">
        <v>31</v>
      </c>
      <c r="F251" s="148" t="s">
        <v>58</v>
      </c>
      <c r="G251" s="148">
        <v>36</v>
      </c>
    </row>
    <row r="252" spans="1:7">
      <c r="A252" s="479"/>
      <c r="B252" s="492" t="s">
        <v>2060</v>
      </c>
      <c r="C252" s="155" t="s">
        <v>2050</v>
      </c>
      <c r="D252" s="152" t="s">
        <v>2048</v>
      </c>
      <c r="E252" s="155" t="s">
        <v>32</v>
      </c>
      <c r="F252" s="148" t="s">
        <v>38</v>
      </c>
      <c r="G252" s="148">
        <v>40</v>
      </c>
    </row>
    <row r="253" spans="1:7">
      <c r="A253" s="479"/>
      <c r="B253" s="492" t="s">
        <v>2060</v>
      </c>
      <c r="C253" s="155" t="s">
        <v>2050</v>
      </c>
      <c r="D253" s="152" t="s">
        <v>2048</v>
      </c>
      <c r="E253" s="155" t="s">
        <v>33</v>
      </c>
      <c r="F253" s="148" t="s">
        <v>740</v>
      </c>
      <c r="G253" s="148">
        <v>45</v>
      </c>
    </row>
    <row r="254" spans="1:7">
      <c r="A254" s="479"/>
      <c r="B254" s="492" t="s">
        <v>2060</v>
      </c>
      <c r="C254" s="155" t="s">
        <v>2050</v>
      </c>
      <c r="D254" s="152" t="s">
        <v>2049</v>
      </c>
      <c r="E254" s="155" t="s">
        <v>28</v>
      </c>
      <c r="F254" s="148" t="s">
        <v>58</v>
      </c>
      <c r="G254" s="148">
        <v>37</v>
      </c>
    </row>
    <row r="255" spans="1:7">
      <c r="A255" s="479"/>
      <c r="B255" s="492" t="s">
        <v>2060</v>
      </c>
      <c r="C255" s="155" t="s">
        <v>2050</v>
      </c>
      <c r="D255" s="152" t="s">
        <v>2049</v>
      </c>
      <c r="E255" s="155" t="s">
        <v>31</v>
      </c>
      <c r="F255" s="148" t="s">
        <v>58</v>
      </c>
      <c r="G255" s="148">
        <v>38</v>
      </c>
    </row>
    <row r="256" spans="1:7">
      <c r="A256" s="479"/>
      <c r="B256" s="492" t="s">
        <v>2060</v>
      </c>
      <c r="C256" s="155" t="s">
        <v>2050</v>
      </c>
      <c r="D256" s="152" t="s">
        <v>2049</v>
      </c>
      <c r="E256" s="155" t="s">
        <v>32</v>
      </c>
      <c r="F256" s="148" t="s">
        <v>740</v>
      </c>
      <c r="G256" s="148">
        <v>46</v>
      </c>
    </row>
    <row r="257" spans="1:7">
      <c r="A257" s="479"/>
      <c r="B257" s="492" t="s">
        <v>2060</v>
      </c>
      <c r="C257" s="155" t="s">
        <v>2050</v>
      </c>
      <c r="D257" s="152" t="s">
        <v>2049</v>
      </c>
      <c r="E257" s="155" t="s">
        <v>33</v>
      </c>
      <c r="F257" s="148" t="s">
        <v>740</v>
      </c>
      <c r="G257" s="148">
        <v>47</v>
      </c>
    </row>
    <row r="258" spans="1:7">
      <c r="A258" s="479"/>
      <c r="B258" s="492" t="s">
        <v>2060</v>
      </c>
      <c r="C258" s="155" t="s">
        <v>2051</v>
      </c>
      <c r="D258" s="152" t="s">
        <v>2048</v>
      </c>
      <c r="E258" s="155" t="s">
        <v>28</v>
      </c>
      <c r="F258" s="148" t="s">
        <v>57</v>
      </c>
      <c r="G258" s="148">
        <v>1</v>
      </c>
    </row>
    <row r="259" spans="1:7">
      <c r="A259" s="479"/>
      <c r="B259" s="492" t="s">
        <v>2060</v>
      </c>
      <c r="C259" s="155" t="s">
        <v>2051</v>
      </c>
      <c r="D259" s="152" t="s">
        <v>2048</v>
      </c>
      <c r="E259" s="155" t="s">
        <v>31</v>
      </c>
      <c r="F259" s="148" t="s">
        <v>57</v>
      </c>
      <c r="G259" s="148">
        <v>2</v>
      </c>
    </row>
    <row r="260" spans="1:7">
      <c r="A260" s="479"/>
      <c r="B260" s="492" t="s">
        <v>2060</v>
      </c>
      <c r="C260" s="155" t="s">
        <v>2051</v>
      </c>
      <c r="D260" s="152" t="s">
        <v>2048</v>
      </c>
      <c r="E260" s="155" t="s">
        <v>32</v>
      </c>
      <c r="F260" s="148" t="s">
        <v>58</v>
      </c>
      <c r="G260" s="148">
        <v>39</v>
      </c>
    </row>
    <row r="261" spans="1:7">
      <c r="A261" s="479"/>
      <c r="B261" s="492" t="s">
        <v>2060</v>
      </c>
      <c r="C261" s="155" t="s">
        <v>2051</v>
      </c>
      <c r="D261" s="152" t="s">
        <v>2048</v>
      </c>
      <c r="E261" s="155" t="s">
        <v>33</v>
      </c>
      <c r="F261" s="148" t="s">
        <v>58</v>
      </c>
      <c r="G261" s="148">
        <v>40</v>
      </c>
    </row>
    <row r="262" spans="1:7">
      <c r="A262" s="479"/>
      <c r="B262" s="492" t="s">
        <v>2060</v>
      </c>
      <c r="C262" s="155" t="s">
        <v>2051</v>
      </c>
      <c r="D262" s="152" t="s">
        <v>2049</v>
      </c>
      <c r="E262" s="155" t="s">
        <v>28</v>
      </c>
      <c r="F262" s="148" t="s">
        <v>57</v>
      </c>
      <c r="G262" s="148">
        <v>108</v>
      </c>
    </row>
    <row r="263" spans="1:7">
      <c r="A263" s="479"/>
      <c r="B263" s="492" t="s">
        <v>2060</v>
      </c>
      <c r="C263" s="155" t="s">
        <v>2051</v>
      </c>
      <c r="D263" s="152" t="s">
        <v>2049</v>
      </c>
      <c r="E263" s="155" t="s">
        <v>31</v>
      </c>
      <c r="F263" s="148" t="s">
        <v>58</v>
      </c>
      <c r="G263" s="148">
        <v>42</v>
      </c>
    </row>
    <row r="264" spans="1:7">
      <c r="A264" s="479"/>
      <c r="B264" s="492" t="s">
        <v>2060</v>
      </c>
      <c r="C264" s="155" t="s">
        <v>2051</v>
      </c>
      <c r="D264" s="152" t="s">
        <v>2049</v>
      </c>
      <c r="E264" s="155" t="s">
        <v>32</v>
      </c>
      <c r="F264" s="148" t="s">
        <v>58</v>
      </c>
      <c r="G264" s="148">
        <v>43</v>
      </c>
    </row>
    <row r="265" spans="1:7">
      <c r="A265" s="479"/>
      <c r="B265" s="492" t="s">
        <v>2060</v>
      </c>
      <c r="C265" s="155" t="s">
        <v>2051</v>
      </c>
      <c r="D265" s="152" t="s">
        <v>2049</v>
      </c>
      <c r="E265" s="155" t="s">
        <v>33</v>
      </c>
      <c r="F265" s="148" t="s">
        <v>58</v>
      </c>
      <c r="G265" s="148">
        <v>44</v>
      </c>
    </row>
    <row r="266" spans="1:7">
      <c r="A266" s="479"/>
      <c r="B266" s="492" t="s">
        <v>2060</v>
      </c>
      <c r="C266" s="155" t="s">
        <v>2052</v>
      </c>
      <c r="D266" s="152" t="s">
        <v>2048</v>
      </c>
      <c r="E266" s="155" t="s">
        <v>28</v>
      </c>
      <c r="F266" s="148" t="s">
        <v>542</v>
      </c>
      <c r="G266" s="148">
        <v>74</v>
      </c>
    </row>
    <row r="267" spans="1:7">
      <c r="A267" s="479"/>
      <c r="B267" s="492" t="s">
        <v>2060</v>
      </c>
      <c r="C267" s="155" t="s">
        <v>2052</v>
      </c>
      <c r="D267" s="152" t="s">
        <v>2048</v>
      </c>
      <c r="E267" s="155" t="s">
        <v>31</v>
      </c>
      <c r="F267" s="148" t="s">
        <v>57</v>
      </c>
      <c r="G267" s="148">
        <v>4</v>
      </c>
    </row>
    <row r="268" spans="1:7">
      <c r="A268" s="479"/>
      <c r="B268" s="492" t="s">
        <v>2060</v>
      </c>
      <c r="C268" s="155" t="s">
        <v>2052</v>
      </c>
      <c r="D268" s="152" t="s">
        <v>2048</v>
      </c>
      <c r="E268" s="155" t="s">
        <v>32</v>
      </c>
      <c r="F268" s="148" t="s">
        <v>58</v>
      </c>
      <c r="G268" s="148">
        <v>45</v>
      </c>
    </row>
    <row r="269" spans="1:7">
      <c r="A269" s="479"/>
      <c r="B269" s="492" t="s">
        <v>2060</v>
      </c>
      <c r="C269" s="155" t="s">
        <v>2052</v>
      </c>
      <c r="D269" s="152" t="s">
        <v>2048</v>
      </c>
      <c r="E269" s="155" t="s">
        <v>33</v>
      </c>
      <c r="F269" s="148" t="s">
        <v>58</v>
      </c>
      <c r="G269" s="148">
        <v>46</v>
      </c>
    </row>
    <row r="270" spans="1:7">
      <c r="A270" s="479"/>
      <c r="B270" s="492" t="s">
        <v>2060</v>
      </c>
      <c r="C270" s="155" t="s">
        <v>2052</v>
      </c>
      <c r="D270" s="152" t="s">
        <v>2049</v>
      </c>
      <c r="E270" s="155" t="s">
        <v>28</v>
      </c>
      <c r="F270" s="148" t="s">
        <v>57</v>
      </c>
      <c r="G270" s="148">
        <v>109</v>
      </c>
    </row>
    <row r="271" spans="1:7">
      <c r="A271" s="479"/>
      <c r="B271" s="492" t="s">
        <v>2060</v>
      </c>
      <c r="C271" s="155" t="s">
        <v>2052</v>
      </c>
      <c r="D271" s="152" t="s">
        <v>2049</v>
      </c>
      <c r="E271" s="155" t="s">
        <v>31</v>
      </c>
      <c r="F271" s="148" t="s">
        <v>58</v>
      </c>
      <c r="G271" s="148">
        <v>48</v>
      </c>
    </row>
    <row r="272" spans="1:7">
      <c r="A272" s="479"/>
      <c r="B272" s="492" t="s">
        <v>2060</v>
      </c>
      <c r="C272" s="155" t="s">
        <v>2052</v>
      </c>
      <c r="D272" s="152" t="s">
        <v>2049</v>
      </c>
      <c r="E272" s="155" t="s">
        <v>32</v>
      </c>
      <c r="F272" s="148" t="s">
        <v>58</v>
      </c>
      <c r="G272" s="148">
        <v>49</v>
      </c>
    </row>
    <row r="273" spans="1:7">
      <c r="A273" s="479"/>
      <c r="B273" s="492" t="s">
        <v>2060</v>
      </c>
      <c r="C273" s="155" t="s">
        <v>2052</v>
      </c>
      <c r="D273" s="152" t="s">
        <v>2049</v>
      </c>
      <c r="E273" s="155" t="s">
        <v>33</v>
      </c>
      <c r="F273" s="148" t="s">
        <v>58</v>
      </c>
      <c r="G273" s="148">
        <v>50</v>
      </c>
    </row>
    <row r="274" spans="1:7">
      <c r="A274" s="479"/>
      <c r="B274" s="492" t="s">
        <v>2060</v>
      </c>
      <c r="C274" s="155" t="s">
        <v>140</v>
      </c>
      <c r="D274" s="152" t="s">
        <v>2048</v>
      </c>
      <c r="E274" s="155" t="s">
        <v>28</v>
      </c>
      <c r="F274" s="148" t="s">
        <v>542</v>
      </c>
      <c r="G274" s="148">
        <v>75</v>
      </c>
    </row>
    <row r="275" spans="1:7">
      <c r="A275" s="479"/>
      <c r="B275" s="492" t="s">
        <v>2060</v>
      </c>
      <c r="C275" s="155" t="s">
        <v>140</v>
      </c>
      <c r="D275" s="152" t="s">
        <v>2048</v>
      </c>
      <c r="E275" s="155" t="s">
        <v>31</v>
      </c>
      <c r="F275" s="148" t="s">
        <v>57</v>
      </c>
      <c r="G275" s="148">
        <v>6</v>
      </c>
    </row>
    <row r="276" spans="1:7">
      <c r="A276" s="479"/>
      <c r="B276" s="492" t="s">
        <v>2060</v>
      </c>
      <c r="C276" s="155" t="s">
        <v>140</v>
      </c>
      <c r="D276" s="152" t="s">
        <v>2048</v>
      </c>
      <c r="E276" s="155" t="s">
        <v>32</v>
      </c>
      <c r="F276" s="148" t="s">
        <v>58</v>
      </c>
      <c r="G276" s="148">
        <v>51</v>
      </c>
    </row>
    <row r="277" spans="1:7">
      <c r="A277" s="479"/>
      <c r="B277" s="492" t="s">
        <v>2060</v>
      </c>
      <c r="C277" s="155" t="s">
        <v>140</v>
      </c>
      <c r="D277" s="152" t="s">
        <v>2048</v>
      </c>
      <c r="E277" s="155" t="s">
        <v>33</v>
      </c>
      <c r="F277" s="148" t="s">
        <v>58</v>
      </c>
      <c r="G277" s="148">
        <v>52</v>
      </c>
    </row>
    <row r="278" spans="1:7">
      <c r="A278" s="479"/>
      <c r="B278" s="492" t="s">
        <v>2060</v>
      </c>
      <c r="C278" s="155" t="s">
        <v>140</v>
      </c>
      <c r="D278" s="152" t="s">
        <v>2049</v>
      </c>
      <c r="E278" s="155" t="s">
        <v>28</v>
      </c>
      <c r="F278" s="148" t="s">
        <v>57</v>
      </c>
      <c r="G278" s="148">
        <v>110</v>
      </c>
    </row>
    <row r="279" spans="1:7">
      <c r="A279" s="479"/>
      <c r="B279" s="492" t="s">
        <v>2060</v>
      </c>
      <c r="C279" s="155" t="s">
        <v>140</v>
      </c>
      <c r="D279" s="152" t="s">
        <v>2049</v>
      </c>
      <c r="E279" s="155" t="s">
        <v>31</v>
      </c>
      <c r="F279" s="148" t="s">
        <v>58</v>
      </c>
      <c r="G279" s="148">
        <v>54</v>
      </c>
    </row>
    <row r="280" spans="1:7">
      <c r="A280" s="479"/>
      <c r="B280" s="492" t="s">
        <v>2060</v>
      </c>
      <c r="C280" s="155" t="s">
        <v>140</v>
      </c>
      <c r="D280" s="152" t="s">
        <v>2049</v>
      </c>
      <c r="E280" s="155" t="s">
        <v>32</v>
      </c>
      <c r="F280" s="148" t="s">
        <v>58</v>
      </c>
      <c r="G280" s="148">
        <v>55</v>
      </c>
    </row>
    <row r="281" spans="1:7">
      <c r="A281" s="479"/>
      <c r="B281" s="492" t="s">
        <v>2060</v>
      </c>
      <c r="C281" s="155" t="s">
        <v>140</v>
      </c>
      <c r="D281" s="152" t="s">
        <v>2049</v>
      </c>
      <c r="E281" s="155" t="s">
        <v>33</v>
      </c>
      <c r="F281" s="148" t="s">
        <v>38</v>
      </c>
      <c r="G281" s="148">
        <v>41</v>
      </c>
    </row>
    <row r="282" spans="1:7">
      <c r="A282" s="479"/>
      <c r="B282" s="492" t="s">
        <v>2060</v>
      </c>
      <c r="C282" s="155" t="s">
        <v>141</v>
      </c>
      <c r="D282" s="152" t="s">
        <v>2048</v>
      </c>
      <c r="E282" s="155" t="s">
        <v>28</v>
      </c>
      <c r="F282" s="148" t="s">
        <v>57</v>
      </c>
      <c r="G282" s="148">
        <v>7</v>
      </c>
    </row>
    <row r="283" spans="1:7">
      <c r="A283" s="479"/>
      <c r="B283" s="492" t="s">
        <v>2060</v>
      </c>
      <c r="C283" s="155" t="s">
        <v>141</v>
      </c>
      <c r="D283" s="152" t="s">
        <v>2048</v>
      </c>
      <c r="E283" s="155" t="s">
        <v>31</v>
      </c>
      <c r="F283" s="148" t="s">
        <v>57</v>
      </c>
      <c r="G283" s="148">
        <v>8</v>
      </c>
    </row>
    <row r="284" spans="1:7">
      <c r="A284" s="479"/>
      <c r="B284" s="492" t="s">
        <v>2060</v>
      </c>
      <c r="C284" s="155" t="s">
        <v>141</v>
      </c>
      <c r="D284" s="152" t="s">
        <v>2048</v>
      </c>
      <c r="E284" s="155" t="s">
        <v>32</v>
      </c>
      <c r="F284" s="148" t="s">
        <v>58</v>
      </c>
      <c r="G284" s="148">
        <v>56</v>
      </c>
    </row>
    <row r="285" spans="1:7">
      <c r="A285" s="479"/>
      <c r="B285" s="492" t="s">
        <v>2060</v>
      </c>
      <c r="C285" s="155" t="s">
        <v>141</v>
      </c>
      <c r="D285" s="152" t="s">
        <v>2048</v>
      </c>
      <c r="E285" s="155" t="s">
        <v>33</v>
      </c>
      <c r="F285" s="148" t="s">
        <v>58</v>
      </c>
      <c r="G285" s="148">
        <v>57</v>
      </c>
    </row>
    <row r="286" spans="1:7">
      <c r="A286" s="479"/>
      <c r="B286" s="492" t="s">
        <v>2060</v>
      </c>
      <c r="C286" s="155" t="s">
        <v>141</v>
      </c>
      <c r="D286" s="152" t="s">
        <v>2049</v>
      </c>
      <c r="E286" s="155" t="s">
        <v>28</v>
      </c>
      <c r="F286" s="148" t="s">
        <v>58</v>
      </c>
      <c r="G286" s="148">
        <v>58</v>
      </c>
    </row>
    <row r="287" spans="1:7">
      <c r="A287" s="479"/>
      <c r="B287" s="492" t="s">
        <v>2060</v>
      </c>
      <c r="C287" s="155" t="s">
        <v>141</v>
      </c>
      <c r="D287" s="152" t="s">
        <v>2049</v>
      </c>
      <c r="E287" s="155" t="s">
        <v>31</v>
      </c>
      <c r="F287" s="148" t="s">
        <v>58</v>
      </c>
      <c r="G287" s="148">
        <v>59</v>
      </c>
    </row>
    <row r="288" spans="1:7">
      <c r="A288" s="479"/>
      <c r="B288" s="492" t="s">
        <v>2060</v>
      </c>
      <c r="C288" s="155" t="s">
        <v>141</v>
      </c>
      <c r="D288" s="152" t="s">
        <v>2049</v>
      </c>
      <c r="E288" s="155" t="s">
        <v>32</v>
      </c>
      <c r="F288" s="148" t="s">
        <v>38</v>
      </c>
      <c r="G288" s="148">
        <v>42</v>
      </c>
    </row>
    <row r="289" spans="1:7">
      <c r="A289" s="479"/>
      <c r="B289" s="492" t="s">
        <v>2060</v>
      </c>
      <c r="C289" s="155" t="s">
        <v>141</v>
      </c>
      <c r="D289" s="152" t="s">
        <v>2049</v>
      </c>
      <c r="E289" s="155" t="s">
        <v>33</v>
      </c>
      <c r="F289" s="148" t="s">
        <v>2054</v>
      </c>
      <c r="G289" s="148">
        <v>9</v>
      </c>
    </row>
    <row r="290" spans="1:7">
      <c r="A290" s="479"/>
      <c r="B290" s="492" t="s">
        <v>2061</v>
      </c>
      <c r="C290" s="155" t="s">
        <v>188</v>
      </c>
      <c r="D290" s="152" t="s">
        <v>2048</v>
      </c>
      <c r="E290" s="155" t="s">
        <v>28</v>
      </c>
      <c r="F290" s="148" t="s">
        <v>57</v>
      </c>
      <c r="G290" s="148">
        <v>9</v>
      </c>
    </row>
    <row r="291" spans="1:7">
      <c r="A291" s="479"/>
      <c r="B291" s="492" t="s">
        <v>2061</v>
      </c>
      <c r="C291" s="155" t="s">
        <v>188</v>
      </c>
      <c r="D291" s="152" t="s">
        <v>2048</v>
      </c>
      <c r="E291" s="155" t="s">
        <v>31</v>
      </c>
      <c r="F291" s="148" t="s">
        <v>57</v>
      </c>
      <c r="G291" s="148">
        <v>10</v>
      </c>
    </row>
    <row r="292" spans="1:7">
      <c r="A292" s="479"/>
      <c r="B292" s="492" t="s">
        <v>2061</v>
      </c>
      <c r="C292" s="155" t="s">
        <v>188</v>
      </c>
      <c r="D292" s="152" t="s">
        <v>2048</v>
      </c>
      <c r="E292" s="155" t="s">
        <v>32</v>
      </c>
      <c r="F292" s="148" t="s">
        <v>57</v>
      </c>
      <c r="G292" s="148">
        <v>11</v>
      </c>
    </row>
    <row r="293" spans="1:7">
      <c r="A293" s="479"/>
      <c r="B293" s="492" t="s">
        <v>2061</v>
      </c>
      <c r="C293" s="155" t="s">
        <v>188</v>
      </c>
      <c r="D293" s="152" t="s">
        <v>2048</v>
      </c>
      <c r="E293" s="155" t="s">
        <v>33</v>
      </c>
      <c r="F293" s="148" t="s">
        <v>58</v>
      </c>
      <c r="G293" s="148">
        <v>60</v>
      </c>
    </row>
    <row r="294" spans="1:7">
      <c r="A294" s="479"/>
      <c r="B294" s="492" t="s">
        <v>2061</v>
      </c>
      <c r="C294" s="155" t="s">
        <v>188</v>
      </c>
      <c r="D294" s="152" t="s">
        <v>2049</v>
      </c>
      <c r="E294" s="155" t="s">
        <v>28</v>
      </c>
      <c r="F294" s="148" t="s">
        <v>57</v>
      </c>
      <c r="G294" s="148">
        <v>12</v>
      </c>
    </row>
    <row r="295" spans="1:7">
      <c r="A295" s="479"/>
      <c r="B295" s="492" t="s">
        <v>2061</v>
      </c>
      <c r="C295" s="155" t="s">
        <v>188</v>
      </c>
      <c r="D295" s="152" t="s">
        <v>2049</v>
      </c>
      <c r="E295" s="155" t="s">
        <v>31</v>
      </c>
      <c r="F295" s="148" t="s">
        <v>58</v>
      </c>
      <c r="G295" s="148">
        <v>61</v>
      </c>
    </row>
    <row r="296" spans="1:7">
      <c r="A296" s="479"/>
      <c r="B296" s="492" t="s">
        <v>2061</v>
      </c>
      <c r="C296" s="155" t="s">
        <v>188</v>
      </c>
      <c r="D296" s="152" t="s">
        <v>2049</v>
      </c>
      <c r="E296" s="155" t="s">
        <v>32</v>
      </c>
      <c r="F296" s="148" t="s">
        <v>58</v>
      </c>
      <c r="G296" s="148">
        <v>62</v>
      </c>
    </row>
    <row r="297" spans="1:7">
      <c r="A297" s="479"/>
      <c r="B297" s="492" t="s">
        <v>2061</v>
      </c>
      <c r="C297" s="155" t="s">
        <v>188</v>
      </c>
      <c r="D297" s="152" t="s">
        <v>2049</v>
      </c>
      <c r="E297" s="155" t="s">
        <v>33</v>
      </c>
      <c r="F297" s="148" t="s">
        <v>740</v>
      </c>
      <c r="G297" s="148">
        <v>48</v>
      </c>
    </row>
    <row r="298" spans="1:7">
      <c r="A298" s="479"/>
      <c r="B298" s="492" t="s">
        <v>2061</v>
      </c>
      <c r="C298" s="155" t="s">
        <v>2050</v>
      </c>
      <c r="D298" s="152" t="s">
        <v>2048</v>
      </c>
      <c r="E298" s="155" t="s">
        <v>28</v>
      </c>
      <c r="F298" s="148" t="s">
        <v>57</v>
      </c>
      <c r="G298" s="148">
        <v>13</v>
      </c>
    </row>
    <row r="299" spans="1:7">
      <c r="A299" s="479"/>
      <c r="B299" s="492" t="s">
        <v>2061</v>
      </c>
      <c r="C299" s="155" t="s">
        <v>2050</v>
      </c>
      <c r="D299" s="152" t="s">
        <v>2048</v>
      </c>
      <c r="E299" s="155" t="s">
        <v>31</v>
      </c>
      <c r="F299" s="148" t="s">
        <v>57</v>
      </c>
      <c r="G299" s="148">
        <v>14</v>
      </c>
    </row>
    <row r="300" spans="1:7">
      <c r="A300" s="479"/>
      <c r="B300" s="492" t="s">
        <v>2061</v>
      </c>
      <c r="C300" s="155" t="s">
        <v>2050</v>
      </c>
      <c r="D300" s="152" t="s">
        <v>2048</v>
      </c>
      <c r="E300" s="155" t="s">
        <v>32</v>
      </c>
      <c r="F300" s="148" t="s">
        <v>57</v>
      </c>
      <c r="G300" s="148">
        <v>15</v>
      </c>
    </row>
    <row r="301" spans="1:7">
      <c r="A301" s="479"/>
      <c r="B301" s="492" t="s">
        <v>2061</v>
      </c>
      <c r="C301" s="155" t="s">
        <v>2050</v>
      </c>
      <c r="D301" s="152" t="s">
        <v>2048</v>
      </c>
      <c r="E301" s="155" t="s">
        <v>33</v>
      </c>
      <c r="F301" s="148" t="s">
        <v>58</v>
      </c>
      <c r="G301" s="148">
        <v>63</v>
      </c>
    </row>
    <row r="302" spans="1:7">
      <c r="A302" s="479"/>
      <c r="B302" s="492" t="s">
        <v>2061</v>
      </c>
      <c r="C302" s="155" t="s">
        <v>2050</v>
      </c>
      <c r="D302" s="152" t="s">
        <v>2049</v>
      </c>
      <c r="E302" s="155" t="s">
        <v>28</v>
      </c>
      <c r="F302" s="148" t="s">
        <v>58</v>
      </c>
      <c r="G302" s="148">
        <v>64</v>
      </c>
    </row>
    <row r="303" spans="1:7">
      <c r="A303" s="479"/>
      <c r="B303" s="492" t="s">
        <v>2061</v>
      </c>
      <c r="C303" s="155" t="s">
        <v>2050</v>
      </c>
      <c r="D303" s="152" t="s">
        <v>2049</v>
      </c>
      <c r="E303" s="155" t="s">
        <v>31</v>
      </c>
      <c r="F303" s="148" t="s">
        <v>58</v>
      </c>
      <c r="G303" s="148">
        <v>65</v>
      </c>
    </row>
    <row r="304" spans="1:7">
      <c r="A304" s="479"/>
      <c r="B304" s="492" t="s">
        <v>2061</v>
      </c>
      <c r="C304" s="155" t="s">
        <v>2050</v>
      </c>
      <c r="D304" s="152" t="s">
        <v>2049</v>
      </c>
      <c r="E304" s="155" t="s">
        <v>32</v>
      </c>
      <c r="F304" s="148" t="s">
        <v>58</v>
      </c>
      <c r="G304" s="148">
        <v>66</v>
      </c>
    </row>
    <row r="305" spans="1:7">
      <c r="A305" s="479"/>
      <c r="B305" s="492" t="s">
        <v>2061</v>
      </c>
      <c r="C305" s="155" t="s">
        <v>2050</v>
      </c>
      <c r="D305" s="152" t="s">
        <v>2049</v>
      </c>
      <c r="E305" s="155" t="s">
        <v>33</v>
      </c>
      <c r="F305" s="148" t="s">
        <v>58</v>
      </c>
      <c r="G305" s="148">
        <v>67</v>
      </c>
    </row>
    <row r="306" spans="1:7">
      <c r="A306" s="479"/>
      <c r="B306" s="492" t="s">
        <v>2061</v>
      </c>
      <c r="C306" s="155" t="s">
        <v>2051</v>
      </c>
      <c r="D306" s="152" t="s">
        <v>2048</v>
      </c>
      <c r="E306" s="155" t="s">
        <v>28</v>
      </c>
      <c r="F306" s="148" t="s">
        <v>542</v>
      </c>
      <c r="G306" s="148">
        <v>76</v>
      </c>
    </row>
    <row r="307" spans="1:7">
      <c r="A307" s="479"/>
      <c r="B307" s="492" t="s">
        <v>2061</v>
      </c>
      <c r="C307" s="155" t="s">
        <v>2051</v>
      </c>
      <c r="D307" s="152" t="s">
        <v>2048</v>
      </c>
      <c r="E307" s="155" t="s">
        <v>31</v>
      </c>
      <c r="F307" s="148" t="s">
        <v>57</v>
      </c>
      <c r="G307" s="148">
        <v>17</v>
      </c>
    </row>
    <row r="308" spans="1:7">
      <c r="A308" s="479"/>
      <c r="B308" s="492" t="s">
        <v>2061</v>
      </c>
      <c r="C308" s="155" t="s">
        <v>2051</v>
      </c>
      <c r="D308" s="152" t="s">
        <v>2048</v>
      </c>
      <c r="E308" s="155" t="s">
        <v>32</v>
      </c>
      <c r="F308" s="148" t="s">
        <v>57</v>
      </c>
      <c r="G308" s="148">
        <v>18</v>
      </c>
    </row>
    <row r="309" spans="1:7">
      <c r="A309" s="479"/>
      <c r="B309" s="492" t="s">
        <v>2061</v>
      </c>
      <c r="C309" s="155" t="s">
        <v>2051</v>
      </c>
      <c r="D309" s="152" t="s">
        <v>2048</v>
      </c>
      <c r="E309" s="155" t="s">
        <v>33</v>
      </c>
      <c r="F309" s="148" t="s">
        <v>57</v>
      </c>
      <c r="G309" s="148">
        <v>19</v>
      </c>
    </row>
    <row r="310" spans="1:7">
      <c r="A310" s="479"/>
      <c r="B310" s="492" t="s">
        <v>2061</v>
      </c>
      <c r="C310" s="155" t="s">
        <v>2051</v>
      </c>
      <c r="D310" s="152" t="s">
        <v>2049</v>
      </c>
      <c r="E310" s="155" t="s">
        <v>28</v>
      </c>
      <c r="F310" s="148" t="s">
        <v>57</v>
      </c>
      <c r="G310" s="148">
        <v>20</v>
      </c>
    </row>
    <row r="311" spans="1:7">
      <c r="A311" s="479"/>
      <c r="B311" s="492" t="s">
        <v>2061</v>
      </c>
      <c r="C311" s="155" t="s">
        <v>2051</v>
      </c>
      <c r="D311" s="152" t="s">
        <v>2049</v>
      </c>
      <c r="E311" s="155" t="s">
        <v>31</v>
      </c>
      <c r="F311" s="148" t="s">
        <v>57</v>
      </c>
      <c r="G311" s="148">
        <v>21</v>
      </c>
    </row>
    <row r="312" spans="1:7">
      <c r="A312" s="479"/>
      <c r="B312" s="492" t="s">
        <v>2061</v>
      </c>
      <c r="C312" s="155" t="s">
        <v>2051</v>
      </c>
      <c r="D312" s="152" t="s">
        <v>2049</v>
      </c>
      <c r="E312" s="155" t="s">
        <v>32</v>
      </c>
      <c r="F312" s="148" t="s">
        <v>58</v>
      </c>
      <c r="G312" s="148">
        <v>68</v>
      </c>
    </row>
    <row r="313" spans="1:7">
      <c r="A313" s="479"/>
      <c r="B313" s="492" t="s">
        <v>2061</v>
      </c>
      <c r="C313" s="155" t="s">
        <v>2051</v>
      </c>
      <c r="D313" s="152" t="s">
        <v>2049</v>
      </c>
      <c r="E313" s="155" t="s">
        <v>33</v>
      </c>
      <c r="F313" s="148" t="s">
        <v>58</v>
      </c>
      <c r="G313" s="148">
        <v>69</v>
      </c>
    </row>
    <row r="314" spans="1:7">
      <c r="A314" s="479"/>
      <c r="B314" s="492" t="s">
        <v>2061</v>
      </c>
      <c r="C314" s="155" t="s">
        <v>2052</v>
      </c>
      <c r="D314" s="152" t="s">
        <v>2048</v>
      </c>
      <c r="E314" s="155" t="s">
        <v>28</v>
      </c>
      <c r="F314" s="148" t="s">
        <v>542</v>
      </c>
      <c r="G314" s="148">
        <v>77</v>
      </c>
    </row>
    <row r="315" spans="1:7">
      <c r="A315" s="479"/>
      <c r="B315" s="492" t="s">
        <v>2061</v>
      </c>
      <c r="C315" s="155" t="s">
        <v>2052</v>
      </c>
      <c r="D315" s="152" t="s">
        <v>2048</v>
      </c>
      <c r="E315" s="155" t="s">
        <v>31</v>
      </c>
      <c r="F315" s="148" t="s">
        <v>57</v>
      </c>
      <c r="G315" s="148">
        <v>23</v>
      </c>
    </row>
    <row r="316" spans="1:7">
      <c r="A316" s="479"/>
      <c r="B316" s="492" t="s">
        <v>2061</v>
      </c>
      <c r="C316" s="155" t="s">
        <v>2052</v>
      </c>
      <c r="D316" s="152" t="s">
        <v>2048</v>
      </c>
      <c r="E316" s="155" t="s">
        <v>32</v>
      </c>
      <c r="F316" s="148" t="s">
        <v>57</v>
      </c>
      <c r="G316" s="148">
        <v>24</v>
      </c>
    </row>
    <row r="317" spans="1:7">
      <c r="A317" s="479"/>
      <c r="B317" s="492" t="s">
        <v>2061</v>
      </c>
      <c r="C317" s="155" t="s">
        <v>2052</v>
      </c>
      <c r="D317" s="152" t="s">
        <v>2048</v>
      </c>
      <c r="E317" s="155" t="s">
        <v>33</v>
      </c>
      <c r="F317" s="148" t="s">
        <v>57</v>
      </c>
      <c r="G317" s="148">
        <v>25</v>
      </c>
    </row>
    <row r="318" spans="1:7">
      <c r="A318" s="479"/>
      <c r="B318" s="492" t="s">
        <v>2061</v>
      </c>
      <c r="C318" s="155" t="s">
        <v>2052</v>
      </c>
      <c r="D318" s="152" t="s">
        <v>2049</v>
      </c>
      <c r="E318" s="155" t="s">
        <v>28</v>
      </c>
      <c r="F318" s="148" t="s">
        <v>57</v>
      </c>
      <c r="G318" s="148">
        <v>26</v>
      </c>
    </row>
    <row r="319" spans="1:7">
      <c r="A319" s="479"/>
      <c r="B319" s="492" t="s">
        <v>2061</v>
      </c>
      <c r="C319" s="155" t="s">
        <v>2052</v>
      </c>
      <c r="D319" s="152" t="s">
        <v>2049</v>
      </c>
      <c r="E319" s="155" t="s">
        <v>31</v>
      </c>
      <c r="F319" s="148" t="s">
        <v>57</v>
      </c>
      <c r="G319" s="148">
        <v>27</v>
      </c>
    </row>
    <row r="320" spans="1:7">
      <c r="A320" s="479"/>
      <c r="B320" s="492" t="s">
        <v>2061</v>
      </c>
      <c r="C320" s="155" t="s">
        <v>2052</v>
      </c>
      <c r="D320" s="152" t="s">
        <v>2049</v>
      </c>
      <c r="E320" s="155" t="s">
        <v>32</v>
      </c>
      <c r="F320" s="148" t="s">
        <v>57</v>
      </c>
      <c r="G320" s="148">
        <v>111</v>
      </c>
    </row>
    <row r="321" spans="1:7">
      <c r="A321" s="479"/>
      <c r="B321" s="492" t="s">
        <v>2061</v>
      </c>
      <c r="C321" s="155" t="s">
        <v>2052</v>
      </c>
      <c r="D321" s="152" t="s">
        <v>2049</v>
      </c>
      <c r="E321" s="155" t="s">
        <v>33</v>
      </c>
      <c r="F321" s="148" t="s">
        <v>58</v>
      </c>
      <c r="G321" s="148">
        <v>71</v>
      </c>
    </row>
    <row r="322" spans="1:7">
      <c r="A322" s="479"/>
      <c r="B322" s="492" t="s">
        <v>2061</v>
      </c>
      <c r="C322" s="155" t="s">
        <v>140</v>
      </c>
      <c r="D322" s="152" t="s">
        <v>2048</v>
      </c>
      <c r="E322" s="155" t="s">
        <v>28</v>
      </c>
      <c r="F322" s="148" t="s">
        <v>542</v>
      </c>
      <c r="G322" s="148">
        <v>78</v>
      </c>
    </row>
    <row r="323" spans="1:7">
      <c r="A323" s="479"/>
      <c r="B323" s="492" t="s">
        <v>2061</v>
      </c>
      <c r="C323" s="155" t="s">
        <v>140</v>
      </c>
      <c r="D323" s="152" t="s">
        <v>2048</v>
      </c>
      <c r="E323" s="155" t="s">
        <v>31</v>
      </c>
      <c r="F323" s="148" t="s">
        <v>57</v>
      </c>
      <c r="G323" s="148">
        <v>29</v>
      </c>
    </row>
    <row r="324" spans="1:7">
      <c r="A324" s="479"/>
      <c r="B324" s="492" t="s">
        <v>2061</v>
      </c>
      <c r="C324" s="155" t="s">
        <v>140</v>
      </c>
      <c r="D324" s="152" t="s">
        <v>2048</v>
      </c>
      <c r="E324" s="155" t="s">
        <v>32</v>
      </c>
      <c r="F324" s="148" t="s">
        <v>57</v>
      </c>
      <c r="G324" s="148">
        <v>30</v>
      </c>
    </row>
    <row r="325" spans="1:7">
      <c r="A325" s="479"/>
      <c r="B325" s="492" t="s">
        <v>2061</v>
      </c>
      <c r="C325" s="155" t="s">
        <v>140</v>
      </c>
      <c r="D325" s="152" t="s">
        <v>2048</v>
      </c>
      <c r="E325" s="155" t="s">
        <v>33</v>
      </c>
      <c r="F325" s="148" t="s">
        <v>57</v>
      </c>
      <c r="G325" s="148">
        <v>31</v>
      </c>
    </row>
    <row r="326" spans="1:7">
      <c r="A326" s="479"/>
      <c r="B326" s="492" t="s">
        <v>2061</v>
      </c>
      <c r="C326" s="155" t="s">
        <v>140</v>
      </c>
      <c r="D326" s="152" t="s">
        <v>2049</v>
      </c>
      <c r="E326" s="155" t="s">
        <v>28</v>
      </c>
      <c r="F326" s="148" t="s">
        <v>57</v>
      </c>
      <c r="G326" s="148">
        <v>32</v>
      </c>
    </row>
    <row r="327" spans="1:7">
      <c r="A327" s="479"/>
      <c r="B327" s="492" t="s">
        <v>2061</v>
      </c>
      <c r="C327" s="155" t="s">
        <v>140</v>
      </c>
      <c r="D327" s="152" t="s">
        <v>2049</v>
      </c>
      <c r="E327" s="155" t="s">
        <v>31</v>
      </c>
      <c r="F327" s="148" t="s">
        <v>57</v>
      </c>
      <c r="G327" s="148">
        <v>112</v>
      </c>
    </row>
    <row r="328" spans="1:7">
      <c r="A328" s="479"/>
      <c r="B328" s="492" t="s">
        <v>2061</v>
      </c>
      <c r="C328" s="155" t="s">
        <v>140</v>
      </c>
      <c r="D328" s="152" t="s">
        <v>2049</v>
      </c>
      <c r="E328" s="155" t="s">
        <v>32</v>
      </c>
      <c r="F328" s="148" t="s">
        <v>58</v>
      </c>
      <c r="G328" s="148">
        <v>73</v>
      </c>
    </row>
    <row r="329" spans="1:7">
      <c r="A329" s="479"/>
      <c r="B329" s="492" t="s">
        <v>2061</v>
      </c>
      <c r="C329" s="155" t="s">
        <v>140</v>
      </c>
      <c r="D329" s="152" t="s">
        <v>2049</v>
      </c>
      <c r="E329" s="155" t="s">
        <v>33</v>
      </c>
      <c r="F329" s="148" t="s">
        <v>58</v>
      </c>
      <c r="G329" s="148">
        <v>74</v>
      </c>
    </row>
    <row r="330" spans="1:7">
      <c r="A330" s="479"/>
      <c r="B330" s="492" t="s">
        <v>2061</v>
      </c>
      <c r="C330" s="155" t="s">
        <v>141</v>
      </c>
      <c r="D330" s="152" t="s">
        <v>2048</v>
      </c>
      <c r="E330" s="155" t="s">
        <v>28</v>
      </c>
      <c r="F330" s="148" t="s">
        <v>57</v>
      </c>
      <c r="G330" s="148">
        <v>33</v>
      </c>
    </row>
    <row r="331" spans="1:7">
      <c r="A331" s="479"/>
      <c r="B331" s="492" t="s">
        <v>2061</v>
      </c>
      <c r="C331" s="155" t="s">
        <v>141</v>
      </c>
      <c r="D331" s="152" t="s">
        <v>2048</v>
      </c>
      <c r="E331" s="155" t="s">
        <v>31</v>
      </c>
      <c r="F331" s="148" t="s">
        <v>57</v>
      </c>
      <c r="G331" s="148">
        <v>34</v>
      </c>
    </row>
    <row r="332" spans="1:7">
      <c r="A332" s="479"/>
      <c r="B332" s="492" t="s">
        <v>2061</v>
      </c>
      <c r="C332" s="155" t="s">
        <v>141</v>
      </c>
      <c r="D332" s="152" t="s">
        <v>2048</v>
      </c>
      <c r="E332" s="155" t="s">
        <v>32</v>
      </c>
      <c r="F332" s="148" t="s">
        <v>57</v>
      </c>
      <c r="G332" s="148">
        <v>35</v>
      </c>
    </row>
    <row r="333" spans="1:7">
      <c r="A333" s="479"/>
      <c r="B333" s="492" t="s">
        <v>2061</v>
      </c>
      <c r="C333" s="155" t="s">
        <v>141</v>
      </c>
      <c r="D333" s="152" t="s">
        <v>2048</v>
      </c>
      <c r="E333" s="155" t="s">
        <v>33</v>
      </c>
      <c r="F333" s="148" t="s">
        <v>57</v>
      </c>
      <c r="G333" s="148">
        <v>36</v>
      </c>
    </row>
    <row r="334" spans="1:7">
      <c r="A334" s="479"/>
      <c r="B334" s="492" t="s">
        <v>2061</v>
      </c>
      <c r="C334" s="155" t="s">
        <v>141</v>
      </c>
      <c r="D334" s="152" t="s">
        <v>2049</v>
      </c>
      <c r="E334" s="155" t="s">
        <v>28</v>
      </c>
      <c r="F334" s="148" t="s">
        <v>57</v>
      </c>
      <c r="G334" s="148">
        <v>37</v>
      </c>
    </row>
    <row r="335" spans="1:7">
      <c r="A335" s="479"/>
      <c r="B335" s="492" t="s">
        <v>2061</v>
      </c>
      <c r="C335" s="155" t="s">
        <v>141</v>
      </c>
      <c r="D335" s="152" t="s">
        <v>2049</v>
      </c>
      <c r="E335" s="155" t="s">
        <v>31</v>
      </c>
      <c r="F335" s="148" t="s">
        <v>58</v>
      </c>
      <c r="G335" s="148">
        <v>75</v>
      </c>
    </row>
    <row r="336" spans="1:7">
      <c r="A336" s="479"/>
      <c r="B336" s="492" t="s">
        <v>2061</v>
      </c>
      <c r="C336" s="155" t="s">
        <v>141</v>
      </c>
      <c r="D336" s="152" t="s">
        <v>2049</v>
      </c>
      <c r="E336" s="155" t="s">
        <v>32</v>
      </c>
      <c r="F336" s="148" t="s">
        <v>58</v>
      </c>
      <c r="G336" s="148">
        <v>76</v>
      </c>
    </row>
    <row r="337" spans="1:7">
      <c r="A337" s="479"/>
      <c r="B337" s="492" t="s">
        <v>2061</v>
      </c>
      <c r="C337" s="155" t="s">
        <v>141</v>
      </c>
      <c r="D337" s="152" t="s">
        <v>2049</v>
      </c>
      <c r="E337" s="155" t="s">
        <v>33</v>
      </c>
      <c r="F337" s="148" t="s">
        <v>58</v>
      </c>
      <c r="G337" s="148">
        <v>77</v>
      </c>
    </row>
    <row r="338" spans="1:7">
      <c r="A338" s="479"/>
      <c r="B338" s="492" t="s">
        <v>2062</v>
      </c>
      <c r="C338" s="155" t="s">
        <v>188</v>
      </c>
      <c r="D338" s="152" t="s">
        <v>2048</v>
      </c>
      <c r="E338" s="155" t="s">
        <v>28</v>
      </c>
      <c r="F338" s="148" t="s">
        <v>57</v>
      </c>
      <c r="G338" s="148">
        <v>38</v>
      </c>
    </row>
    <row r="339" spans="1:7">
      <c r="A339" s="479"/>
      <c r="B339" s="492" t="s">
        <v>2062</v>
      </c>
      <c r="C339" s="155" t="s">
        <v>188</v>
      </c>
      <c r="D339" s="152" t="s">
        <v>2048</v>
      </c>
      <c r="E339" s="155" t="s">
        <v>31</v>
      </c>
      <c r="F339" s="148" t="s">
        <v>57</v>
      </c>
      <c r="G339" s="148">
        <v>39</v>
      </c>
    </row>
    <row r="340" spans="1:7">
      <c r="A340" s="479"/>
      <c r="B340" s="492" t="s">
        <v>2062</v>
      </c>
      <c r="C340" s="155" t="s">
        <v>188</v>
      </c>
      <c r="D340" s="152" t="s">
        <v>2048</v>
      </c>
      <c r="E340" s="155" t="s">
        <v>32</v>
      </c>
      <c r="F340" s="148" t="s">
        <v>57</v>
      </c>
      <c r="G340" s="148">
        <v>40</v>
      </c>
    </row>
    <row r="341" spans="1:7">
      <c r="A341" s="479"/>
      <c r="B341" s="492" t="s">
        <v>2062</v>
      </c>
      <c r="C341" s="155" t="s">
        <v>188</v>
      </c>
      <c r="D341" s="152" t="s">
        <v>2048</v>
      </c>
      <c r="E341" s="155" t="s">
        <v>33</v>
      </c>
      <c r="F341" s="148" t="s">
        <v>57</v>
      </c>
      <c r="G341" s="148">
        <v>41</v>
      </c>
    </row>
    <row r="342" spans="1:7">
      <c r="A342" s="479"/>
      <c r="B342" s="492" t="s">
        <v>2062</v>
      </c>
      <c r="C342" s="155" t="s">
        <v>188</v>
      </c>
      <c r="D342" s="152" t="s">
        <v>2049</v>
      </c>
      <c r="E342" s="155" t="s">
        <v>28</v>
      </c>
      <c r="F342" s="148" t="s">
        <v>57</v>
      </c>
      <c r="G342" s="148">
        <v>42</v>
      </c>
    </row>
    <row r="343" spans="1:7">
      <c r="A343" s="479"/>
      <c r="B343" s="492" t="s">
        <v>2062</v>
      </c>
      <c r="C343" s="155" t="s">
        <v>188</v>
      </c>
      <c r="D343" s="152" t="s">
        <v>2049</v>
      </c>
      <c r="E343" s="155" t="s">
        <v>31</v>
      </c>
      <c r="F343" s="148" t="s">
        <v>57</v>
      </c>
      <c r="G343" s="148">
        <v>43</v>
      </c>
    </row>
    <row r="344" spans="1:7">
      <c r="A344" s="479"/>
      <c r="B344" s="492" t="s">
        <v>2062</v>
      </c>
      <c r="C344" s="155" t="s">
        <v>188</v>
      </c>
      <c r="D344" s="152" t="s">
        <v>2049</v>
      </c>
      <c r="E344" s="155" t="s">
        <v>32</v>
      </c>
      <c r="F344" s="148" t="s">
        <v>57</v>
      </c>
      <c r="G344" s="148">
        <v>44</v>
      </c>
    </row>
    <row r="345" spans="1:7">
      <c r="A345" s="479"/>
      <c r="B345" s="492" t="s">
        <v>2062</v>
      </c>
      <c r="C345" s="155" t="s">
        <v>188</v>
      </c>
      <c r="D345" s="152" t="s">
        <v>2049</v>
      </c>
      <c r="E345" s="155" t="s">
        <v>33</v>
      </c>
      <c r="F345" s="148" t="s">
        <v>57</v>
      </c>
      <c r="G345" s="148">
        <v>45</v>
      </c>
    </row>
    <row r="346" spans="1:7">
      <c r="A346" s="479"/>
      <c r="B346" s="492" t="s">
        <v>2062</v>
      </c>
      <c r="C346" s="155" t="s">
        <v>2050</v>
      </c>
      <c r="D346" s="152" t="s">
        <v>2048</v>
      </c>
      <c r="E346" s="155" t="s">
        <v>28</v>
      </c>
      <c r="F346" s="148" t="s">
        <v>542</v>
      </c>
      <c r="G346" s="148">
        <v>32</v>
      </c>
    </row>
    <row r="347" spans="1:7">
      <c r="A347" s="479"/>
      <c r="B347" s="492" t="s">
        <v>2062</v>
      </c>
      <c r="C347" s="155" t="s">
        <v>2050</v>
      </c>
      <c r="D347" s="152" t="s">
        <v>2048</v>
      </c>
      <c r="E347" s="155" t="s">
        <v>31</v>
      </c>
      <c r="F347" s="148" t="s">
        <v>542</v>
      </c>
      <c r="G347" s="148">
        <v>79</v>
      </c>
    </row>
    <row r="348" spans="1:7">
      <c r="A348" s="479"/>
      <c r="B348" s="492" t="s">
        <v>2062</v>
      </c>
      <c r="C348" s="155" t="s">
        <v>2050</v>
      </c>
      <c r="D348" s="152" t="s">
        <v>2048</v>
      </c>
      <c r="E348" s="155" t="s">
        <v>32</v>
      </c>
      <c r="F348" s="148" t="s">
        <v>57</v>
      </c>
      <c r="G348" s="148">
        <v>47</v>
      </c>
    </row>
    <row r="349" spans="1:7">
      <c r="A349" s="479"/>
      <c r="B349" s="492" t="s">
        <v>2062</v>
      </c>
      <c r="C349" s="155" t="s">
        <v>2050</v>
      </c>
      <c r="D349" s="152" t="s">
        <v>2048</v>
      </c>
      <c r="E349" s="155" t="s">
        <v>33</v>
      </c>
      <c r="F349" s="148" t="s">
        <v>57</v>
      </c>
      <c r="G349" s="148">
        <v>48</v>
      </c>
    </row>
    <row r="350" spans="1:7">
      <c r="A350" s="479"/>
      <c r="B350" s="492" t="s">
        <v>2062</v>
      </c>
      <c r="C350" s="155" t="s">
        <v>2050</v>
      </c>
      <c r="D350" s="152" t="s">
        <v>2049</v>
      </c>
      <c r="E350" s="155" t="s">
        <v>28</v>
      </c>
      <c r="F350" s="148" t="s">
        <v>542</v>
      </c>
      <c r="G350" s="148">
        <v>80</v>
      </c>
    </row>
    <row r="351" spans="1:7">
      <c r="A351" s="479"/>
      <c r="B351" s="492" t="s">
        <v>2062</v>
      </c>
      <c r="C351" s="155" t="s">
        <v>2050</v>
      </c>
      <c r="D351" s="152" t="s">
        <v>2049</v>
      </c>
      <c r="E351" s="155" t="s">
        <v>31</v>
      </c>
      <c r="F351" s="148" t="s">
        <v>57</v>
      </c>
      <c r="G351" s="148">
        <v>50</v>
      </c>
    </row>
    <row r="352" spans="1:7">
      <c r="A352" s="479"/>
      <c r="B352" s="492" t="s">
        <v>2062</v>
      </c>
      <c r="C352" s="155" t="s">
        <v>2050</v>
      </c>
      <c r="D352" s="152" t="s">
        <v>2049</v>
      </c>
      <c r="E352" s="155" t="s">
        <v>32</v>
      </c>
      <c r="F352" s="148" t="s">
        <v>57</v>
      </c>
      <c r="G352" s="148">
        <v>51</v>
      </c>
    </row>
    <row r="353" spans="1:7">
      <c r="A353" s="479"/>
      <c r="B353" s="492" t="s">
        <v>2062</v>
      </c>
      <c r="C353" s="155" t="s">
        <v>2050</v>
      </c>
      <c r="D353" s="152" t="s">
        <v>2049</v>
      </c>
      <c r="E353" s="155" t="s">
        <v>33</v>
      </c>
      <c r="F353" s="148" t="s">
        <v>57</v>
      </c>
      <c r="G353" s="148">
        <v>52</v>
      </c>
    </row>
    <row r="354" spans="1:7">
      <c r="A354" s="479"/>
      <c r="B354" s="492" t="s">
        <v>2062</v>
      </c>
      <c r="C354" s="155" t="s">
        <v>2051</v>
      </c>
      <c r="D354" s="152" t="s">
        <v>2048</v>
      </c>
      <c r="E354" s="155" t="s">
        <v>28</v>
      </c>
      <c r="F354" s="148" t="s">
        <v>542</v>
      </c>
      <c r="G354" s="148">
        <v>33</v>
      </c>
    </row>
    <row r="355" spans="1:7">
      <c r="A355" s="479"/>
      <c r="B355" s="492" t="s">
        <v>2062</v>
      </c>
      <c r="C355" s="155" t="s">
        <v>2051</v>
      </c>
      <c r="D355" s="152" t="s">
        <v>2048</v>
      </c>
      <c r="E355" s="155" t="s">
        <v>31</v>
      </c>
      <c r="F355" s="148" t="s">
        <v>542</v>
      </c>
      <c r="G355" s="148">
        <v>34</v>
      </c>
    </row>
    <row r="356" spans="1:7">
      <c r="A356" s="479"/>
      <c r="B356" s="492" t="s">
        <v>2062</v>
      </c>
      <c r="C356" s="155" t="s">
        <v>2051</v>
      </c>
      <c r="D356" s="152" t="s">
        <v>2048</v>
      </c>
      <c r="E356" s="155" t="s">
        <v>32</v>
      </c>
      <c r="F356" s="148" t="s">
        <v>542</v>
      </c>
      <c r="G356" s="148">
        <v>81</v>
      </c>
    </row>
    <row r="357" spans="1:7">
      <c r="A357" s="479"/>
      <c r="B357" s="492" t="s">
        <v>2062</v>
      </c>
      <c r="C357" s="155" t="s">
        <v>2051</v>
      </c>
      <c r="D357" s="152" t="s">
        <v>2048</v>
      </c>
      <c r="E357" s="155" t="s">
        <v>33</v>
      </c>
      <c r="F357" s="148" t="s">
        <v>57</v>
      </c>
      <c r="G357" s="148">
        <v>54</v>
      </c>
    </row>
    <row r="358" spans="1:7">
      <c r="A358" s="479"/>
      <c r="B358" s="492" t="s">
        <v>2062</v>
      </c>
      <c r="C358" s="155" t="s">
        <v>2051</v>
      </c>
      <c r="D358" s="152" t="s">
        <v>2049</v>
      </c>
      <c r="E358" s="155" t="s">
        <v>28</v>
      </c>
      <c r="F358" s="148" t="s">
        <v>542</v>
      </c>
      <c r="G358" s="148">
        <v>82</v>
      </c>
    </row>
    <row r="359" spans="1:7">
      <c r="A359" s="479"/>
      <c r="B359" s="492" t="s">
        <v>2062</v>
      </c>
      <c r="C359" s="155" t="s">
        <v>2051</v>
      </c>
      <c r="D359" s="152" t="s">
        <v>2049</v>
      </c>
      <c r="E359" s="155" t="s">
        <v>31</v>
      </c>
      <c r="F359" s="148" t="s">
        <v>57</v>
      </c>
      <c r="G359" s="148">
        <v>56</v>
      </c>
    </row>
    <row r="360" spans="1:7">
      <c r="A360" s="479"/>
      <c r="B360" s="492" t="s">
        <v>2062</v>
      </c>
      <c r="C360" s="155" t="s">
        <v>2051</v>
      </c>
      <c r="D360" s="152" t="s">
        <v>2049</v>
      </c>
      <c r="E360" s="155" t="s">
        <v>32</v>
      </c>
      <c r="F360" s="148" t="s">
        <v>57</v>
      </c>
      <c r="G360" s="148">
        <v>57</v>
      </c>
    </row>
    <row r="361" spans="1:7">
      <c r="A361" s="479"/>
      <c r="B361" s="492" t="s">
        <v>2062</v>
      </c>
      <c r="C361" s="155" t="s">
        <v>2051</v>
      </c>
      <c r="D361" s="152" t="s">
        <v>2049</v>
      </c>
      <c r="E361" s="155" t="s">
        <v>33</v>
      </c>
      <c r="F361" s="148" t="s">
        <v>57</v>
      </c>
      <c r="G361" s="148">
        <v>58</v>
      </c>
    </row>
    <row r="362" spans="1:7">
      <c r="A362" s="479"/>
      <c r="B362" s="492" t="s">
        <v>2062</v>
      </c>
      <c r="C362" s="155" t="s">
        <v>2052</v>
      </c>
      <c r="D362" s="152" t="s">
        <v>2048</v>
      </c>
      <c r="E362" s="155" t="s">
        <v>28</v>
      </c>
      <c r="F362" s="148" t="s">
        <v>542</v>
      </c>
      <c r="G362" s="148">
        <v>35</v>
      </c>
    </row>
    <row r="363" spans="1:7">
      <c r="A363" s="479"/>
      <c r="B363" s="492" t="s">
        <v>2062</v>
      </c>
      <c r="C363" s="155" t="s">
        <v>2052</v>
      </c>
      <c r="D363" s="152" t="s">
        <v>2048</v>
      </c>
      <c r="E363" s="155" t="s">
        <v>31</v>
      </c>
      <c r="F363" s="148" t="s">
        <v>542</v>
      </c>
      <c r="G363" s="148">
        <v>36</v>
      </c>
    </row>
    <row r="364" spans="1:7">
      <c r="A364" s="479"/>
      <c r="B364" s="492" t="s">
        <v>2062</v>
      </c>
      <c r="C364" s="155" t="s">
        <v>2052</v>
      </c>
      <c r="D364" s="152" t="s">
        <v>2048</v>
      </c>
      <c r="E364" s="155" t="s">
        <v>32</v>
      </c>
      <c r="F364" s="148" t="s">
        <v>542</v>
      </c>
      <c r="G364" s="148">
        <v>37</v>
      </c>
    </row>
    <row r="365" spans="1:7">
      <c r="A365" s="479"/>
      <c r="B365" s="492" t="s">
        <v>2062</v>
      </c>
      <c r="C365" s="155" t="s">
        <v>2052</v>
      </c>
      <c r="D365" s="152" t="s">
        <v>2048</v>
      </c>
      <c r="E365" s="155" t="s">
        <v>33</v>
      </c>
      <c r="F365" s="148" t="s">
        <v>57</v>
      </c>
      <c r="G365" s="148">
        <v>59</v>
      </c>
    </row>
    <row r="366" spans="1:7">
      <c r="A366" s="479"/>
      <c r="B366" s="492" t="s">
        <v>2062</v>
      </c>
      <c r="C366" s="155" t="s">
        <v>2052</v>
      </c>
      <c r="D366" s="152" t="s">
        <v>2049</v>
      </c>
      <c r="E366" s="155" t="s">
        <v>28</v>
      </c>
      <c r="F366" s="148" t="s">
        <v>542</v>
      </c>
      <c r="G366" s="148">
        <v>83</v>
      </c>
    </row>
    <row r="367" spans="1:7">
      <c r="A367" s="479"/>
      <c r="B367" s="492" t="s">
        <v>2062</v>
      </c>
      <c r="C367" s="155" t="s">
        <v>2052</v>
      </c>
      <c r="D367" s="152" t="s">
        <v>2049</v>
      </c>
      <c r="E367" s="155" t="s">
        <v>31</v>
      </c>
      <c r="F367" s="148" t="s">
        <v>57</v>
      </c>
      <c r="G367" s="148">
        <v>61</v>
      </c>
    </row>
    <row r="368" spans="1:7">
      <c r="A368" s="479"/>
      <c r="B368" s="492" t="s">
        <v>2062</v>
      </c>
      <c r="C368" s="155" t="s">
        <v>2052</v>
      </c>
      <c r="D368" s="152" t="s">
        <v>2049</v>
      </c>
      <c r="E368" s="155" t="s">
        <v>32</v>
      </c>
      <c r="F368" s="148" t="s">
        <v>57</v>
      </c>
      <c r="G368" s="148">
        <v>62</v>
      </c>
    </row>
    <row r="369" spans="1:7">
      <c r="A369" s="479"/>
      <c r="B369" s="492" t="s">
        <v>2062</v>
      </c>
      <c r="C369" s="155" t="s">
        <v>2052</v>
      </c>
      <c r="D369" s="152" t="s">
        <v>2049</v>
      </c>
      <c r="E369" s="155" t="s">
        <v>33</v>
      </c>
      <c r="F369" s="148" t="s">
        <v>57</v>
      </c>
      <c r="G369" s="148">
        <v>63</v>
      </c>
    </row>
    <row r="370" spans="1:7">
      <c r="A370" s="479"/>
      <c r="B370" s="492" t="s">
        <v>2062</v>
      </c>
      <c r="C370" s="155" t="s">
        <v>140</v>
      </c>
      <c r="D370" s="152" t="s">
        <v>2048</v>
      </c>
      <c r="E370" s="155" t="s">
        <v>28</v>
      </c>
      <c r="F370" s="148" t="s">
        <v>542</v>
      </c>
      <c r="G370" s="148">
        <v>38</v>
      </c>
    </row>
    <row r="371" spans="1:7">
      <c r="A371" s="479"/>
      <c r="B371" s="492" t="s">
        <v>2062</v>
      </c>
      <c r="C371" s="155" t="s">
        <v>140</v>
      </c>
      <c r="D371" s="152" t="s">
        <v>2048</v>
      </c>
      <c r="E371" s="155" t="s">
        <v>31</v>
      </c>
      <c r="F371" s="148" t="s">
        <v>542</v>
      </c>
      <c r="G371" s="148">
        <v>39</v>
      </c>
    </row>
    <row r="372" spans="1:7">
      <c r="A372" s="479"/>
      <c r="B372" s="492" t="s">
        <v>2062</v>
      </c>
      <c r="C372" s="155" t="s">
        <v>140</v>
      </c>
      <c r="D372" s="152" t="s">
        <v>2048</v>
      </c>
      <c r="E372" s="155" t="s">
        <v>32</v>
      </c>
      <c r="F372" s="148" t="s">
        <v>542</v>
      </c>
      <c r="G372" s="148">
        <v>40</v>
      </c>
    </row>
    <row r="373" spans="1:7">
      <c r="A373" s="479"/>
      <c r="B373" s="492" t="s">
        <v>2062</v>
      </c>
      <c r="C373" s="155" t="s">
        <v>140</v>
      </c>
      <c r="D373" s="152" t="s">
        <v>2048</v>
      </c>
      <c r="E373" s="155" t="s">
        <v>33</v>
      </c>
      <c r="F373" s="148" t="s">
        <v>57</v>
      </c>
      <c r="G373" s="148">
        <v>64</v>
      </c>
    </row>
    <row r="374" spans="1:7">
      <c r="A374" s="479"/>
      <c r="B374" s="492" t="s">
        <v>2062</v>
      </c>
      <c r="C374" s="155" t="s">
        <v>140</v>
      </c>
      <c r="D374" s="152" t="s">
        <v>2049</v>
      </c>
      <c r="E374" s="155" t="s">
        <v>28</v>
      </c>
      <c r="F374" s="148" t="s">
        <v>542</v>
      </c>
      <c r="G374" s="148">
        <v>84</v>
      </c>
    </row>
    <row r="375" spans="1:7">
      <c r="A375" s="479"/>
      <c r="B375" s="492" t="s">
        <v>2062</v>
      </c>
      <c r="C375" s="155" t="s">
        <v>140</v>
      </c>
      <c r="D375" s="152" t="s">
        <v>2049</v>
      </c>
      <c r="E375" s="155" t="s">
        <v>31</v>
      </c>
      <c r="F375" s="148" t="s">
        <v>57</v>
      </c>
      <c r="G375" s="148">
        <v>66</v>
      </c>
    </row>
    <row r="376" spans="1:7">
      <c r="A376" s="479"/>
      <c r="B376" s="492" t="s">
        <v>2062</v>
      </c>
      <c r="C376" s="155" t="s">
        <v>140</v>
      </c>
      <c r="D376" s="152" t="s">
        <v>2049</v>
      </c>
      <c r="E376" s="155" t="s">
        <v>32</v>
      </c>
      <c r="F376" s="148" t="s">
        <v>57</v>
      </c>
      <c r="G376" s="148">
        <v>67</v>
      </c>
    </row>
    <row r="377" spans="1:7">
      <c r="A377" s="479"/>
      <c r="B377" s="492" t="s">
        <v>2062</v>
      </c>
      <c r="C377" s="155" t="s">
        <v>140</v>
      </c>
      <c r="D377" s="152" t="s">
        <v>2049</v>
      </c>
      <c r="E377" s="155" t="s">
        <v>33</v>
      </c>
      <c r="F377" s="148" t="s">
        <v>57</v>
      </c>
      <c r="G377" s="148">
        <v>68</v>
      </c>
    </row>
    <row r="378" spans="1:7">
      <c r="A378" s="479"/>
      <c r="B378" s="492" t="s">
        <v>2062</v>
      </c>
      <c r="C378" s="155" t="s">
        <v>141</v>
      </c>
      <c r="D378" s="152" t="s">
        <v>2048</v>
      </c>
      <c r="E378" s="155" t="s">
        <v>28</v>
      </c>
      <c r="F378" s="148" t="s">
        <v>542</v>
      </c>
      <c r="G378" s="148">
        <v>41</v>
      </c>
    </row>
    <row r="379" spans="1:7">
      <c r="A379" s="479"/>
      <c r="B379" s="492" t="s">
        <v>2062</v>
      </c>
      <c r="C379" s="155" t="s">
        <v>141</v>
      </c>
      <c r="D379" s="152" t="s">
        <v>2048</v>
      </c>
      <c r="E379" s="155" t="s">
        <v>31</v>
      </c>
      <c r="F379" s="148" t="s">
        <v>542</v>
      </c>
      <c r="G379" s="148">
        <v>42</v>
      </c>
    </row>
    <row r="380" spans="1:7">
      <c r="A380" s="479"/>
      <c r="B380" s="492" t="s">
        <v>2062</v>
      </c>
      <c r="C380" s="155" t="s">
        <v>141</v>
      </c>
      <c r="D380" s="152" t="s">
        <v>2048</v>
      </c>
      <c r="E380" s="155" t="s">
        <v>32</v>
      </c>
      <c r="F380" s="148" t="s">
        <v>57</v>
      </c>
      <c r="G380" s="148">
        <v>69</v>
      </c>
    </row>
    <row r="381" spans="1:7">
      <c r="A381" s="479"/>
      <c r="B381" s="492" t="s">
        <v>2062</v>
      </c>
      <c r="C381" s="155" t="s">
        <v>141</v>
      </c>
      <c r="D381" s="152" t="s">
        <v>2048</v>
      </c>
      <c r="E381" s="155" t="s">
        <v>33</v>
      </c>
      <c r="F381" s="148" t="s">
        <v>57</v>
      </c>
      <c r="G381" s="148">
        <v>70</v>
      </c>
    </row>
    <row r="382" spans="1:7">
      <c r="A382" s="479"/>
      <c r="B382" s="492" t="s">
        <v>2062</v>
      </c>
      <c r="C382" s="155" t="s">
        <v>141</v>
      </c>
      <c r="D382" s="152" t="s">
        <v>2049</v>
      </c>
      <c r="E382" s="155" t="s">
        <v>28</v>
      </c>
      <c r="F382" s="148" t="s">
        <v>57</v>
      </c>
      <c r="G382" s="148">
        <v>71</v>
      </c>
    </row>
    <row r="383" spans="1:7">
      <c r="A383" s="479"/>
      <c r="B383" s="492" t="s">
        <v>2062</v>
      </c>
      <c r="C383" s="155" t="s">
        <v>141</v>
      </c>
      <c r="D383" s="152" t="s">
        <v>2049</v>
      </c>
      <c r="E383" s="155" t="s">
        <v>31</v>
      </c>
      <c r="F383" s="148" t="s">
        <v>57</v>
      </c>
      <c r="G383" s="148">
        <v>72</v>
      </c>
    </row>
    <row r="384" spans="1:7">
      <c r="A384" s="479"/>
      <c r="B384" s="492" t="s">
        <v>2062</v>
      </c>
      <c r="C384" s="155" t="s">
        <v>141</v>
      </c>
      <c r="D384" s="152" t="s">
        <v>2049</v>
      </c>
      <c r="E384" s="155" t="s">
        <v>32</v>
      </c>
      <c r="F384" s="148" t="s">
        <v>57</v>
      </c>
      <c r="G384" s="148">
        <v>73</v>
      </c>
    </row>
    <row r="385" spans="1:7">
      <c r="A385" s="479"/>
      <c r="B385" s="492" t="s">
        <v>2062</v>
      </c>
      <c r="C385" s="155" t="s">
        <v>141</v>
      </c>
      <c r="D385" s="152" t="s">
        <v>2049</v>
      </c>
      <c r="E385" s="155" t="s">
        <v>33</v>
      </c>
      <c r="F385" s="148" t="s">
        <v>57</v>
      </c>
      <c r="G385" s="148">
        <v>74</v>
      </c>
    </row>
    <row r="386" spans="1:7">
      <c r="A386" s="479"/>
      <c r="B386" s="492" t="s">
        <v>2063</v>
      </c>
      <c r="C386" s="155" t="s">
        <v>188</v>
      </c>
      <c r="D386" s="152" t="s">
        <v>2048</v>
      </c>
      <c r="E386" s="155" t="s">
        <v>28</v>
      </c>
      <c r="F386" s="148" t="s">
        <v>57</v>
      </c>
      <c r="G386" s="148">
        <v>75</v>
      </c>
    </row>
    <row r="387" spans="1:7">
      <c r="A387" s="479"/>
      <c r="B387" s="492" t="s">
        <v>2063</v>
      </c>
      <c r="C387" s="155" t="s">
        <v>188</v>
      </c>
      <c r="D387" s="152" t="s">
        <v>2048</v>
      </c>
      <c r="E387" s="155" t="s">
        <v>31</v>
      </c>
      <c r="F387" s="148" t="s">
        <v>57</v>
      </c>
      <c r="G387" s="148">
        <v>76</v>
      </c>
    </row>
    <row r="388" spans="1:7">
      <c r="A388" s="479"/>
      <c r="B388" s="492" t="s">
        <v>2063</v>
      </c>
      <c r="C388" s="155" t="s">
        <v>188</v>
      </c>
      <c r="D388" s="152" t="s">
        <v>2048</v>
      </c>
      <c r="E388" s="155" t="s">
        <v>32</v>
      </c>
      <c r="F388" s="148" t="s">
        <v>57</v>
      </c>
      <c r="G388" s="148">
        <v>77</v>
      </c>
    </row>
    <row r="389" spans="1:7">
      <c r="A389" s="479"/>
      <c r="B389" s="492" t="s">
        <v>2063</v>
      </c>
      <c r="C389" s="155" t="s">
        <v>188</v>
      </c>
      <c r="D389" s="152" t="s">
        <v>2048</v>
      </c>
      <c r="E389" s="155" t="s">
        <v>33</v>
      </c>
      <c r="F389" s="148" t="s">
        <v>57</v>
      </c>
      <c r="G389" s="148">
        <v>78</v>
      </c>
    </row>
    <row r="390" spans="1:7">
      <c r="A390" s="479"/>
      <c r="B390" s="492" t="s">
        <v>2063</v>
      </c>
      <c r="C390" s="155" t="s">
        <v>188</v>
      </c>
      <c r="D390" s="152" t="s">
        <v>2049</v>
      </c>
      <c r="E390" s="155" t="s">
        <v>28</v>
      </c>
      <c r="F390" s="148" t="s">
        <v>57</v>
      </c>
      <c r="G390" s="148">
        <v>79</v>
      </c>
    </row>
    <row r="391" spans="1:7">
      <c r="A391" s="479"/>
      <c r="B391" s="492" t="s">
        <v>2063</v>
      </c>
      <c r="C391" s="155" t="s">
        <v>188</v>
      </c>
      <c r="D391" s="152" t="s">
        <v>2049</v>
      </c>
      <c r="E391" s="155" t="s">
        <v>31</v>
      </c>
      <c r="F391" s="148" t="s">
        <v>57</v>
      </c>
      <c r="G391" s="148">
        <v>80</v>
      </c>
    </row>
    <row r="392" spans="1:7">
      <c r="A392" s="479"/>
      <c r="B392" s="492" t="s">
        <v>2063</v>
      </c>
      <c r="C392" s="155" t="s">
        <v>188</v>
      </c>
      <c r="D392" s="152" t="s">
        <v>2049</v>
      </c>
      <c r="E392" s="155" t="s">
        <v>32</v>
      </c>
      <c r="F392" s="148" t="s">
        <v>57</v>
      </c>
      <c r="G392" s="148">
        <v>81</v>
      </c>
    </row>
    <row r="393" spans="1:7">
      <c r="A393" s="479"/>
      <c r="B393" s="492" t="s">
        <v>2063</v>
      </c>
      <c r="C393" s="155" t="s">
        <v>188</v>
      </c>
      <c r="D393" s="152" t="s">
        <v>2049</v>
      </c>
      <c r="E393" s="155" t="s">
        <v>33</v>
      </c>
      <c r="F393" s="148" t="s">
        <v>57</v>
      </c>
      <c r="G393" s="148">
        <v>82</v>
      </c>
    </row>
    <row r="394" spans="1:7">
      <c r="A394" s="479"/>
      <c r="B394" s="492" t="s">
        <v>2063</v>
      </c>
      <c r="C394" s="155" t="s">
        <v>2050</v>
      </c>
      <c r="D394" s="152" t="s">
        <v>2048</v>
      </c>
      <c r="E394" s="155" t="s">
        <v>28</v>
      </c>
      <c r="F394" s="148" t="s">
        <v>542</v>
      </c>
      <c r="G394" s="148">
        <v>43</v>
      </c>
    </row>
    <row r="395" spans="1:7">
      <c r="A395" s="479"/>
      <c r="B395" s="492" t="s">
        <v>2063</v>
      </c>
      <c r="C395" s="155" t="s">
        <v>2050</v>
      </c>
      <c r="D395" s="152" t="s">
        <v>2048</v>
      </c>
      <c r="E395" s="155" t="s">
        <v>31</v>
      </c>
      <c r="F395" s="148" t="s">
        <v>57</v>
      </c>
      <c r="G395" s="148">
        <v>83</v>
      </c>
    </row>
    <row r="396" spans="1:7">
      <c r="A396" s="479"/>
      <c r="B396" s="492" t="s">
        <v>2063</v>
      </c>
      <c r="C396" s="155" t="s">
        <v>2050</v>
      </c>
      <c r="D396" s="152" t="s">
        <v>2048</v>
      </c>
      <c r="E396" s="155" t="s">
        <v>32</v>
      </c>
      <c r="F396" s="148" t="s">
        <v>57</v>
      </c>
      <c r="G396" s="148">
        <v>84</v>
      </c>
    </row>
    <row r="397" spans="1:7">
      <c r="A397" s="479"/>
      <c r="B397" s="492" t="s">
        <v>2063</v>
      </c>
      <c r="C397" s="155" t="s">
        <v>2050</v>
      </c>
      <c r="D397" s="152" t="s">
        <v>2048</v>
      </c>
      <c r="E397" s="155" t="s">
        <v>33</v>
      </c>
      <c r="F397" s="148" t="s">
        <v>57</v>
      </c>
      <c r="G397" s="148">
        <v>85</v>
      </c>
    </row>
    <row r="398" spans="1:7">
      <c r="A398" s="479"/>
      <c r="B398" s="492" t="s">
        <v>2063</v>
      </c>
      <c r="C398" s="155" t="s">
        <v>2050</v>
      </c>
      <c r="D398" s="152" t="s">
        <v>2049</v>
      </c>
      <c r="E398" s="155" t="s">
        <v>28</v>
      </c>
      <c r="F398" s="148" t="s">
        <v>57</v>
      </c>
      <c r="G398" s="148">
        <v>86</v>
      </c>
    </row>
    <row r="399" spans="1:7">
      <c r="A399" s="479"/>
      <c r="B399" s="492" t="s">
        <v>2063</v>
      </c>
      <c r="C399" s="155" t="s">
        <v>2050</v>
      </c>
      <c r="D399" s="152" t="s">
        <v>2049</v>
      </c>
      <c r="E399" s="155" t="s">
        <v>31</v>
      </c>
      <c r="F399" s="148" t="s">
        <v>57</v>
      </c>
      <c r="G399" s="148">
        <v>87</v>
      </c>
    </row>
    <row r="400" spans="1:7">
      <c r="A400" s="479"/>
      <c r="B400" s="492" t="s">
        <v>2063</v>
      </c>
      <c r="C400" s="155" t="s">
        <v>2050</v>
      </c>
      <c r="D400" s="152" t="s">
        <v>2049</v>
      </c>
      <c r="E400" s="155" t="s">
        <v>32</v>
      </c>
      <c r="F400" s="148" t="s">
        <v>57</v>
      </c>
      <c r="G400" s="148">
        <v>88</v>
      </c>
    </row>
    <row r="401" spans="1:7">
      <c r="A401" s="479"/>
      <c r="B401" s="492" t="s">
        <v>2063</v>
      </c>
      <c r="C401" s="155" t="s">
        <v>2050</v>
      </c>
      <c r="D401" s="152" t="s">
        <v>2049</v>
      </c>
      <c r="E401" s="155" t="s">
        <v>33</v>
      </c>
      <c r="F401" s="148" t="s">
        <v>57</v>
      </c>
      <c r="G401" s="148">
        <v>89</v>
      </c>
    </row>
    <row r="402" spans="1:7">
      <c r="A402" s="479"/>
      <c r="B402" s="492" t="s">
        <v>2063</v>
      </c>
      <c r="C402" s="155" t="s">
        <v>2051</v>
      </c>
      <c r="D402" s="152" t="s">
        <v>2048</v>
      </c>
      <c r="E402" s="155" t="s">
        <v>28</v>
      </c>
      <c r="F402" s="148" t="s">
        <v>542</v>
      </c>
      <c r="G402" s="148">
        <v>44</v>
      </c>
    </row>
    <row r="403" spans="1:7">
      <c r="A403" s="479"/>
      <c r="B403" s="492" t="s">
        <v>2063</v>
      </c>
      <c r="C403" s="155" t="s">
        <v>2051</v>
      </c>
      <c r="D403" s="152" t="s">
        <v>2048</v>
      </c>
      <c r="E403" s="155" t="s">
        <v>31</v>
      </c>
      <c r="F403" s="148" t="s">
        <v>542</v>
      </c>
      <c r="G403" s="148">
        <v>45</v>
      </c>
    </row>
    <row r="404" spans="1:7">
      <c r="A404" s="479"/>
      <c r="B404" s="492" t="s">
        <v>2063</v>
      </c>
      <c r="C404" s="155" t="s">
        <v>2051</v>
      </c>
      <c r="D404" s="152" t="s">
        <v>2048</v>
      </c>
      <c r="E404" s="155" t="s">
        <v>32</v>
      </c>
      <c r="F404" s="148" t="s">
        <v>542</v>
      </c>
      <c r="G404" s="148">
        <v>46</v>
      </c>
    </row>
    <row r="405" spans="1:7">
      <c r="A405" s="479"/>
      <c r="B405" s="492" t="s">
        <v>2063</v>
      </c>
      <c r="C405" s="155" t="s">
        <v>2051</v>
      </c>
      <c r="D405" s="152" t="s">
        <v>2048</v>
      </c>
      <c r="E405" s="155" t="s">
        <v>33</v>
      </c>
      <c r="F405" s="148" t="s">
        <v>542</v>
      </c>
      <c r="G405" s="148">
        <v>47</v>
      </c>
    </row>
    <row r="406" spans="1:7">
      <c r="A406" s="479"/>
      <c r="B406" s="492" t="s">
        <v>2063</v>
      </c>
      <c r="C406" s="155" t="s">
        <v>2051</v>
      </c>
      <c r="D406" s="152" t="s">
        <v>2049</v>
      </c>
      <c r="E406" s="155" t="s">
        <v>28</v>
      </c>
      <c r="F406" s="148" t="s">
        <v>542</v>
      </c>
      <c r="G406" s="148">
        <v>48</v>
      </c>
    </row>
    <row r="407" spans="1:7">
      <c r="A407" s="479"/>
      <c r="B407" s="492" t="s">
        <v>2063</v>
      </c>
      <c r="C407" s="155" t="s">
        <v>2051</v>
      </c>
      <c r="D407" s="152" t="s">
        <v>2049</v>
      </c>
      <c r="E407" s="155" t="s">
        <v>31</v>
      </c>
      <c r="F407" s="148" t="s">
        <v>542</v>
      </c>
      <c r="G407" s="148">
        <v>49</v>
      </c>
    </row>
    <row r="408" spans="1:7">
      <c r="A408" s="479"/>
      <c r="B408" s="492" t="s">
        <v>2063</v>
      </c>
      <c r="C408" s="155" t="s">
        <v>2051</v>
      </c>
      <c r="D408" s="152" t="s">
        <v>2049</v>
      </c>
      <c r="E408" s="155" t="s">
        <v>32</v>
      </c>
      <c r="F408" s="148" t="s">
        <v>57</v>
      </c>
      <c r="G408" s="148">
        <v>90</v>
      </c>
    </row>
    <row r="409" spans="1:7">
      <c r="A409" s="479"/>
      <c r="B409" s="492" t="s">
        <v>2063</v>
      </c>
      <c r="C409" s="155" t="s">
        <v>2051</v>
      </c>
      <c r="D409" s="152" t="s">
        <v>2049</v>
      </c>
      <c r="E409" s="155" t="s">
        <v>33</v>
      </c>
      <c r="F409" s="148" t="s">
        <v>57</v>
      </c>
      <c r="G409" s="148">
        <v>91</v>
      </c>
    </row>
    <row r="410" spans="1:7">
      <c r="A410" s="479"/>
      <c r="B410" s="492" t="s">
        <v>2063</v>
      </c>
      <c r="C410" s="155" t="s">
        <v>2052</v>
      </c>
      <c r="D410" s="152" t="s">
        <v>2048</v>
      </c>
      <c r="E410" s="155" t="s">
        <v>28</v>
      </c>
      <c r="F410" s="148" t="s">
        <v>1446</v>
      </c>
      <c r="G410" s="148">
        <v>37</v>
      </c>
    </row>
    <row r="411" spans="1:7">
      <c r="A411" s="479"/>
      <c r="B411" s="492" t="s">
        <v>2063</v>
      </c>
      <c r="C411" s="155" t="s">
        <v>2052</v>
      </c>
      <c r="D411" s="152" t="s">
        <v>2048</v>
      </c>
      <c r="E411" s="155" t="s">
        <v>31</v>
      </c>
      <c r="F411" s="148" t="s">
        <v>1446</v>
      </c>
      <c r="G411" s="148">
        <v>38</v>
      </c>
    </row>
    <row r="412" spans="1:7">
      <c r="A412" s="479"/>
      <c r="B412" s="492" t="s">
        <v>2063</v>
      </c>
      <c r="C412" s="155" t="s">
        <v>2052</v>
      </c>
      <c r="D412" s="152" t="s">
        <v>2048</v>
      </c>
      <c r="E412" s="155" t="s">
        <v>32</v>
      </c>
      <c r="F412" s="148" t="s">
        <v>542</v>
      </c>
      <c r="G412" s="148">
        <v>50</v>
      </c>
    </row>
    <row r="413" spans="1:7">
      <c r="A413" s="479"/>
      <c r="B413" s="492" t="s">
        <v>2063</v>
      </c>
      <c r="C413" s="155" t="s">
        <v>2052</v>
      </c>
      <c r="D413" s="152" t="s">
        <v>2048</v>
      </c>
      <c r="E413" s="155" t="s">
        <v>33</v>
      </c>
      <c r="F413" s="148" t="s">
        <v>542</v>
      </c>
      <c r="G413" s="148">
        <v>51</v>
      </c>
    </row>
    <row r="414" spans="1:7">
      <c r="A414" s="479"/>
      <c r="B414" s="492" t="s">
        <v>2063</v>
      </c>
      <c r="C414" s="155" t="s">
        <v>2052</v>
      </c>
      <c r="D414" s="152" t="s">
        <v>2049</v>
      </c>
      <c r="E414" s="155" t="s">
        <v>28</v>
      </c>
      <c r="F414" s="148" t="s">
        <v>505</v>
      </c>
      <c r="G414" s="148">
        <v>74</v>
      </c>
    </row>
    <row r="415" spans="1:7">
      <c r="A415" s="479"/>
      <c r="B415" s="492" t="s">
        <v>2063</v>
      </c>
      <c r="C415" s="155" t="s">
        <v>2052</v>
      </c>
      <c r="D415" s="152" t="s">
        <v>2049</v>
      </c>
      <c r="E415" s="155" t="s">
        <v>31</v>
      </c>
      <c r="F415" s="148" t="s">
        <v>542</v>
      </c>
      <c r="G415" s="148">
        <v>53</v>
      </c>
    </row>
    <row r="416" spans="1:7">
      <c r="A416" s="479"/>
      <c r="B416" s="492" t="s">
        <v>2063</v>
      </c>
      <c r="C416" s="155" t="s">
        <v>2052</v>
      </c>
      <c r="D416" s="152" t="s">
        <v>2049</v>
      </c>
      <c r="E416" s="155" t="s">
        <v>32</v>
      </c>
      <c r="F416" s="148" t="s">
        <v>542</v>
      </c>
      <c r="G416" s="148">
        <v>54</v>
      </c>
    </row>
    <row r="417" spans="1:7">
      <c r="A417" s="479"/>
      <c r="B417" s="492" t="s">
        <v>2063</v>
      </c>
      <c r="C417" s="155" t="s">
        <v>2052</v>
      </c>
      <c r="D417" s="152" t="s">
        <v>2049</v>
      </c>
      <c r="E417" s="155" t="s">
        <v>33</v>
      </c>
      <c r="F417" s="148" t="s">
        <v>57</v>
      </c>
      <c r="G417" s="148">
        <v>92</v>
      </c>
    </row>
    <row r="418" spans="1:7">
      <c r="A418" s="479"/>
      <c r="B418" s="492" t="s">
        <v>2063</v>
      </c>
      <c r="C418" s="155" t="s">
        <v>140</v>
      </c>
      <c r="D418" s="152" t="s">
        <v>2048</v>
      </c>
      <c r="E418" s="155" t="s">
        <v>28</v>
      </c>
      <c r="F418" s="148" t="s">
        <v>1446</v>
      </c>
      <c r="G418" s="148">
        <v>39</v>
      </c>
    </row>
    <row r="419" spans="1:7">
      <c r="A419" s="479"/>
      <c r="B419" s="492" t="s">
        <v>2063</v>
      </c>
      <c r="C419" s="155" t="s">
        <v>140</v>
      </c>
      <c r="D419" s="152" t="s">
        <v>2048</v>
      </c>
      <c r="E419" s="155" t="s">
        <v>31</v>
      </c>
      <c r="F419" s="148" t="s">
        <v>1446</v>
      </c>
      <c r="G419" s="148">
        <v>40</v>
      </c>
    </row>
    <row r="420" spans="1:7">
      <c r="A420" s="479"/>
      <c r="B420" s="492" t="s">
        <v>2063</v>
      </c>
      <c r="C420" s="155" t="s">
        <v>140</v>
      </c>
      <c r="D420" s="152" t="s">
        <v>2048</v>
      </c>
      <c r="E420" s="155" t="s">
        <v>32</v>
      </c>
      <c r="F420" s="148" t="s">
        <v>1446</v>
      </c>
      <c r="G420" s="148">
        <v>41</v>
      </c>
    </row>
    <row r="421" spans="1:7">
      <c r="A421" s="479"/>
      <c r="B421" s="492" t="s">
        <v>2063</v>
      </c>
      <c r="C421" s="155" t="s">
        <v>140</v>
      </c>
      <c r="D421" s="152" t="s">
        <v>2048</v>
      </c>
      <c r="E421" s="155" t="s">
        <v>33</v>
      </c>
      <c r="F421" s="148" t="s">
        <v>542</v>
      </c>
      <c r="G421" s="148">
        <v>55</v>
      </c>
    </row>
    <row r="422" spans="1:7">
      <c r="A422" s="479"/>
      <c r="B422" s="492" t="s">
        <v>2063</v>
      </c>
      <c r="C422" s="155" t="s">
        <v>140</v>
      </c>
      <c r="D422" s="152" t="s">
        <v>2049</v>
      </c>
      <c r="E422" s="155" t="s">
        <v>28</v>
      </c>
      <c r="F422" s="148" t="s">
        <v>542</v>
      </c>
      <c r="G422" s="148">
        <v>56</v>
      </c>
    </row>
    <row r="423" spans="1:7">
      <c r="A423" s="479"/>
      <c r="B423" s="492" t="s">
        <v>2063</v>
      </c>
      <c r="C423" s="155" t="s">
        <v>140</v>
      </c>
      <c r="D423" s="152" t="s">
        <v>2049</v>
      </c>
      <c r="E423" s="155" t="s">
        <v>31</v>
      </c>
      <c r="F423" s="148" t="s">
        <v>542</v>
      </c>
      <c r="G423" s="148">
        <v>57</v>
      </c>
    </row>
    <row r="424" spans="1:7">
      <c r="A424" s="479"/>
      <c r="B424" s="492" t="s">
        <v>2063</v>
      </c>
      <c r="C424" s="155" t="s">
        <v>140</v>
      </c>
      <c r="D424" s="152" t="s">
        <v>2049</v>
      </c>
      <c r="E424" s="155" t="s">
        <v>32</v>
      </c>
      <c r="F424" s="148" t="s">
        <v>57</v>
      </c>
      <c r="G424" s="148">
        <v>93</v>
      </c>
    </row>
    <row r="425" spans="1:7">
      <c r="A425" s="479"/>
      <c r="B425" s="492" t="s">
        <v>2063</v>
      </c>
      <c r="C425" s="155" t="s">
        <v>140</v>
      </c>
      <c r="D425" s="152" t="s">
        <v>2049</v>
      </c>
      <c r="E425" s="155" t="s">
        <v>33</v>
      </c>
      <c r="F425" s="148" t="s">
        <v>57</v>
      </c>
      <c r="G425" s="148">
        <v>94</v>
      </c>
    </row>
    <row r="426" spans="1:7">
      <c r="A426" s="479"/>
      <c r="B426" s="492" t="s">
        <v>2063</v>
      </c>
      <c r="C426" s="155" t="s">
        <v>141</v>
      </c>
      <c r="D426" s="152" t="s">
        <v>2048</v>
      </c>
      <c r="E426" s="155" t="s">
        <v>28</v>
      </c>
      <c r="F426" s="148" t="s">
        <v>1446</v>
      </c>
      <c r="G426" s="148">
        <v>42</v>
      </c>
    </row>
    <row r="427" spans="1:7">
      <c r="A427" s="479"/>
      <c r="B427" s="492" t="s">
        <v>2063</v>
      </c>
      <c r="C427" s="155" t="s">
        <v>141</v>
      </c>
      <c r="D427" s="152" t="s">
        <v>2048</v>
      </c>
      <c r="E427" s="155" t="s">
        <v>31</v>
      </c>
      <c r="F427" s="148" t="s">
        <v>1446</v>
      </c>
      <c r="G427" s="148">
        <v>43</v>
      </c>
    </row>
    <row r="428" spans="1:7">
      <c r="A428" s="479"/>
      <c r="B428" s="492" t="s">
        <v>2063</v>
      </c>
      <c r="C428" s="155" t="s">
        <v>141</v>
      </c>
      <c r="D428" s="152" t="s">
        <v>2048</v>
      </c>
      <c r="E428" s="155" t="s">
        <v>32</v>
      </c>
      <c r="F428" s="148" t="s">
        <v>1446</v>
      </c>
      <c r="G428" s="148">
        <v>44</v>
      </c>
    </row>
    <row r="429" spans="1:7">
      <c r="A429" s="479"/>
      <c r="B429" s="492" t="s">
        <v>2063</v>
      </c>
      <c r="C429" s="155" t="s">
        <v>141</v>
      </c>
      <c r="D429" s="152" t="s">
        <v>2048</v>
      </c>
      <c r="E429" s="155" t="s">
        <v>33</v>
      </c>
      <c r="F429" s="148" t="s">
        <v>1446</v>
      </c>
      <c r="G429" s="148">
        <v>45</v>
      </c>
    </row>
    <row r="430" spans="1:7">
      <c r="A430" s="479"/>
      <c r="B430" s="492" t="s">
        <v>2063</v>
      </c>
      <c r="C430" s="155" t="s">
        <v>141</v>
      </c>
      <c r="D430" s="152" t="s">
        <v>2049</v>
      </c>
      <c r="E430" s="155" t="s">
        <v>28</v>
      </c>
      <c r="F430" s="148" t="s">
        <v>542</v>
      </c>
      <c r="G430" s="148">
        <v>58</v>
      </c>
    </row>
    <row r="431" spans="1:7">
      <c r="A431" s="479"/>
      <c r="B431" s="492" t="s">
        <v>2063</v>
      </c>
      <c r="C431" s="155" t="s">
        <v>141</v>
      </c>
      <c r="D431" s="152" t="s">
        <v>2049</v>
      </c>
      <c r="E431" s="155" t="s">
        <v>31</v>
      </c>
      <c r="F431" s="148" t="s">
        <v>542</v>
      </c>
      <c r="G431" s="148">
        <v>59</v>
      </c>
    </row>
    <row r="432" spans="1:7">
      <c r="A432" s="479"/>
      <c r="B432" s="492" t="s">
        <v>2063</v>
      </c>
      <c r="C432" s="155" t="s">
        <v>141</v>
      </c>
      <c r="D432" s="152" t="s">
        <v>2049</v>
      </c>
      <c r="E432" s="155" t="s">
        <v>32</v>
      </c>
      <c r="F432" s="148" t="s">
        <v>542</v>
      </c>
      <c r="G432" s="148">
        <v>60</v>
      </c>
    </row>
    <row r="433" spans="1:7">
      <c r="A433" s="479"/>
      <c r="B433" s="492" t="s">
        <v>2063</v>
      </c>
      <c r="C433" s="155" t="s">
        <v>141</v>
      </c>
      <c r="D433" s="152" t="s">
        <v>2049</v>
      </c>
      <c r="E433" s="155" t="s">
        <v>33</v>
      </c>
      <c r="F433" s="148" t="s">
        <v>57</v>
      </c>
      <c r="G433" s="148">
        <v>95</v>
      </c>
    </row>
    <row r="434" spans="1:7">
      <c r="A434" s="479"/>
      <c r="B434" s="148" t="s">
        <v>2064</v>
      </c>
      <c r="C434" s="155" t="s">
        <v>188</v>
      </c>
      <c r="D434" s="152" t="s">
        <v>2048</v>
      </c>
      <c r="E434" s="155" t="s">
        <v>28</v>
      </c>
      <c r="F434" s="148" t="s">
        <v>57</v>
      </c>
      <c r="G434" s="148">
        <v>96</v>
      </c>
    </row>
    <row r="435" spans="1:7">
      <c r="A435" s="479"/>
      <c r="B435" s="148" t="s">
        <v>2064</v>
      </c>
      <c r="C435" s="155" t="s">
        <v>188</v>
      </c>
      <c r="D435" s="152" t="s">
        <v>2048</v>
      </c>
      <c r="E435" s="155" t="s">
        <v>31</v>
      </c>
      <c r="F435" s="148" t="s">
        <v>57</v>
      </c>
      <c r="G435" s="148">
        <v>97</v>
      </c>
    </row>
    <row r="436" spans="1:7">
      <c r="A436" s="479"/>
      <c r="B436" s="148" t="s">
        <v>2064</v>
      </c>
      <c r="C436" s="155" t="s">
        <v>188</v>
      </c>
      <c r="D436" s="152" t="s">
        <v>2048</v>
      </c>
      <c r="E436" s="155" t="s">
        <v>32</v>
      </c>
      <c r="F436" s="148" t="s">
        <v>57</v>
      </c>
      <c r="G436" s="148">
        <v>98</v>
      </c>
    </row>
    <row r="437" spans="1:7">
      <c r="A437" s="479"/>
      <c r="B437" s="148" t="s">
        <v>2064</v>
      </c>
      <c r="C437" s="155" t="s">
        <v>188</v>
      </c>
      <c r="D437" s="152" t="s">
        <v>2048</v>
      </c>
      <c r="E437" s="155" t="s">
        <v>33</v>
      </c>
      <c r="F437" s="148" t="s">
        <v>57</v>
      </c>
      <c r="G437" s="148">
        <v>99</v>
      </c>
    </row>
    <row r="438" spans="1:7">
      <c r="A438" s="479"/>
      <c r="B438" s="148" t="s">
        <v>2064</v>
      </c>
      <c r="C438" s="155" t="s">
        <v>188</v>
      </c>
      <c r="D438" s="152" t="s">
        <v>2049</v>
      </c>
      <c r="E438" s="155" t="s">
        <v>28</v>
      </c>
      <c r="F438" s="148" t="s">
        <v>57</v>
      </c>
      <c r="G438" s="148">
        <v>100</v>
      </c>
    </row>
    <row r="439" spans="1:7">
      <c r="A439" s="479"/>
      <c r="B439" s="148" t="s">
        <v>2064</v>
      </c>
      <c r="C439" s="155" t="s">
        <v>188</v>
      </c>
      <c r="D439" s="152" t="s">
        <v>2049</v>
      </c>
      <c r="E439" s="155" t="s">
        <v>31</v>
      </c>
      <c r="F439" s="148" t="s">
        <v>57</v>
      </c>
      <c r="G439" s="148">
        <v>101</v>
      </c>
    </row>
    <row r="440" spans="1:7">
      <c r="A440" s="479"/>
      <c r="B440" s="148" t="s">
        <v>2064</v>
      </c>
      <c r="C440" s="155" t="s">
        <v>188</v>
      </c>
      <c r="D440" s="152" t="s">
        <v>2049</v>
      </c>
      <c r="E440" s="155" t="s">
        <v>32</v>
      </c>
      <c r="F440" s="148" t="s">
        <v>57</v>
      </c>
      <c r="G440" s="148">
        <v>102</v>
      </c>
    </row>
    <row r="441" spans="1:7">
      <c r="A441" s="479"/>
      <c r="B441" s="148" t="s">
        <v>2064</v>
      </c>
      <c r="C441" s="155" t="s">
        <v>188</v>
      </c>
      <c r="D441" s="152" t="s">
        <v>2049</v>
      </c>
      <c r="E441" s="155" t="s">
        <v>33</v>
      </c>
      <c r="F441" s="148" t="s">
        <v>57</v>
      </c>
      <c r="G441" s="148">
        <v>103</v>
      </c>
    </row>
    <row r="442" spans="1:7">
      <c r="A442" s="479"/>
      <c r="B442" s="148" t="s">
        <v>2064</v>
      </c>
      <c r="C442" s="155" t="s">
        <v>2050</v>
      </c>
      <c r="D442" s="152" t="s">
        <v>2048</v>
      </c>
      <c r="E442" s="155" t="s">
        <v>28</v>
      </c>
      <c r="F442" s="148" t="s">
        <v>1441</v>
      </c>
      <c r="G442" s="148">
        <v>8</v>
      </c>
    </row>
    <row r="443" spans="1:7">
      <c r="A443" s="479"/>
      <c r="B443" s="148" t="s">
        <v>2064</v>
      </c>
      <c r="C443" s="155" t="s">
        <v>2050</v>
      </c>
      <c r="D443" s="152" t="s">
        <v>2048</v>
      </c>
      <c r="E443" s="155" t="s">
        <v>31</v>
      </c>
      <c r="F443" s="148" t="s">
        <v>1441</v>
      </c>
      <c r="G443" s="148">
        <v>9</v>
      </c>
    </row>
    <row r="444" spans="1:7">
      <c r="A444" s="479"/>
      <c r="B444" s="148" t="s">
        <v>2064</v>
      </c>
      <c r="C444" s="155" t="s">
        <v>2050</v>
      </c>
      <c r="D444" s="152" t="s">
        <v>2048</v>
      </c>
      <c r="E444" s="155" t="s">
        <v>32</v>
      </c>
      <c r="F444" s="148" t="s">
        <v>1441</v>
      </c>
      <c r="G444" s="148">
        <v>10</v>
      </c>
    </row>
    <row r="445" spans="1:7">
      <c r="A445" s="479"/>
      <c r="B445" s="148" t="s">
        <v>2064</v>
      </c>
      <c r="C445" s="155" t="s">
        <v>2050</v>
      </c>
      <c r="D445" s="152" t="s">
        <v>2048</v>
      </c>
      <c r="E445" s="155" t="s">
        <v>33</v>
      </c>
      <c r="F445" s="148" t="s">
        <v>1441</v>
      </c>
      <c r="G445" s="148">
        <v>11</v>
      </c>
    </row>
    <row r="446" spans="1:7">
      <c r="A446" s="479"/>
      <c r="B446" s="148" t="s">
        <v>2064</v>
      </c>
      <c r="C446" s="155" t="s">
        <v>2050</v>
      </c>
      <c r="D446" s="152" t="s">
        <v>2049</v>
      </c>
      <c r="E446" s="155" t="s">
        <v>28</v>
      </c>
      <c r="F446" s="148" t="s">
        <v>57</v>
      </c>
      <c r="G446" s="148">
        <v>104</v>
      </c>
    </row>
    <row r="447" spans="1:7">
      <c r="A447" s="479"/>
      <c r="B447" s="148" t="s">
        <v>2064</v>
      </c>
      <c r="C447" s="155" t="s">
        <v>2050</v>
      </c>
      <c r="D447" s="152" t="s">
        <v>2049</v>
      </c>
      <c r="E447" s="155" t="s">
        <v>31</v>
      </c>
      <c r="F447" s="148" t="s">
        <v>57</v>
      </c>
      <c r="G447" s="148">
        <v>105</v>
      </c>
    </row>
    <row r="448" spans="1:7">
      <c r="A448" s="479"/>
      <c r="B448" s="148" t="s">
        <v>2064</v>
      </c>
      <c r="C448" s="155" t="s">
        <v>2050</v>
      </c>
      <c r="D448" s="152" t="s">
        <v>2049</v>
      </c>
      <c r="E448" s="155" t="s">
        <v>32</v>
      </c>
      <c r="F448" s="148" t="s">
        <v>57</v>
      </c>
      <c r="G448" s="148">
        <v>106</v>
      </c>
    </row>
    <row r="449" spans="1:7">
      <c r="A449" s="479"/>
      <c r="B449" s="148" t="s">
        <v>2064</v>
      </c>
      <c r="C449" s="155" t="s">
        <v>2050</v>
      </c>
      <c r="D449" s="152" t="s">
        <v>2049</v>
      </c>
      <c r="E449" s="155" t="s">
        <v>33</v>
      </c>
      <c r="F449" s="148" t="s">
        <v>57</v>
      </c>
      <c r="G449" s="148">
        <v>107</v>
      </c>
    </row>
    <row r="450" spans="1:7">
      <c r="A450" s="479"/>
      <c r="B450" s="148" t="s">
        <v>2064</v>
      </c>
      <c r="C450" s="155" t="s">
        <v>2051</v>
      </c>
      <c r="D450" s="152" t="s">
        <v>2048</v>
      </c>
      <c r="E450" s="155" t="s">
        <v>28</v>
      </c>
      <c r="F450" s="148" t="s">
        <v>1446</v>
      </c>
      <c r="G450" s="148">
        <v>46</v>
      </c>
    </row>
    <row r="451" spans="1:7">
      <c r="A451" s="479"/>
      <c r="B451" s="148" t="s">
        <v>2064</v>
      </c>
      <c r="C451" s="155" t="s">
        <v>2051</v>
      </c>
      <c r="D451" s="152" t="s">
        <v>2048</v>
      </c>
      <c r="E451" s="155" t="s">
        <v>31</v>
      </c>
      <c r="F451" s="148" t="s">
        <v>1446</v>
      </c>
      <c r="G451" s="148">
        <v>47</v>
      </c>
    </row>
    <row r="452" spans="1:7">
      <c r="A452" s="479"/>
      <c r="B452" s="148" t="s">
        <v>2064</v>
      </c>
      <c r="C452" s="155" t="s">
        <v>2051</v>
      </c>
      <c r="D452" s="152" t="s">
        <v>2048</v>
      </c>
      <c r="E452" s="155" t="s">
        <v>32</v>
      </c>
      <c r="F452" s="148" t="s">
        <v>1446</v>
      </c>
      <c r="G452" s="148">
        <v>48</v>
      </c>
    </row>
    <row r="453" spans="1:7">
      <c r="A453" s="479"/>
      <c r="B453" s="148" t="s">
        <v>2064</v>
      </c>
      <c r="C453" s="155" t="s">
        <v>2051</v>
      </c>
      <c r="D453" s="152" t="s">
        <v>2048</v>
      </c>
      <c r="E453" s="155" t="s">
        <v>33</v>
      </c>
      <c r="F453" s="148" t="s">
        <v>1446</v>
      </c>
      <c r="G453" s="148">
        <v>49</v>
      </c>
    </row>
    <row r="454" spans="1:7">
      <c r="A454" s="479"/>
      <c r="B454" s="148" t="s">
        <v>2064</v>
      </c>
      <c r="C454" s="155" t="s">
        <v>2051</v>
      </c>
      <c r="D454" s="152" t="s">
        <v>2049</v>
      </c>
      <c r="E454" s="155" t="s">
        <v>28</v>
      </c>
      <c r="F454" s="148" t="s">
        <v>1446</v>
      </c>
      <c r="G454" s="148">
        <v>50</v>
      </c>
    </row>
    <row r="455" spans="1:7">
      <c r="A455" s="479"/>
      <c r="B455" s="148" t="s">
        <v>2064</v>
      </c>
      <c r="C455" s="155" t="s">
        <v>2051</v>
      </c>
      <c r="D455" s="152" t="s">
        <v>2049</v>
      </c>
      <c r="E455" s="155" t="s">
        <v>31</v>
      </c>
      <c r="F455" s="148" t="s">
        <v>1446</v>
      </c>
      <c r="G455" s="148">
        <v>51</v>
      </c>
    </row>
    <row r="456" spans="1:7">
      <c r="A456" s="479"/>
      <c r="B456" s="148" t="s">
        <v>2064</v>
      </c>
      <c r="C456" s="155" t="s">
        <v>2051</v>
      </c>
      <c r="D456" s="152" t="s">
        <v>2049</v>
      </c>
      <c r="E456" s="155" t="s">
        <v>32</v>
      </c>
      <c r="F456" s="148" t="s">
        <v>1446</v>
      </c>
      <c r="G456" s="148">
        <v>52</v>
      </c>
    </row>
    <row r="457" spans="1:7">
      <c r="A457" s="479"/>
      <c r="B457" s="148" t="s">
        <v>2064</v>
      </c>
      <c r="C457" s="155" t="s">
        <v>2051</v>
      </c>
      <c r="D457" s="152" t="s">
        <v>2049</v>
      </c>
      <c r="E457" s="155" t="s">
        <v>33</v>
      </c>
      <c r="F457" s="148" t="s">
        <v>1446</v>
      </c>
      <c r="G457" s="148">
        <v>53</v>
      </c>
    </row>
    <row r="458" spans="1:7">
      <c r="A458" s="479"/>
      <c r="B458" s="148" t="s">
        <v>2064</v>
      </c>
      <c r="C458" s="155" t="s">
        <v>2052</v>
      </c>
      <c r="D458" s="152" t="s">
        <v>2048</v>
      </c>
      <c r="E458" s="155" t="s">
        <v>28</v>
      </c>
      <c r="F458" s="148" t="s">
        <v>1441</v>
      </c>
      <c r="G458" s="148">
        <v>12</v>
      </c>
    </row>
    <row r="459" spans="1:7">
      <c r="A459" s="479"/>
      <c r="B459" s="148" t="s">
        <v>2064</v>
      </c>
      <c r="C459" s="155" t="s">
        <v>2052</v>
      </c>
      <c r="D459" s="152" t="s">
        <v>2048</v>
      </c>
      <c r="E459" s="155" t="s">
        <v>31</v>
      </c>
      <c r="F459" s="148" t="s">
        <v>1441</v>
      </c>
      <c r="G459" s="148">
        <v>13</v>
      </c>
    </row>
    <row r="460" spans="1:7">
      <c r="A460" s="479"/>
      <c r="B460" s="148" t="s">
        <v>2064</v>
      </c>
      <c r="C460" s="155" t="s">
        <v>2052</v>
      </c>
      <c r="D460" s="152" t="s">
        <v>2048</v>
      </c>
      <c r="E460" s="155" t="s">
        <v>32</v>
      </c>
      <c r="F460" s="148" t="s">
        <v>1446</v>
      </c>
      <c r="G460" s="148">
        <v>54</v>
      </c>
    </row>
    <row r="461" spans="1:7">
      <c r="A461" s="479"/>
      <c r="B461" s="148" t="s">
        <v>2064</v>
      </c>
      <c r="C461" s="155" t="s">
        <v>2052</v>
      </c>
      <c r="D461" s="152" t="s">
        <v>2048</v>
      </c>
      <c r="E461" s="155" t="s">
        <v>33</v>
      </c>
      <c r="F461" s="148" t="s">
        <v>1446</v>
      </c>
      <c r="G461" s="148">
        <v>55</v>
      </c>
    </row>
    <row r="462" spans="1:7">
      <c r="A462" s="479"/>
      <c r="B462" s="148" t="s">
        <v>2064</v>
      </c>
      <c r="C462" s="155" t="s">
        <v>2052</v>
      </c>
      <c r="D462" s="152" t="s">
        <v>2049</v>
      </c>
      <c r="E462" s="155" t="s">
        <v>28</v>
      </c>
      <c r="F462" s="148" t="s">
        <v>1446</v>
      </c>
      <c r="G462" s="148">
        <v>56</v>
      </c>
    </row>
    <row r="463" spans="1:7">
      <c r="A463" s="479"/>
      <c r="B463" s="148" t="s">
        <v>2064</v>
      </c>
      <c r="C463" s="155" t="s">
        <v>2052</v>
      </c>
      <c r="D463" s="152" t="s">
        <v>2049</v>
      </c>
      <c r="E463" s="155" t="s">
        <v>31</v>
      </c>
      <c r="F463" s="148" t="s">
        <v>1446</v>
      </c>
      <c r="G463" s="148">
        <v>57</v>
      </c>
    </row>
    <row r="464" spans="1:7">
      <c r="A464" s="479"/>
      <c r="B464" s="148" t="s">
        <v>2064</v>
      </c>
      <c r="C464" s="155" t="s">
        <v>2052</v>
      </c>
      <c r="D464" s="152" t="s">
        <v>2049</v>
      </c>
      <c r="E464" s="155" t="s">
        <v>32</v>
      </c>
      <c r="F464" s="148" t="s">
        <v>1446</v>
      </c>
      <c r="G464" s="148">
        <v>58</v>
      </c>
    </row>
    <row r="465" spans="1:7">
      <c r="A465" s="479"/>
      <c r="B465" s="148" t="s">
        <v>2064</v>
      </c>
      <c r="C465" s="155" t="s">
        <v>2052</v>
      </c>
      <c r="D465" s="152" t="s">
        <v>2049</v>
      </c>
      <c r="E465" s="155" t="s">
        <v>33</v>
      </c>
      <c r="F465" s="148" t="s">
        <v>1446</v>
      </c>
      <c r="G465" s="148">
        <v>59</v>
      </c>
    </row>
    <row r="466" spans="1:7">
      <c r="A466" s="479"/>
      <c r="B466" s="148" t="s">
        <v>2064</v>
      </c>
      <c r="C466" s="155" t="s">
        <v>140</v>
      </c>
      <c r="D466" s="152" t="s">
        <v>2048</v>
      </c>
      <c r="E466" s="155" t="s">
        <v>28</v>
      </c>
      <c r="F466" s="148" t="s">
        <v>1441</v>
      </c>
      <c r="G466" s="148">
        <v>14</v>
      </c>
    </row>
    <row r="467" spans="1:7">
      <c r="A467" s="479"/>
      <c r="B467" s="148" t="s">
        <v>2064</v>
      </c>
      <c r="C467" s="155" t="s">
        <v>140</v>
      </c>
      <c r="D467" s="152" t="s">
        <v>2048</v>
      </c>
      <c r="E467" s="155" t="s">
        <v>31</v>
      </c>
      <c r="F467" s="148" t="s">
        <v>1446</v>
      </c>
      <c r="G467" s="148">
        <v>60</v>
      </c>
    </row>
    <row r="468" spans="1:7">
      <c r="A468" s="479"/>
      <c r="B468" s="148" t="s">
        <v>2064</v>
      </c>
      <c r="C468" s="155" t="s">
        <v>140</v>
      </c>
      <c r="D468" s="152" t="s">
        <v>2048</v>
      </c>
      <c r="E468" s="155" t="s">
        <v>32</v>
      </c>
      <c r="F468" s="148" t="s">
        <v>1446</v>
      </c>
      <c r="G468" s="148">
        <v>61</v>
      </c>
    </row>
    <row r="469" spans="1:7">
      <c r="A469" s="479"/>
      <c r="B469" s="148" t="s">
        <v>2064</v>
      </c>
      <c r="C469" s="155" t="s">
        <v>140</v>
      </c>
      <c r="D469" s="152" t="s">
        <v>2048</v>
      </c>
      <c r="E469" s="155" t="s">
        <v>33</v>
      </c>
      <c r="F469" s="148" t="s">
        <v>1446</v>
      </c>
      <c r="G469" s="148">
        <v>62</v>
      </c>
    </row>
    <row r="470" spans="1:7">
      <c r="A470" s="479"/>
      <c r="B470" s="148" t="s">
        <v>2064</v>
      </c>
      <c r="C470" s="155" t="s">
        <v>140</v>
      </c>
      <c r="D470" s="152" t="s">
        <v>2049</v>
      </c>
      <c r="E470" s="155" t="s">
        <v>28</v>
      </c>
      <c r="F470" s="148" t="s">
        <v>1446</v>
      </c>
      <c r="G470" s="148">
        <v>63</v>
      </c>
    </row>
    <row r="471" spans="1:7">
      <c r="A471" s="479"/>
      <c r="B471" s="148" t="s">
        <v>2064</v>
      </c>
      <c r="C471" s="155" t="s">
        <v>140</v>
      </c>
      <c r="D471" s="152" t="s">
        <v>2049</v>
      </c>
      <c r="E471" s="155" t="s">
        <v>31</v>
      </c>
      <c r="F471" s="148" t="s">
        <v>1446</v>
      </c>
      <c r="G471" s="148">
        <v>64</v>
      </c>
    </row>
    <row r="472" spans="1:7">
      <c r="A472" s="479"/>
      <c r="B472" s="148" t="s">
        <v>2064</v>
      </c>
      <c r="C472" s="155" t="s">
        <v>140</v>
      </c>
      <c r="D472" s="152" t="s">
        <v>2049</v>
      </c>
      <c r="E472" s="155" t="s">
        <v>32</v>
      </c>
      <c r="F472" s="148" t="s">
        <v>1446</v>
      </c>
      <c r="G472" s="148">
        <v>65</v>
      </c>
    </row>
    <row r="473" spans="1:7">
      <c r="A473" s="479"/>
      <c r="B473" s="148" t="s">
        <v>2064</v>
      </c>
      <c r="C473" s="155" t="s">
        <v>140</v>
      </c>
      <c r="D473" s="152" t="s">
        <v>2049</v>
      </c>
      <c r="E473" s="155" t="s">
        <v>33</v>
      </c>
      <c r="F473" s="148" t="s">
        <v>1446</v>
      </c>
      <c r="G473" s="148">
        <v>66</v>
      </c>
    </row>
    <row r="474" spans="1:7">
      <c r="A474" s="479"/>
      <c r="B474" s="148" t="s">
        <v>2064</v>
      </c>
      <c r="C474" s="155" t="s">
        <v>141</v>
      </c>
      <c r="D474" s="152" t="s">
        <v>2048</v>
      </c>
      <c r="E474" s="155" t="s">
        <v>28</v>
      </c>
      <c r="F474" s="148" t="s">
        <v>1446</v>
      </c>
      <c r="G474" s="148">
        <v>67</v>
      </c>
    </row>
    <row r="475" spans="1:7">
      <c r="A475" s="479"/>
      <c r="B475" s="148" t="s">
        <v>2064</v>
      </c>
      <c r="C475" s="155" t="s">
        <v>141</v>
      </c>
      <c r="D475" s="152" t="s">
        <v>2048</v>
      </c>
      <c r="E475" s="155" t="s">
        <v>31</v>
      </c>
      <c r="F475" s="148" t="s">
        <v>1446</v>
      </c>
      <c r="G475" s="148">
        <v>68</v>
      </c>
    </row>
    <row r="476" spans="1:7">
      <c r="A476" s="479"/>
      <c r="B476" s="148" t="s">
        <v>2064</v>
      </c>
      <c r="C476" s="155" t="s">
        <v>141</v>
      </c>
      <c r="D476" s="152" t="s">
        <v>2048</v>
      </c>
      <c r="E476" s="155" t="s">
        <v>32</v>
      </c>
      <c r="F476" s="148" t="s">
        <v>1446</v>
      </c>
      <c r="G476" s="148">
        <v>69</v>
      </c>
    </row>
    <row r="477" spans="1:7">
      <c r="A477" s="479"/>
      <c r="B477" s="148" t="s">
        <v>2064</v>
      </c>
      <c r="C477" s="155" t="s">
        <v>141</v>
      </c>
      <c r="D477" s="152" t="s">
        <v>2048</v>
      </c>
      <c r="E477" s="155" t="s">
        <v>33</v>
      </c>
      <c r="F477" s="148" t="s">
        <v>1446</v>
      </c>
      <c r="G477" s="148">
        <v>70</v>
      </c>
    </row>
    <row r="478" spans="1:7">
      <c r="A478" s="479"/>
      <c r="B478" s="148" t="s">
        <v>2064</v>
      </c>
      <c r="C478" s="155" t="s">
        <v>141</v>
      </c>
      <c r="D478" s="152" t="s">
        <v>2049</v>
      </c>
      <c r="E478" s="155" t="s">
        <v>28</v>
      </c>
      <c r="F478" s="148" t="s">
        <v>1446</v>
      </c>
      <c r="G478" s="148">
        <v>71</v>
      </c>
    </row>
    <row r="479" spans="1:7">
      <c r="A479" s="479"/>
      <c r="B479" s="148" t="s">
        <v>2064</v>
      </c>
      <c r="C479" s="155" t="s">
        <v>141</v>
      </c>
      <c r="D479" s="152" t="s">
        <v>2049</v>
      </c>
      <c r="E479" s="155" t="s">
        <v>31</v>
      </c>
      <c r="F479" s="148" t="s">
        <v>1446</v>
      </c>
      <c r="G479" s="148">
        <v>72</v>
      </c>
    </row>
    <row r="480" spans="1:7">
      <c r="A480" s="479"/>
      <c r="B480" s="148" t="s">
        <v>2064</v>
      </c>
      <c r="C480" s="155" t="s">
        <v>141</v>
      </c>
      <c r="D480" s="152" t="s">
        <v>2049</v>
      </c>
      <c r="E480" s="155" t="s">
        <v>32</v>
      </c>
      <c r="F480" s="148" t="s">
        <v>542</v>
      </c>
      <c r="G480" s="148">
        <v>61</v>
      </c>
    </row>
    <row r="481" spans="1:7">
      <c r="A481" s="479"/>
      <c r="B481" s="148" t="s">
        <v>2064</v>
      </c>
      <c r="C481" s="155" t="s">
        <v>141</v>
      </c>
      <c r="D481" s="152" t="s">
        <v>2049</v>
      </c>
      <c r="E481" s="155" t="s">
        <v>33</v>
      </c>
      <c r="F481" s="148" t="s">
        <v>542</v>
      </c>
      <c r="G481" s="148">
        <v>62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33106-C853-4DC3-ACF5-E1BB7706787E}">
  <sheetPr>
    <tabColor rgb="FFFF0000"/>
  </sheetPr>
  <dimension ref="A1:F26"/>
  <sheetViews>
    <sheetView workbookViewId="0"/>
  </sheetViews>
  <sheetFormatPr baseColWidth="10" defaultColWidth="9" defaultRowHeight="17"/>
  <cols>
    <col min="1" max="1" width="3.5" style="10" customWidth="1"/>
    <col min="2" max="2" width="8.6640625" style="10" customWidth="1"/>
    <col min="3" max="3" width="54.6640625" style="10" bestFit="1" customWidth="1"/>
    <col min="4" max="4" width="28.83203125" style="10" customWidth="1"/>
    <col min="5" max="5" width="22" style="10" bestFit="1" customWidth="1"/>
    <col min="6" max="6" width="21.83203125" style="10" customWidth="1"/>
    <col min="7" max="7" width="9" style="10"/>
    <col min="8" max="8" width="9.6640625" style="10" customWidth="1"/>
    <col min="9" max="16384" width="9" style="10"/>
  </cols>
  <sheetData>
    <row r="1" spans="1:6">
      <c r="A1" s="8" t="s">
        <v>2066</v>
      </c>
      <c r="B1" s="356"/>
      <c r="C1" s="11"/>
      <c r="D1" s="11"/>
      <c r="E1" s="11"/>
      <c r="F1" s="11"/>
    </row>
    <row r="2" spans="1:6">
      <c r="A2" s="8"/>
      <c r="B2" s="356"/>
      <c r="C2" s="11"/>
      <c r="D2" s="11"/>
      <c r="E2" s="11"/>
      <c r="F2" s="11"/>
    </row>
    <row r="3" spans="1:6" s="217" customFormat="1" ht="15">
      <c r="A3" s="500" t="s">
        <v>0</v>
      </c>
      <c r="B3" s="501"/>
      <c r="C3" s="291"/>
      <c r="D3" s="291"/>
      <c r="E3" s="291"/>
      <c r="F3" s="291"/>
    </row>
    <row r="4" spans="1:6" s="217" customFormat="1" ht="15">
      <c r="A4" s="291" t="s">
        <v>2067</v>
      </c>
      <c r="B4" s="501"/>
      <c r="C4" s="291"/>
      <c r="D4" s="291"/>
      <c r="E4" s="291"/>
      <c r="F4" s="291"/>
    </row>
    <row r="6" spans="1:6" customFormat="1">
      <c r="B6" s="495" t="s">
        <v>2069</v>
      </c>
      <c r="C6" s="496"/>
      <c r="D6" s="496"/>
      <c r="E6" s="494"/>
    </row>
    <row r="7" spans="1:6" customFormat="1">
      <c r="B7" s="496"/>
      <c r="C7" s="496"/>
      <c r="D7" s="496"/>
      <c r="E7" s="494"/>
    </row>
    <row r="8" spans="1:6" customFormat="1" ht="18" thickBot="1">
      <c r="C8" s="497" t="s">
        <v>2070</v>
      </c>
      <c r="D8" s="497" t="s">
        <v>2068</v>
      </c>
      <c r="E8" s="494"/>
    </row>
    <row r="9" spans="1:6" customFormat="1" ht="18" thickTop="1">
      <c r="C9" s="514" t="s">
        <v>2071</v>
      </c>
      <c r="D9" s="515" t="s">
        <v>2310</v>
      </c>
      <c r="E9" s="584" t="s">
        <v>2309</v>
      </c>
    </row>
    <row r="10" spans="1:6" customFormat="1">
      <c r="C10" s="291" t="s">
        <v>2304</v>
      </c>
      <c r="D10" s="578"/>
      <c r="E10" s="577"/>
    </row>
    <row r="11" spans="1:6" customFormat="1">
      <c r="C11" s="514" t="s">
        <v>2162</v>
      </c>
      <c r="D11" s="515" t="s">
        <v>2170</v>
      </c>
      <c r="E11" s="577" t="s">
        <v>2303</v>
      </c>
    </row>
    <row r="12" spans="1:6" customFormat="1">
      <c r="C12" s="514" t="s">
        <v>2072</v>
      </c>
      <c r="D12" s="515" t="s">
        <v>2073</v>
      </c>
      <c r="E12" s="577"/>
    </row>
    <row r="13" spans="1:6" customFormat="1">
      <c r="C13" s="579"/>
      <c r="D13" s="580"/>
      <c r="E13" s="577"/>
    </row>
    <row r="14" spans="1:6" customFormat="1">
      <c r="C14" s="514" t="s">
        <v>2074</v>
      </c>
      <c r="D14" s="515" t="s">
        <v>2310</v>
      </c>
      <c r="E14" s="536" t="s">
        <v>2309</v>
      </c>
    </row>
    <row r="15" spans="1:6" customFormat="1">
      <c r="C15" s="514" t="s">
        <v>2305</v>
      </c>
      <c r="D15" s="578"/>
      <c r="E15" s="577"/>
    </row>
    <row r="16" spans="1:6" customFormat="1">
      <c r="C16" s="514" t="s">
        <v>2163</v>
      </c>
      <c r="D16" s="515" t="s">
        <v>2170</v>
      </c>
      <c r="E16" s="577" t="s">
        <v>2303</v>
      </c>
    </row>
    <row r="17" spans="2:5" customFormat="1">
      <c r="C17" s="514" t="s">
        <v>2075</v>
      </c>
      <c r="D17" s="515" t="s">
        <v>2073</v>
      </c>
      <c r="E17" s="577"/>
    </row>
    <row r="18" spans="2:5" customFormat="1">
      <c r="B18" s="496"/>
      <c r="C18" s="579"/>
      <c r="D18" s="579"/>
      <c r="E18" s="577"/>
    </row>
    <row r="19" spans="2:5" customFormat="1">
      <c r="B19" s="495" t="s">
        <v>2076</v>
      </c>
      <c r="C19" s="579"/>
      <c r="D19" s="579"/>
      <c r="E19" s="577"/>
    </row>
    <row r="20" spans="2:5" customFormat="1">
      <c r="B20" s="498"/>
      <c r="E20" s="494"/>
    </row>
    <row r="21" spans="2:5" customFormat="1">
      <c r="B21" s="499" t="s">
        <v>2077</v>
      </c>
      <c r="E21" s="494"/>
    </row>
    <row r="22" spans="2:5" customFormat="1">
      <c r="B22" s="499" t="s">
        <v>1963</v>
      </c>
      <c r="E22" s="494"/>
    </row>
    <row r="23" spans="2:5" s="217" customFormat="1" ht="15"/>
    <row r="24" spans="2:5" s="217" customFormat="1" ht="15"/>
    <row r="25" spans="2:5" s="217" customFormat="1" ht="15"/>
    <row r="26" spans="2:5" s="217" customFormat="1" ht="15"/>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17D28-ABC9-42C9-BDD0-D5ABE11D8790}">
  <sheetPr>
    <tabColor theme="4" tint="0.79998168889431442"/>
  </sheetPr>
  <dimension ref="A1:AC2716"/>
  <sheetViews>
    <sheetView zoomScale="85" zoomScaleNormal="85" workbookViewId="0">
      <selection activeCell="H11" sqref="H11"/>
    </sheetView>
  </sheetViews>
  <sheetFormatPr baseColWidth="10" defaultColWidth="9" defaultRowHeight="17"/>
  <cols>
    <col min="1" max="1" width="20" style="11" customWidth="1"/>
    <col min="2" max="2" width="20" style="356" customWidth="1"/>
    <col min="3" max="5" width="20" style="11" customWidth="1"/>
    <col min="6" max="6" width="16.6640625" style="11" customWidth="1"/>
    <col min="7" max="7" width="18" style="11" customWidth="1"/>
    <col min="8" max="8" width="21.33203125" style="11" customWidth="1"/>
    <col min="9" max="9" width="20.1640625" style="11" customWidth="1"/>
    <col min="10" max="10" width="16.6640625" style="10" customWidth="1"/>
    <col min="11" max="11" width="18.6640625" style="10" customWidth="1"/>
    <col min="12" max="12" width="18.33203125" style="10" bestFit="1" customWidth="1"/>
    <col min="13" max="13" width="17.33203125" style="10" customWidth="1"/>
    <col min="14" max="14" width="11.33203125" style="10" customWidth="1"/>
    <col min="15" max="15" width="13" style="13" customWidth="1"/>
    <col min="16" max="19" width="13.33203125" style="10" customWidth="1"/>
    <col min="20" max="20" width="15.6640625" style="10" customWidth="1"/>
    <col min="21" max="21" width="13" style="10" customWidth="1"/>
    <col min="22" max="22" width="19.6640625" style="10" customWidth="1"/>
    <col min="23" max="25" width="18" style="10" customWidth="1"/>
    <col min="26" max="16384" width="9" style="10"/>
  </cols>
  <sheetData>
    <row r="1" spans="1:29" ht="23">
      <c r="A1" s="19" t="s">
        <v>68</v>
      </c>
      <c r="B1" s="8"/>
    </row>
    <row r="2" spans="1:29">
      <c r="B2" s="8"/>
    </row>
    <row r="3" spans="1:29">
      <c r="A3" s="8" t="s">
        <v>0</v>
      </c>
    </row>
    <row r="4" spans="1:29">
      <c r="A4" s="11" t="s">
        <v>36</v>
      </c>
    </row>
    <row r="5" spans="1:29">
      <c r="A5" s="12" t="s">
        <v>1870</v>
      </c>
      <c r="B5" s="357"/>
      <c r="C5" s="17"/>
      <c r="D5" s="17"/>
      <c r="E5" s="17"/>
      <c r="F5" s="17"/>
      <c r="G5" s="17"/>
      <c r="H5" s="17"/>
      <c r="I5" s="17"/>
    </row>
    <row r="6" spans="1:29">
      <c r="A6" s="12"/>
      <c r="B6" s="357"/>
      <c r="C6" s="17"/>
      <c r="D6" s="17"/>
      <c r="E6" s="17"/>
      <c r="F6" s="17"/>
      <c r="G6" s="17"/>
      <c r="H6" s="17"/>
      <c r="I6" s="17"/>
    </row>
    <row r="7" spans="1:29">
      <c r="A7" s="15" t="s">
        <v>3</v>
      </c>
      <c r="B7" s="357"/>
      <c r="C7" s="17"/>
      <c r="D7" s="17"/>
      <c r="E7" s="17"/>
      <c r="F7" s="17"/>
      <c r="G7" s="17"/>
      <c r="H7" s="17"/>
      <c r="I7" s="17"/>
    </row>
    <row r="8" spans="1:29">
      <c r="A8" s="14" t="s">
        <v>88</v>
      </c>
      <c r="B8" s="357"/>
      <c r="C8" s="17"/>
      <c r="D8" s="17"/>
      <c r="E8" s="17"/>
      <c r="F8" s="17"/>
      <c r="G8" s="17"/>
      <c r="H8" s="17"/>
      <c r="I8" s="17"/>
    </row>
    <row r="9" spans="1:29" ht="18" thickBot="1">
      <c r="A9" s="358" t="s">
        <v>1871</v>
      </c>
      <c r="B9" s="8"/>
      <c r="H9" s="8"/>
      <c r="I9" s="17"/>
    </row>
    <row r="10" spans="1:29">
      <c r="A10" s="359" t="s">
        <v>4</v>
      </c>
      <c r="B10" s="360" t="s">
        <v>91</v>
      </c>
      <c r="C10" s="344" t="s">
        <v>93</v>
      </c>
      <c r="D10" s="344" t="s">
        <v>95</v>
      </c>
      <c r="E10" s="344" t="s">
        <v>97</v>
      </c>
      <c r="F10" s="344" t="s">
        <v>99</v>
      </c>
      <c r="G10" s="344" t="s">
        <v>101</v>
      </c>
      <c r="H10" s="344" t="s">
        <v>103</v>
      </c>
      <c r="I10" s="344" t="s">
        <v>159</v>
      </c>
      <c r="K10" s="358" t="s">
        <v>163</v>
      </c>
      <c r="L10" s="8"/>
      <c r="M10" s="8"/>
      <c r="N10" s="8"/>
      <c r="Y10" s="13"/>
    </row>
    <row r="11" spans="1:29" ht="36">
      <c r="A11" s="361" t="s">
        <v>1880</v>
      </c>
      <c r="B11" s="24" t="s">
        <v>1897</v>
      </c>
      <c r="C11" s="26" t="s">
        <v>1897</v>
      </c>
      <c r="D11" s="26" t="s">
        <v>1897</v>
      </c>
      <c r="E11" s="26" t="s">
        <v>1897</v>
      </c>
      <c r="F11" s="26" t="s">
        <v>9</v>
      </c>
      <c r="G11" s="26" t="s">
        <v>7</v>
      </c>
      <c r="H11" s="26" t="s">
        <v>8</v>
      </c>
      <c r="I11" s="26" t="s">
        <v>56</v>
      </c>
      <c r="K11" s="362" t="s">
        <v>27</v>
      </c>
      <c r="L11" s="363" t="s">
        <v>41</v>
      </c>
      <c r="M11" s="363" t="s">
        <v>162</v>
      </c>
      <c r="N11" s="363" t="s">
        <v>40</v>
      </c>
      <c r="O11" s="77"/>
      <c r="P11" s="39" t="s">
        <v>1876</v>
      </c>
      <c r="Q11" s="64">
        <f ca="1">SUMIF($Q$29:$R$92,P11,$R$29:$R$92)</f>
        <v>0.28797068215426164</v>
      </c>
      <c r="Y11" s="13"/>
    </row>
    <row r="12" spans="1:29">
      <c r="A12" s="361" t="s">
        <v>1879</v>
      </c>
      <c r="B12" s="24" t="s">
        <v>1898</v>
      </c>
      <c r="C12" s="26" t="s">
        <v>1898</v>
      </c>
      <c r="D12" s="26" t="s">
        <v>1898</v>
      </c>
      <c r="E12" s="26" t="s">
        <v>1898</v>
      </c>
      <c r="F12" s="26" t="s">
        <v>17</v>
      </c>
      <c r="G12" s="26" t="s">
        <v>16</v>
      </c>
      <c r="H12" s="534" t="s">
        <v>2153</v>
      </c>
      <c r="I12" s="26" t="s">
        <v>56</v>
      </c>
      <c r="K12" s="364" t="s">
        <v>90</v>
      </c>
      <c r="L12" s="364" t="s">
        <v>44</v>
      </c>
      <c r="M12" s="364" t="s">
        <v>5</v>
      </c>
      <c r="N12" s="11" t="s">
        <v>43</v>
      </c>
      <c r="P12" s="39" t="s">
        <v>1849</v>
      </c>
      <c r="Q12" s="40">
        <f t="shared" ref="Q12:Q21" ca="1" si="0">SUMIF($Q$29:$R$92,P12,$R$29:$R$92)</f>
        <v>8.0881249866055174E-2</v>
      </c>
      <c r="Y12" s="13"/>
    </row>
    <row r="13" spans="1:29">
      <c r="A13" s="361" t="s">
        <v>1881</v>
      </c>
      <c r="B13" s="24" t="s">
        <v>1876</v>
      </c>
      <c r="C13" s="26" t="s">
        <v>1876</v>
      </c>
      <c r="D13" s="26" t="s">
        <v>1876</v>
      </c>
      <c r="E13" s="26" t="s">
        <v>1876</v>
      </c>
      <c r="F13" s="26" t="s">
        <v>18</v>
      </c>
      <c r="G13" s="26" t="s">
        <v>1899</v>
      </c>
      <c r="H13" s="535" t="s">
        <v>2154</v>
      </c>
      <c r="I13" s="26" t="s">
        <v>56</v>
      </c>
      <c r="K13" s="364" t="s">
        <v>92</v>
      </c>
      <c r="L13" s="364" t="s">
        <v>47</v>
      </c>
      <c r="M13" s="364" t="s">
        <v>30</v>
      </c>
      <c r="N13" s="11" t="s">
        <v>46</v>
      </c>
      <c r="P13" s="39" t="s">
        <v>1845</v>
      </c>
      <c r="Q13" s="40">
        <f t="shared" ca="1" si="0"/>
        <v>0.17342641606480791</v>
      </c>
      <c r="Y13" s="13"/>
    </row>
    <row r="14" spans="1:29">
      <c r="A14" s="361" t="s">
        <v>1882</v>
      </c>
      <c r="B14" s="24" t="s">
        <v>1876</v>
      </c>
      <c r="C14" s="26" t="s">
        <v>1876</v>
      </c>
      <c r="D14" s="26" t="s">
        <v>1876</v>
      </c>
      <c r="E14" s="26" t="s">
        <v>1876</v>
      </c>
      <c r="F14" s="26" t="s">
        <v>18</v>
      </c>
      <c r="G14" s="26" t="s">
        <v>1878</v>
      </c>
      <c r="H14" s="535" t="s">
        <v>2164</v>
      </c>
      <c r="I14" s="26" t="s">
        <v>56</v>
      </c>
      <c r="K14" s="364" t="s">
        <v>94</v>
      </c>
      <c r="L14" s="364"/>
      <c r="M14" s="364" t="s">
        <v>10</v>
      </c>
      <c r="N14" s="11"/>
      <c r="P14" s="39" t="s">
        <v>6</v>
      </c>
      <c r="Q14" s="40">
        <f t="shared" ca="1" si="0"/>
        <v>0</v>
      </c>
      <c r="Y14" s="13"/>
    </row>
    <row r="15" spans="1:29">
      <c r="A15" s="361"/>
      <c r="B15" s="24"/>
      <c r="C15" s="26"/>
      <c r="D15" s="26"/>
      <c r="E15" s="26"/>
      <c r="F15" s="26"/>
      <c r="G15" s="26"/>
      <c r="H15" s="26"/>
      <c r="I15" s="26"/>
      <c r="K15" s="364" t="s">
        <v>96</v>
      </c>
      <c r="L15" s="364"/>
      <c r="M15" s="364" t="s">
        <v>13</v>
      </c>
      <c r="N15" s="11"/>
      <c r="P15" s="39" t="s">
        <v>18</v>
      </c>
      <c r="Q15" s="64">
        <f t="shared" ca="1" si="0"/>
        <v>8.4513833822678491E-2</v>
      </c>
      <c r="Y15" s="13"/>
      <c r="AC15" s="13"/>
    </row>
    <row r="16" spans="1:29">
      <c r="A16" s="361"/>
      <c r="B16" s="24"/>
      <c r="C16" s="26"/>
      <c r="D16" s="26"/>
      <c r="E16" s="26"/>
      <c r="F16" s="26"/>
      <c r="G16" s="26"/>
      <c r="H16" s="26"/>
      <c r="I16" s="26"/>
      <c r="K16" s="364" t="s">
        <v>98</v>
      </c>
      <c r="L16" s="364"/>
      <c r="M16" s="364" t="s">
        <v>34</v>
      </c>
      <c r="N16" s="11"/>
      <c r="P16" s="39" t="s">
        <v>17</v>
      </c>
      <c r="Q16" s="40">
        <f t="shared" ca="1" si="0"/>
        <v>0</v>
      </c>
      <c r="Y16" s="13"/>
      <c r="AC16" s="13"/>
    </row>
    <row r="17" spans="1:29" ht="18" thickBot="1">
      <c r="A17" s="365"/>
      <c r="B17" s="25"/>
      <c r="C17" s="18"/>
      <c r="D17" s="26"/>
      <c r="E17" s="18"/>
      <c r="F17" s="18"/>
      <c r="G17" s="18"/>
      <c r="H17" s="26"/>
      <c r="I17" s="26"/>
      <c r="K17" s="364" t="s">
        <v>100</v>
      </c>
      <c r="L17" s="364"/>
      <c r="M17" s="364" t="s">
        <v>86</v>
      </c>
      <c r="N17" s="11"/>
      <c r="P17" s="39" t="s">
        <v>16</v>
      </c>
      <c r="Q17" s="40">
        <f t="shared" ca="1" si="0"/>
        <v>3.5506097168941951E-2</v>
      </c>
      <c r="Y17" s="13"/>
      <c r="AC17" s="13"/>
    </row>
    <row r="18" spans="1:29">
      <c r="A18" s="30"/>
      <c r="B18" s="27"/>
      <c r="C18" s="27"/>
      <c r="D18" s="30"/>
      <c r="E18" s="27"/>
      <c r="F18" s="27"/>
      <c r="G18" s="27"/>
      <c r="H18" s="30"/>
      <c r="K18" s="11" t="s">
        <v>102</v>
      </c>
      <c r="L18" s="356"/>
      <c r="M18" s="11" t="s">
        <v>211</v>
      </c>
      <c r="N18" s="11"/>
      <c r="P18" s="39" t="s">
        <v>7</v>
      </c>
      <c r="Q18" s="40">
        <f t="shared" ca="1" si="0"/>
        <v>0</v>
      </c>
      <c r="Y18" s="13"/>
      <c r="AC18" s="13"/>
    </row>
    <row r="19" spans="1:29">
      <c r="A19" s="366" t="s">
        <v>167</v>
      </c>
      <c r="B19" s="27"/>
      <c r="C19" s="27"/>
      <c r="D19" s="30"/>
      <c r="E19" s="27"/>
      <c r="F19" s="27"/>
      <c r="G19" s="27"/>
      <c r="H19" s="30"/>
      <c r="K19" s="364" t="s">
        <v>159</v>
      </c>
      <c r="L19" s="11"/>
      <c r="M19" s="11"/>
      <c r="N19" s="11"/>
      <c r="P19" s="39" t="s">
        <v>14</v>
      </c>
      <c r="Q19" s="40">
        <f t="shared" ca="1" si="0"/>
        <v>0</v>
      </c>
      <c r="R19" s="23"/>
      <c r="S19" s="23"/>
      <c r="T19" s="13"/>
      <c r="U19" s="13"/>
      <c r="V19" s="13"/>
      <c r="W19" s="13"/>
      <c r="X19" s="13"/>
      <c r="Y19" s="13"/>
      <c r="AC19" s="13"/>
    </row>
    <row r="20" spans="1:29">
      <c r="A20" s="367" t="s">
        <v>19</v>
      </c>
      <c r="B20" s="344" t="s">
        <v>5</v>
      </c>
      <c r="C20" s="344" t="s">
        <v>30</v>
      </c>
      <c r="D20" s="367" t="s">
        <v>10</v>
      </c>
      <c r="E20" s="344" t="s">
        <v>13</v>
      </c>
      <c r="F20" s="344" t="s">
        <v>34</v>
      </c>
      <c r="G20" s="344" t="s">
        <v>86</v>
      </c>
      <c r="H20" s="344" t="s">
        <v>211</v>
      </c>
      <c r="K20" s="11"/>
      <c r="L20" s="11"/>
      <c r="M20" s="11"/>
      <c r="N20" s="11"/>
      <c r="P20" s="39" t="s">
        <v>8</v>
      </c>
      <c r="Q20" s="40">
        <f t="shared" ca="1" si="0"/>
        <v>0.15788345727695507</v>
      </c>
      <c r="R20" s="23"/>
      <c r="S20" s="23"/>
      <c r="T20" s="13"/>
      <c r="U20" s="13"/>
      <c r="V20" s="13"/>
      <c r="W20" s="13"/>
      <c r="X20" s="13"/>
      <c r="Y20" s="13"/>
      <c r="AC20" s="13"/>
    </row>
    <row r="21" spans="1:29">
      <c r="A21" s="26" t="s">
        <v>168</v>
      </c>
      <c r="B21" s="26">
        <v>0.25</v>
      </c>
      <c r="C21" s="26">
        <v>0.9</v>
      </c>
      <c r="D21" s="26">
        <v>1.6</v>
      </c>
      <c r="E21" s="26">
        <v>3</v>
      </c>
      <c r="F21" s="26">
        <v>5</v>
      </c>
      <c r="G21" s="26">
        <v>7</v>
      </c>
      <c r="H21" s="26" t="s">
        <v>212</v>
      </c>
      <c r="K21" s="11"/>
      <c r="L21" s="11"/>
      <c r="M21" s="11"/>
      <c r="N21" s="11"/>
      <c r="P21" s="39" t="s">
        <v>54</v>
      </c>
      <c r="Q21" s="40">
        <f t="shared" ca="1" si="0"/>
        <v>0.13109449004521978</v>
      </c>
      <c r="R21" s="23"/>
      <c r="S21" s="23"/>
      <c r="T21" s="13"/>
      <c r="U21" s="13"/>
      <c r="V21" s="13"/>
      <c r="W21" s="13"/>
      <c r="X21" s="13"/>
      <c r="Y21" s="13"/>
      <c r="AC21" s="13"/>
    </row>
    <row r="22" spans="1:29">
      <c r="A22" s="30"/>
      <c r="B22" s="27"/>
      <c r="C22" s="27"/>
      <c r="D22" s="30"/>
      <c r="E22" s="27"/>
      <c r="F22" s="27"/>
      <c r="G22" s="27"/>
      <c r="H22" s="30"/>
      <c r="K22" s="11"/>
      <c r="L22" s="11"/>
      <c r="M22" s="11"/>
      <c r="N22" s="11"/>
      <c r="P22" s="23"/>
      <c r="Q22" s="23"/>
      <c r="R22" s="23"/>
      <c r="S22" s="23"/>
      <c r="T22" s="13"/>
      <c r="U22" s="13"/>
      <c r="V22" s="13"/>
      <c r="W22" s="13"/>
      <c r="X22" s="13"/>
      <c r="Y22" s="13"/>
      <c r="AC22" s="13"/>
    </row>
    <row r="23" spans="1:29">
      <c r="A23" s="366" t="s">
        <v>169</v>
      </c>
      <c r="B23" s="27"/>
      <c r="C23" s="27"/>
      <c r="D23" s="30"/>
      <c r="E23" s="27"/>
      <c r="F23" s="27"/>
      <c r="G23" s="27"/>
      <c r="H23" s="30"/>
      <c r="K23" s="11"/>
      <c r="L23" s="11"/>
      <c r="M23" s="11"/>
      <c r="N23" s="11"/>
      <c r="P23" s="23"/>
      <c r="Q23" s="23"/>
      <c r="R23" s="23"/>
      <c r="S23" s="23"/>
      <c r="T23" s="13"/>
      <c r="U23" s="13"/>
      <c r="V23" s="13"/>
      <c r="W23" s="13"/>
      <c r="X23" s="13"/>
      <c r="Y23" s="13"/>
      <c r="AC23" s="13"/>
    </row>
    <row r="24" spans="1:29">
      <c r="A24" s="366" t="s">
        <v>170</v>
      </c>
      <c r="B24" s="27"/>
      <c r="C24" s="27"/>
      <c r="D24" s="30"/>
      <c r="E24" s="27"/>
      <c r="F24" s="27"/>
      <c r="G24" s="27"/>
      <c r="H24" s="30"/>
      <c r="P24" s="23"/>
      <c r="Q24" s="23"/>
      <c r="R24" s="23"/>
      <c r="S24" s="23"/>
      <c r="T24" s="13"/>
      <c r="U24" s="13"/>
      <c r="V24" s="13"/>
      <c r="W24" s="13"/>
      <c r="X24" s="13"/>
      <c r="Y24" s="13"/>
      <c r="AC24" s="13"/>
    </row>
    <row r="25" spans="1:29">
      <c r="A25" s="30"/>
      <c r="B25" s="27"/>
      <c r="C25" s="27"/>
      <c r="D25" s="30"/>
      <c r="E25" s="27"/>
      <c r="F25" s="27"/>
      <c r="G25" s="27"/>
      <c r="H25" s="30"/>
      <c r="P25" s="23"/>
      <c r="Q25" s="23"/>
      <c r="R25" s="23"/>
      <c r="S25" s="23"/>
      <c r="T25" s="13"/>
      <c r="U25" s="13"/>
      <c r="V25" s="13"/>
      <c r="W25" s="13"/>
      <c r="X25" s="13"/>
      <c r="Y25" s="13"/>
      <c r="AC25" s="13"/>
    </row>
    <row r="26" spans="1:29">
      <c r="E26" s="368" t="s">
        <v>114</v>
      </c>
      <c r="J26" s="16" t="s">
        <v>173</v>
      </c>
      <c r="T26" s="16" t="s">
        <v>174</v>
      </c>
    </row>
    <row r="27" spans="1:29" ht="18" thickBot="1">
      <c r="A27" s="369" t="s">
        <v>51</v>
      </c>
      <c r="B27" s="11"/>
      <c r="E27" s="370" t="s">
        <v>1900</v>
      </c>
      <c r="F27" s="14"/>
      <c r="H27" s="371"/>
      <c r="J27" s="70" t="s">
        <v>176</v>
      </c>
      <c r="L27" s="10" t="s">
        <v>210</v>
      </c>
      <c r="N27" s="79">
        <f>SUM(N29:N92)</f>
        <v>62214.666666666657</v>
      </c>
      <c r="T27" s="70" t="s">
        <v>177</v>
      </c>
      <c r="Y27" s="79">
        <f>SUM(Y29:Y60)</f>
        <v>458520.66666666686</v>
      </c>
    </row>
    <row r="28" spans="1:29" ht="55" thickBot="1">
      <c r="A28" s="372" t="s">
        <v>41</v>
      </c>
      <c r="B28" s="372" t="s">
        <v>27</v>
      </c>
      <c r="C28" s="373" t="s">
        <v>42</v>
      </c>
      <c r="D28" s="374" t="s">
        <v>165</v>
      </c>
      <c r="E28" s="375" t="s">
        <v>164</v>
      </c>
      <c r="F28" s="376" t="s">
        <v>113</v>
      </c>
      <c r="G28" s="377" t="s">
        <v>52</v>
      </c>
      <c r="H28" s="378" t="s">
        <v>53</v>
      </c>
      <c r="J28" s="31" t="s">
        <v>184</v>
      </c>
      <c r="K28" s="31" t="s">
        <v>27</v>
      </c>
      <c r="L28" s="65" t="s">
        <v>185</v>
      </c>
      <c r="M28" s="107" t="s">
        <v>178</v>
      </c>
      <c r="N28" s="72" t="s">
        <v>179</v>
      </c>
      <c r="O28" s="78"/>
      <c r="T28" s="31" t="s">
        <v>27</v>
      </c>
      <c r="U28" s="65" t="s">
        <v>175</v>
      </c>
      <c r="V28" s="65" t="s">
        <v>171</v>
      </c>
      <c r="W28" s="65" t="s">
        <v>172</v>
      </c>
      <c r="X28" s="108" t="s">
        <v>213</v>
      </c>
      <c r="Y28" s="65" t="s">
        <v>180</v>
      </c>
    </row>
    <row r="29" spans="1:29" ht="18">
      <c r="A29" s="379" t="s">
        <v>110</v>
      </c>
      <c r="B29" s="379" t="s">
        <v>90</v>
      </c>
      <c r="C29" s="380" t="s">
        <v>28</v>
      </c>
      <c r="D29" s="380" t="s">
        <v>5</v>
      </c>
      <c r="E29" s="381" t="s">
        <v>1880</v>
      </c>
      <c r="F29" s="382" t="str">
        <f t="shared" ref="F29:F92" si="1">IFERROR(VLOOKUP(E29,$A$10:$B$16,2,0),0)</f>
        <v>안심2.5G</v>
      </c>
      <c r="G29" s="380" t="str">
        <f t="shared" ref="G29:G92" si="2">IF(F29="스몰","LTE안심옵션","")</f>
        <v/>
      </c>
      <c r="H29" s="383" t="s">
        <v>166</v>
      </c>
      <c r="J29" s="10" t="s">
        <v>110</v>
      </c>
      <c r="K29" s="10" t="s">
        <v>90</v>
      </c>
      <c r="L29" s="10" t="s">
        <v>28</v>
      </c>
      <c r="M29" s="71">
        <v>19.360209105842731</v>
      </c>
      <c r="N29" s="73">
        <v>510.66666666666669</v>
      </c>
      <c r="O29" s="81">
        <f>N29/$N$27</f>
        <v>8.2081395598036927E-3</v>
      </c>
      <c r="P29" s="82" t="str">
        <f>IF(M29&gt;6,"04.6GB 초과",IF(M29&gt;4,"03.6GB 이하",IF(M29&gt;2.5,"02.4GB 이하","01.2.5GB 이하")))</f>
        <v>04.6GB 초과</v>
      </c>
      <c r="Q29" s="82" t="str">
        <f>IFERROR(VLOOKUP(P29,$A$10:$B$16,2,0),0)</f>
        <v>에센스(스페셜)</v>
      </c>
      <c r="R29" s="83">
        <f>O29</f>
        <v>8.2081395598036927E-3</v>
      </c>
      <c r="S29" s="35"/>
      <c r="T29" s="10" t="s">
        <v>90</v>
      </c>
      <c r="U29" s="10" t="s">
        <v>28</v>
      </c>
      <c r="V29" s="74">
        <v>21.942029228769993</v>
      </c>
      <c r="W29" s="74">
        <v>29.61814692024711</v>
      </c>
      <c r="X29" s="71">
        <f>W29-V29</f>
        <v>7.676117691477117</v>
      </c>
      <c r="Y29" s="75">
        <v>26452</v>
      </c>
      <c r="Z29" s="80">
        <f>Y29/$Y$27</f>
        <v>5.768987512013269E-2</v>
      </c>
    </row>
    <row r="30" spans="1:29">
      <c r="A30" s="384" t="s">
        <v>110</v>
      </c>
      <c r="B30" s="384" t="s">
        <v>90</v>
      </c>
      <c r="C30" s="385" t="s">
        <v>28</v>
      </c>
      <c r="D30" s="385" t="s">
        <v>5</v>
      </c>
      <c r="E30" s="386" t="s">
        <v>1879</v>
      </c>
      <c r="F30" s="387" t="str">
        <f t="shared" si="1"/>
        <v>안심4G</v>
      </c>
      <c r="G30" s="388" t="str">
        <f t="shared" si="2"/>
        <v/>
      </c>
      <c r="H30" s="389" t="s">
        <v>38</v>
      </c>
      <c r="L30" s="10" t="s">
        <v>31</v>
      </c>
      <c r="M30" s="71">
        <v>10.518443458751948</v>
      </c>
      <c r="N30" s="73">
        <v>404.66666666666669</v>
      </c>
      <c r="O30" s="81">
        <f t="shared" ref="O30:O92" si="3">N30/$N$27</f>
        <v>6.5043612438653274E-3</v>
      </c>
      <c r="P30" s="82" t="str">
        <f t="shared" ref="P30:P92" si="4">IF(M30&gt;6,"04.6GB 초과",IF(M30&gt;4,"03.6GB 이하",IF(M30&gt;2.5,"02.4GB 이하","01.2.5GB 이하")))</f>
        <v>04.6GB 초과</v>
      </c>
      <c r="Q30" s="82" t="str">
        <f t="shared" ref="Q30:Q44" si="5">IFERROR(VLOOKUP(P30,$A$10:$B$16,2,0),0)</f>
        <v>에센스(스페셜)</v>
      </c>
      <c r="R30" s="83">
        <f t="shared" ref="R30:R92" si="6">O30</f>
        <v>6.5043612438653274E-3</v>
      </c>
      <c r="U30" s="10" t="s">
        <v>48</v>
      </c>
      <c r="V30" s="74">
        <v>17.093176545779126</v>
      </c>
      <c r="W30" s="74">
        <v>23.332056957882418</v>
      </c>
      <c r="X30" s="71">
        <f t="shared" ref="X30:X60" si="7">W30-V30</f>
        <v>6.2388804121032919</v>
      </c>
      <c r="Y30" s="75">
        <v>3922.6666666666665</v>
      </c>
      <c r="Z30" s="80">
        <f t="shared" ref="Z30:Z60" si="8">Y30/$Y$27</f>
        <v>8.5550487727924975E-3</v>
      </c>
    </row>
    <row r="31" spans="1:29">
      <c r="A31" s="384" t="s">
        <v>110</v>
      </c>
      <c r="B31" s="384" t="s">
        <v>90</v>
      </c>
      <c r="C31" s="385" t="s">
        <v>28</v>
      </c>
      <c r="D31" s="385" t="s">
        <v>5</v>
      </c>
      <c r="E31" s="386" t="s">
        <v>1881</v>
      </c>
      <c r="F31" s="387" t="str">
        <f>IFERROR(VLOOKUP(E31,$A$10:$B$16,2,0),0)</f>
        <v>에센스(스페셜)</v>
      </c>
      <c r="G31" s="27" t="str">
        <f t="shared" si="2"/>
        <v/>
      </c>
      <c r="H31" s="389" t="s">
        <v>57</v>
      </c>
      <c r="L31" s="10" t="s">
        <v>32</v>
      </c>
      <c r="M31" s="71">
        <v>5.2003837821507215</v>
      </c>
      <c r="N31" s="73">
        <v>168.33333333333334</v>
      </c>
      <c r="O31" s="81">
        <f t="shared" si="3"/>
        <v>2.705685690405264E-3</v>
      </c>
      <c r="P31" s="82" t="str">
        <f t="shared" si="4"/>
        <v>03.6GB 이하</v>
      </c>
      <c r="Q31" s="82" t="str">
        <f t="shared" si="5"/>
        <v>에센스(스페셜)</v>
      </c>
      <c r="R31" s="83">
        <f t="shared" si="6"/>
        <v>2.705685690405264E-3</v>
      </c>
      <c r="U31" s="10" t="s">
        <v>49</v>
      </c>
      <c r="V31" s="74">
        <v>13.4130926926318</v>
      </c>
      <c r="W31" s="74">
        <v>15.237787300104717</v>
      </c>
      <c r="X31" s="71">
        <f t="shared" si="7"/>
        <v>1.8246946074729173</v>
      </c>
      <c r="Y31" s="75">
        <v>864.66666666666663</v>
      </c>
      <c r="Z31" s="80">
        <f t="shared" si="8"/>
        <v>1.8857746870006578E-3</v>
      </c>
    </row>
    <row r="32" spans="1:29">
      <c r="A32" s="384" t="s">
        <v>110</v>
      </c>
      <c r="B32" s="384" t="s">
        <v>90</v>
      </c>
      <c r="C32" s="385" t="s">
        <v>28</v>
      </c>
      <c r="D32" s="385" t="s">
        <v>5</v>
      </c>
      <c r="E32" s="386" t="s">
        <v>1882</v>
      </c>
      <c r="F32" s="387" t="str">
        <f>IFERROR(VLOOKUP(E32,$A$10:$B$16,2,0),0)</f>
        <v>에센스(스페셜)</v>
      </c>
      <c r="G32" s="27" t="str">
        <f t="shared" si="2"/>
        <v/>
      </c>
      <c r="H32" s="389" t="s">
        <v>57</v>
      </c>
      <c r="L32" s="10" t="s">
        <v>33</v>
      </c>
      <c r="M32" s="71">
        <v>7.7741359391987412</v>
      </c>
      <c r="N32" s="73">
        <v>910.66666666666663</v>
      </c>
      <c r="O32" s="81">
        <f t="shared" si="3"/>
        <v>1.463749169542016E-2</v>
      </c>
      <c r="P32" s="82" t="str">
        <f t="shared" si="4"/>
        <v>04.6GB 초과</v>
      </c>
      <c r="Q32" s="82" t="str">
        <f t="shared" si="5"/>
        <v>에센스(스페셜)</v>
      </c>
      <c r="R32" s="83">
        <f t="shared" si="6"/>
        <v>1.463749169542016E-2</v>
      </c>
      <c r="U32" s="10" t="s">
        <v>50</v>
      </c>
      <c r="V32" s="74">
        <v>11.865267812722758</v>
      </c>
      <c r="W32" s="74">
        <v>12.779015241134349</v>
      </c>
      <c r="X32" s="71">
        <f t="shared" si="7"/>
        <v>0.9137474284115914</v>
      </c>
      <c r="Y32" s="75">
        <v>2180.3333333333335</v>
      </c>
      <c r="Z32" s="80">
        <f t="shared" si="8"/>
        <v>4.7551473506828468E-3</v>
      </c>
    </row>
    <row r="33" spans="1:26">
      <c r="A33" s="384" t="s">
        <v>110</v>
      </c>
      <c r="B33" s="384" t="s">
        <v>90</v>
      </c>
      <c r="C33" s="385" t="s">
        <v>28</v>
      </c>
      <c r="D33" s="385" t="s">
        <v>30</v>
      </c>
      <c r="E33" s="386" t="s">
        <v>1880</v>
      </c>
      <c r="F33" s="387" t="str">
        <f t="shared" si="1"/>
        <v>안심2.5G</v>
      </c>
      <c r="G33" s="27" t="str">
        <f t="shared" si="2"/>
        <v/>
      </c>
      <c r="H33" s="389" t="s">
        <v>166</v>
      </c>
      <c r="K33" s="10" t="s">
        <v>92</v>
      </c>
      <c r="L33" s="10" t="s">
        <v>28</v>
      </c>
      <c r="M33" s="71">
        <v>18.668966394737417</v>
      </c>
      <c r="N33" s="73">
        <v>906</v>
      </c>
      <c r="O33" s="81">
        <f t="shared" si="3"/>
        <v>1.4562482587171301E-2</v>
      </c>
      <c r="P33" s="82" t="str">
        <f t="shared" si="4"/>
        <v>04.6GB 초과</v>
      </c>
      <c r="Q33" s="82" t="str">
        <f t="shared" si="5"/>
        <v>에센스(스페셜)</v>
      </c>
      <c r="R33" s="83">
        <f t="shared" si="6"/>
        <v>1.4562482587171301E-2</v>
      </c>
      <c r="T33" s="10" t="s">
        <v>93</v>
      </c>
      <c r="U33" s="10" t="s">
        <v>28</v>
      </c>
      <c r="V33" s="74">
        <v>17.183106762307375</v>
      </c>
      <c r="W33" s="74">
        <v>23.360170055842556</v>
      </c>
      <c r="X33" s="71">
        <f t="shared" si="7"/>
        <v>6.1770632935351806</v>
      </c>
      <c r="Y33" s="75">
        <v>64253</v>
      </c>
      <c r="Z33" s="80">
        <f t="shared" si="8"/>
        <v>0.1401310882388434</v>
      </c>
    </row>
    <row r="34" spans="1:26">
      <c r="A34" s="384" t="s">
        <v>110</v>
      </c>
      <c r="B34" s="384" t="s">
        <v>90</v>
      </c>
      <c r="C34" s="385" t="s">
        <v>28</v>
      </c>
      <c r="D34" s="385" t="s">
        <v>30</v>
      </c>
      <c r="E34" s="386" t="s">
        <v>1879</v>
      </c>
      <c r="F34" s="387" t="str">
        <f t="shared" si="1"/>
        <v>안심4G</v>
      </c>
      <c r="G34" s="27" t="str">
        <f t="shared" si="2"/>
        <v/>
      </c>
      <c r="H34" s="389" t="s">
        <v>38</v>
      </c>
      <c r="L34" s="10" t="s">
        <v>31</v>
      </c>
      <c r="M34" s="71">
        <v>8.7348836288467044</v>
      </c>
      <c r="N34" s="73">
        <v>853.66666666666663</v>
      </c>
      <c r="O34" s="81">
        <f t="shared" si="3"/>
        <v>1.3721309016094812E-2</v>
      </c>
      <c r="P34" s="82" t="str">
        <f t="shared" si="4"/>
        <v>04.6GB 초과</v>
      </c>
      <c r="Q34" s="82" t="str">
        <f t="shared" si="5"/>
        <v>에센스(스페셜)</v>
      </c>
      <c r="R34" s="83">
        <f t="shared" si="6"/>
        <v>1.3721309016094812E-2</v>
      </c>
      <c r="U34" s="10" t="s">
        <v>48</v>
      </c>
      <c r="V34" s="74">
        <v>12.527078416812113</v>
      </c>
      <c r="W34" s="74">
        <v>17.007841902057692</v>
      </c>
      <c r="X34" s="71">
        <f t="shared" si="7"/>
        <v>4.4807634852455784</v>
      </c>
      <c r="Y34" s="75">
        <v>12115.666666666666</v>
      </c>
      <c r="Z34" s="80">
        <f t="shared" si="8"/>
        <v>2.6423381861377375E-2</v>
      </c>
    </row>
    <row r="35" spans="1:26">
      <c r="A35" s="384" t="s">
        <v>110</v>
      </c>
      <c r="B35" s="384" t="s">
        <v>90</v>
      </c>
      <c r="C35" s="385" t="s">
        <v>28</v>
      </c>
      <c r="D35" s="385" t="s">
        <v>30</v>
      </c>
      <c r="E35" s="386" t="s">
        <v>1881</v>
      </c>
      <c r="F35" s="387" t="str">
        <f t="shared" si="1"/>
        <v>에센스(스페셜)</v>
      </c>
      <c r="G35" s="27" t="str">
        <f t="shared" si="2"/>
        <v/>
      </c>
      <c r="H35" s="389" t="s">
        <v>57</v>
      </c>
      <c r="L35" s="10" t="s">
        <v>32</v>
      </c>
      <c r="M35" s="71">
        <v>6.082818022034048</v>
      </c>
      <c r="N35" s="73">
        <v>342.66666666666669</v>
      </c>
      <c r="O35" s="81">
        <f t="shared" si="3"/>
        <v>5.5078116628447752E-3</v>
      </c>
      <c r="P35" s="82" t="str">
        <f t="shared" si="4"/>
        <v>04.6GB 초과</v>
      </c>
      <c r="Q35" s="82" t="str">
        <f t="shared" si="5"/>
        <v>에센스(스페셜)</v>
      </c>
      <c r="R35" s="83">
        <f t="shared" si="6"/>
        <v>5.5078116628447752E-3</v>
      </c>
      <c r="U35" s="10" t="s">
        <v>49</v>
      </c>
      <c r="V35" s="74">
        <v>9.7927904808908792</v>
      </c>
      <c r="W35" s="74">
        <v>11.275906985735331</v>
      </c>
      <c r="X35" s="71">
        <f t="shared" si="7"/>
        <v>1.4831165048444515</v>
      </c>
      <c r="Y35" s="75">
        <v>3107</v>
      </c>
      <c r="Z35" s="80">
        <f t="shared" si="8"/>
        <v>6.7761394978924951E-3</v>
      </c>
    </row>
    <row r="36" spans="1:26">
      <c r="A36" s="384" t="s">
        <v>110</v>
      </c>
      <c r="B36" s="384" t="s">
        <v>90</v>
      </c>
      <c r="C36" s="385" t="s">
        <v>28</v>
      </c>
      <c r="D36" s="385" t="s">
        <v>30</v>
      </c>
      <c r="E36" s="386" t="s">
        <v>1882</v>
      </c>
      <c r="F36" s="387" t="str">
        <f t="shared" si="1"/>
        <v>에센스(스페셜)</v>
      </c>
      <c r="G36" s="27" t="str">
        <f t="shared" si="2"/>
        <v/>
      </c>
      <c r="H36" s="389" t="s">
        <v>57</v>
      </c>
      <c r="L36" s="10" t="s">
        <v>33</v>
      </c>
      <c r="M36" s="102">
        <v>3.8</v>
      </c>
      <c r="N36" s="73">
        <v>1750.3333333333333</v>
      </c>
      <c r="O36" s="81">
        <f t="shared" si="3"/>
        <v>2.8133773386768396E-2</v>
      </c>
      <c r="P36" s="82" t="str">
        <f t="shared" si="4"/>
        <v>02.4GB 이하</v>
      </c>
      <c r="Q36" s="82" t="str">
        <f t="shared" si="5"/>
        <v>안심4G</v>
      </c>
      <c r="R36" s="83">
        <f t="shared" si="6"/>
        <v>2.8133773386768396E-2</v>
      </c>
      <c r="U36" s="10" t="s">
        <v>50</v>
      </c>
      <c r="V36" s="74">
        <v>7.0838234591577685</v>
      </c>
      <c r="W36" s="74">
        <v>7.9013195757658643</v>
      </c>
      <c r="X36" s="71">
        <f t="shared" si="7"/>
        <v>0.81749611660809585</v>
      </c>
      <c r="Y36" s="75">
        <v>7300.666666666667</v>
      </c>
      <c r="Z36" s="80">
        <f t="shared" si="8"/>
        <v>1.5922219427404939E-2</v>
      </c>
    </row>
    <row r="37" spans="1:26">
      <c r="A37" s="384" t="s">
        <v>110</v>
      </c>
      <c r="B37" s="384" t="s">
        <v>90</v>
      </c>
      <c r="C37" s="385" t="s">
        <v>28</v>
      </c>
      <c r="D37" s="385" t="s">
        <v>10</v>
      </c>
      <c r="E37" s="386" t="s">
        <v>1880</v>
      </c>
      <c r="F37" s="387" t="str">
        <f t="shared" si="1"/>
        <v>안심2.5G</v>
      </c>
      <c r="G37" s="27" t="str">
        <f t="shared" si="2"/>
        <v/>
      </c>
      <c r="H37" s="389" t="s">
        <v>166</v>
      </c>
      <c r="K37" s="10" t="s">
        <v>94</v>
      </c>
      <c r="L37" s="10" t="s">
        <v>28</v>
      </c>
      <c r="M37" s="71">
        <v>15.052171695785809</v>
      </c>
      <c r="N37" s="73">
        <v>797</v>
      </c>
      <c r="O37" s="81">
        <f t="shared" si="3"/>
        <v>1.2810484130215814E-2</v>
      </c>
      <c r="P37" s="82" t="str">
        <f t="shared" si="4"/>
        <v>04.6GB 초과</v>
      </c>
      <c r="Q37" s="82" t="str">
        <f t="shared" si="5"/>
        <v>에센스(스페셜)</v>
      </c>
      <c r="R37" s="83">
        <f t="shared" si="6"/>
        <v>1.2810484130215814E-2</v>
      </c>
      <c r="T37" s="10" t="s">
        <v>95</v>
      </c>
      <c r="U37" s="10" t="s">
        <v>28</v>
      </c>
      <c r="V37" s="74">
        <v>11.195316812936278</v>
      </c>
      <c r="W37" s="74">
        <v>16.196539525623567</v>
      </c>
      <c r="X37" s="71">
        <f t="shared" si="7"/>
        <v>5.001222712687289</v>
      </c>
      <c r="Y37" s="75">
        <v>59800</v>
      </c>
      <c r="Z37" s="80">
        <f t="shared" si="8"/>
        <v>0.13041942129834927</v>
      </c>
    </row>
    <row r="38" spans="1:26">
      <c r="A38" s="384" t="s">
        <v>110</v>
      </c>
      <c r="B38" s="384" t="s">
        <v>90</v>
      </c>
      <c r="C38" s="385" t="s">
        <v>28</v>
      </c>
      <c r="D38" s="385" t="s">
        <v>10</v>
      </c>
      <c r="E38" s="386" t="s">
        <v>1879</v>
      </c>
      <c r="F38" s="387" t="str">
        <f t="shared" si="1"/>
        <v>안심4G</v>
      </c>
      <c r="G38" s="27" t="str">
        <f t="shared" si="2"/>
        <v/>
      </c>
      <c r="H38" s="389" t="s">
        <v>38</v>
      </c>
      <c r="L38" s="10" t="s">
        <v>31</v>
      </c>
      <c r="M38" s="71">
        <v>6.1960678138304113</v>
      </c>
      <c r="N38" s="73">
        <v>800.66666666666663</v>
      </c>
      <c r="O38" s="81">
        <f t="shared" si="3"/>
        <v>1.2869419858125631E-2</v>
      </c>
      <c r="P38" s="82" t="str">
        <f t="shared" si="4"/>
        <v>04.6GB 초과</v>
      </c>
      <c r="Q38" s="82" t="str">
        <f t="shared" si="5"/>
        <v>에센스(스페셜)</v>
      </c>
      <c r="R38" s="83">
        <f t="shared" si="6"/>
        <v>1.2869419858125631E-2</v>
      </c>
      <c r="U38" s="10" t="s">
        <v>48</v>
      </c>
      <c r="V38" s="74">
        <v>7.3830711336504011</v>
      </c>
      <c r="W38" s="74">
        <v>10.598108993163331</v>
      </c>
      <c r="X38" s="71">
        <f t="shared" si="7"/>
        <v>3.2150378595129299</v>
      </c>
      <c r="Y38" s="75">
        <v>15612</v>
      </c>
      <c r="Z38" s="80">
        <f t="shared" si="8"/>
        <v>3.4048628851334931E-2</v>
      </c>
    </row>
    <row r="39" spans="1:26">
      <c r="A39" s="384" t="s">
        <v>110</v>
      </c>
      <c r="B39" s="384" t="s">
        <v>90</v>
      </c>
      <c r="C39" s="385" t="s">
        <v>28</v>
      </c>
      <c r="D39" s="385" t="s">
        <v>10</v>
      </c>
      <c r="E39" s="386" t="s">
        <v>1881</v>
      </c>
      <c r="F39" s="387" t="str">
        <f t="shared" si="1"/>
        <v>에센스(스페셜)</v>
      </c>
      <c r="G39" s="27" t="str">
        <f t="shared" si="2"/>
        <v/>
      </c>
      <c r="H39" s="389" t="s">
        <v>57</v>
      </c>
      <c r="L39" s="10" t="s">
        <v>32</v>
      </c>
      <c r="M39" s="102">
        <v>3.8</v>
      </c>
      <c r="N39" s="73">
        <v>327</v>
      </c>
      <c r="O39" s="81">
        <f t="shared" si="3"/>
        <v>5.2559953708664628E-3</v>
      </c>
      <c r="P39" s="82" t="str">
        <f t="shared" si="4"/>
        <v>02.4GB 이하</v>
      </c>
      <c r="Q39" s="82" t="str">
        <f t="shared" si="5"/>
        <v>안심4G</v>
      </c>
      <c r="R39" s="83">
        <f t="shared" si="6"/>
        <v>5.2559953708664628E-3</v>
      </c>
      <c r="U39" s="10" t="s">
        <v>49</v>
      </c>
      <c r="V39" s="74">
        <v>5.35033664780258</v>
      </c>
      <c r="W39" s="74">
        <v>6.6201984003128516</v>
      </c>
      <c r="X39" s="71">
        <f t="shared" si="7"/>
        <v>1.2698617525102716</v>
      </c>
      <c r="Y39" s="75">
        <v>6284.333333333333</v>
      </c>
      <c r="Z39" s="80">
        <f t="shared" si="8"/>
        <v>1.3705670845807016E-2</v>
      </c>
    </row>
    <row r="40" spans="1:26">
      <c r="A40" s="384" t="s">
        <v>110</v>
      </c>
      <c r="B40" s="384" t="s">
        <v>90</v>
      </c>
      <c r="C40" s="385" t="s">
        <v>28</v>
      </c>
      <c r="D40" s="385" t="s">
        <v>10</v>
      </c>
      <c r="E40" s="386" t="s">
        <v>1882</v>
      </c>
      <c r="F40" s="387" t="str">
        <f t="shared" si="1"/>
        <v>에센스(스페셜)</v>
      </c>
      <c r="G40" s="27" t="str">
        <f t="shared" si="2"/>
        <v/>
      </c>
      <c r="H40" s="389" t="s">
        <v>57</v>
      </c>
      <c r="L40" s="10" t="s">
        <v>33</v>
      </c>
      <c r="M40" s="102">
        <v>1.8</v>
      </c>
      <c r="N40" s="73">
        <v>1908</v>
      </c>
      <c r="O40" s="81">
        <f t="shared" si="3"/>
        <v>3.0668009686890554E-2</v>
      </c>
      <c r="P40" s="82" t="str">
        <f t="shared" si="4"/>
        <v>01.2.5GB 이하</v>
      </c>
      <c r="Q40" s="82" t="str">
        <f t="shared" si="5"/>
        <v>안심2.5G</v>
      </c>
      <c r="R40" s="83">
        <f t="shared" si="6"/>
        <v>3.0668009686890554E-2</v>
      </c>
      <c r="U40" s="10" t="s">
        <v>50</v>
      </c>
      <c r="V40" s="74">
        <v>3.761629604998677</v>
      </c>
      <c r="W40" s="74">
        <v>4.2662918123005662</v>
      </c>
      <c r="X40" s="71">
        <f t="shared" si="7"/>
        <v>0.50466220730188915</v>
      </c>
      <c r="Y40" s="75">
        <v>15511.666666666666</v>
      </c>
      <c r="Z40" s="80">
        <f t="shared" si="8"/>
        <v>3.382980919798597E-2</v>
      </c>
    </row>
    <row r="41" spans="1:26">
      <c r="A41" s="384" t="s">
        <v>110</v>
      </c>
      <c r="B41" s="384" t="s">
        <v>90</v>
      </c>
      <c r="C41" s="385" t="s">
        <v>28</v>
      </c>
      <c r="D41" s="385" t="s">
        <v>13</v>
      </c>
      <c r="E41" s="386" t="s">
        <v>1880</v>
      </c>
      <c r="F41" s="387" t="str">
        <f t="shared" si="1"/>
        <v>안심2.5G</v>
      </c>
      <c r="G41" s="27" t="str">
        <f t="shared" si="2"/>
        <v/>
      </c>
      <c r="H41" s="389" t="s">
        <v>166</v>
      </c>
      <c r="K41" s="10" t="s">
        <v>96</v>
      </c>
      <c r="L41" s="10" t="s">
        <v>28</v>
      </c>
      <c r="M41" s="71">
        <v>14.260675312693204</v>
      </c>
      <c r="N41" s="73">
        <v>767.66666666666663</v>
      </c>
      <c r="O41" s="81">
        <f t="shared" si="3"/>
        <v>1.2338998306937273E-2</v>
      </c>
      <c r="P41" s="82" t="str">
        <f t="shared" si="4"/>
        <v>04.6GB 초과</v>
      </c>
      <c r="Q41" s="82" t="str">
        <f t="shared" si="5"/>
        <v>에센스(스페셜)</v>
      </c>
      <c r="R41" s="83">
        <f t="shared" si="6"/>
        <v>1.2338998306937273E-2</v>
      </c>
      <c r="T41" s="10" t="s">
        <v>97</v>
      </c>
      <c r="U41" s="10" t="s">
        <v>28</v>
      </c>
      <c r="V41" s="74">
        <v>7.167754442696773</v>
      </c>
      <c r="W41" s="74">
        <v>9.5652561480923683</v>
      </c>
      <c r="X41" s="71">
        <f t="shared" si="7"/>
        <v>2.3975017053955954</v>
      </c>
      <c r="Y41" s="75">
        <v>46215.666666666664</v>
      </c>
      <c r="Z41" s="80">
        <f t="shared" si="8"/>
        <v>0.10079298497632236</v>
      </c>
    </row>
    <row r="42" spans="1:26">
      <c r="A42" s="384" t="s">
        <v>110</v>
      </c>
      <c r="B42" s="384" t="s">
        <v>90</v>
      </c>
      <c r="C42" s="385" t="s">
        <v>28</v>
      </c>
      <c r="D42" s="385" t="s">
        <v>13</v>
      </c>
      <c r="E42" s="386" t="s">
        <v>1879</v>
      </c>
      <c r="F42" s="387" t="str">
        <f t="shared" si="1"/>
        <v>안심4G</v>
      </c>
      <c r="G42" s="27" t="str">
        <f t="shared" si="2"/>
        <v/>
      </c>
      <c r="H42" s="389" t="s">
        <v>38</v>
      </c>
      <c r="L42" s="10" t="s">
        <v>31</v>
      </c>
      <c r="M42" s="71">
        <v>5.9316004378285578</v>
      </c>
      <c r="N42" s="73">
        <v>804</v>
      </c>
      <c r="O42" s="81">
        <f t="shared" si="3"/>
        <v>1.2922997792589102E-2</v>
      </c>
      <c r="P42" s="82" t="str">
        <f t="shared" si="4"/>
        <v>03.6GB 이하</v>
      </c>
      <c r="Q42" s="82" t="str">
        <f t="shared" si="5"/>
        <v>에센스(스페셜)</v>
      </c>
      <c r="R42" s="83">
        <f t="shared" si="6"/>
        <v>1.2922997792589102E-2</v>
      </c>
      <c r="U42" s="10" t="s">
        <v>48</v>
      </c>
      <c r="V42" s="74">
        <v>4.1766954143325892</v>
      </c>
      <c r="W42" s="74">
        <v>5.584806026711771</v>
      </c>
      <c r="X42" s="71">
        <f t="shared" si="7"/>
        <v>1.4081106123791818</v>
      </c>
      <c r="Y42" s="75">
        <v>18039.666666666668</v>
      </c>
      <c r="Z42" s="80">
        <f t="shared" si="8"/>
        <v>3.9343192091668699E-2</v>
      </c>
    </row>
    <row r="43" spans="1:26">
      <c r="A43" s="384" t="s">
        <v>110</v>
      </c>
      <c r="B43" s="384" t="s">
        <v>90</v>
      </c>
      <c r="C43" s="385" t="s">
        <v>28</v>
      </c>
      <c r="D43" s="385" t="s">
        <v>13</v>
      </c>
      <c r="E43" s="386" t="s">
        <v>1881</v>
      </c>
      <c r="F43" s="387" t="str">
        <f t="shared" si="1"/>
        <v>에센스(스페셜)</v>
      </c>
      <c r="G43" s="27" t="str">
        <f t="shared" si="2"/>
        <v/>
      </c>
      <c r="H43" s="389" t="s">
        <v>57</v>
      </c>
      <c r="L43" s="10" t="s">
        <v>32</v>
      </c>
      <c r="M43" s="71">
        <v>3.9506471972444874</v>
      </c>
      <c r="N43" s="73">
        <v>385</v>
      </c>
      <c r="O43" s="81">
        <f t="shared" si="3"/>
        <v>6.1882514305308511E-3</v>
      </c>
      <c r="P43" s="82" t="str">
        <f t="shared" si="4"/>
        <v>02.4GB 이하</v>
      </c>
      <c r="Q43" s="82" t="str">
        <f t="shared" si="5"/>
        <v>안심4G</v>
      </c>
      <c r="R43" s="83">
        <f t="shared" si="6"/>
        <v>6.1882514305308511E-3</v>
      </c>
      <c r="U43" s="10" t="s">
        <v>49</v>
      </c>
      <c r="V43" s="74">
        <v>3.05490204953515</v>
      </c>
      <c r="W43" s="74">
        <v>3.5885653258151033</v>
      </c>
      <c r="X43" s="71">
        <f t="shared" si="7"/>
        <v>0.53366327627995336</v>
      </c>
      <c r="Y43" s="75">
        <v>10582.333333333334</v>
      </c>
      <c r="Z43" s="80">
        <f t="shared" si="8"/>
        <v>2.3079294135778677E-2</v>
      </c>
    </row>
    <row r="44" spans="1:26">
      <c r="A44" s="384" t="s">
        <v>110</v>
      </c>
      <c r="B44" s="384" t="s">
        <v>90</v>
      </c>
      <c r="C44" s="385" t="s">
        <v>28</v>
      </c>
      <c r="D44" s="385" t="s">
        <v>13</v>
      </c>
      <c r="E44" s="386" t="s">
        <v>1882</v>
      </c>
      <c r="F44" s="387" t="str">
        <f t="shared" si="1"/>
        <v>에센스(스페셜)</v>
      </c>
      <c r="G44" s="27" t="str">
        <f t="shared" si="2"/>
        <v/>
      </c>
      <c r="H44" s="389" t="s">
        <v>57</v>
      </c>
      <c r="L44" s="10" t="s">
        <v>33</v>
      </c>
      <c r="M44" s="102">
        <v>2</v>
      </c>
      <c r="N44" s="73">
        <v>2428.6666666666665</v>
      </c>
      <c r="O44" s="81">
        <f t="shared" si="3"/>
        <v>3.903688305008466E-2</v>
      </c>
      <c r="P44" s="82" t="str">
        <f t="shared" si="4"/>
        <v>01.2.5GB 이하</v>
      </c>
      <c r="Q44" s="82" t="str">
        <f t="shared" si="5"/>
        <v>안심2.5G</v>
      </c>
      <c r="R44" s="83">
        <f t="shared" si="6"/>
        <v>3.903688305008466E-2</v>
      </c>
      <c r="U44" s="10" t="s">
        <v>50</v>
      </c>
      <c r="V44" s="74">
        <v>1.9049847186507693</v>
      </c>
      <c r="W44" s="74">
        <v>2.1731291036990594</v>
      </c>
      <c r="X44" s="71">
        <f t="shared" si="7"/>
        <v>0.26814438504829008</v>
      </c>
      <c r="Y44" s="75">
        <v>37187.666666666664</v>
      </c>
      <c r="Z44" s="80">
        <f t="shared" si="8"/>
        <v>8.1103578028471235E-2</v>
      </c>
    </row>
    <row r="45" spans="1:26">
      <c r="A45" s="384" t="s">
        <v>110</v>
      </c>
      <c r="B45" s="384" t="s">
        <v>90</v>
      </c>
      <c r="C45" s="385" t="s">
        <v>28</v>
      </c>
      <c r="D45" s="385" t="s">
        <v>34</v>
      </c>
      <c r="E45" s="386" t="s">
        <v>1880</v>
      </c>
      <c r="F45" s="387" t="str">
        <f t="shared" si="1"/>
        <v>안심2.5G</v>
      </c>
      <c r="G45" s="27" t="str">
        <f t="shared" si="2"/>
        <v/>
      </c>
      <c r="H45" s="389" t="s">
        <v>166</v>
      </c>
      <c r="K45" s="10" t="s">
        <v>98</v>
      </c>
      <c r="L45" s="10" t="s">
        <v>28</v>
      </c>
      <c r="M45" s="71">
        <v>17.631695781165682</v>
      </c>
      <c r="N45" s="73">
        <v>884.33333333333337</v>
      </c>
      <c r="O45" s="81">
        <f t="shared" si="3"/>
        <v>1.4214226013158743E-2</v>
      </c>
      <c r="P45" s="82" t="str">
        <f t="shared" si="4"/>
        <v>04.6GB 초과</v>
      </c>
      <c r="Q45" s="82" t="str">
        <f>IFERROR(VLOOKUP(P45,$A$10:$F$16,6,0),0)</f>
        <v>0라지</v>
      </c>
      <c r="R45" s="83">
        <f t="shared" si="6"/>
        <v>1.4214226013158743E-2</v>
      </c>
      <c r="T45" s="10" t="s">
        <v>99</v>
      </c>
      <c r="U45" s="10" t="s">
        <v>28</v>
      </c>
      <c r="V45" s="74">
        <v>16.192575390393156</v>
      </c>
      <c r="W45" s="74">
        <v>25.796607410904752</v>
      </c>
      <c r="X45" s="71">
        <f t="shared" si="7"/>
        <v>9.6040320205115961</v>
      </c>
      <c r="Y45" s="75">
        <v>26746</v>
      </c>
      <c r="Z45" s="80">
        <f t="shared" si="8"/>
        <v>5.8331067592736617E-2</v>
      </c>
    </row>
    <row r="46" spans="1:26">
      <c r="A46" s="384" t="s">
        <v>110</v>
      </c>
      <c r="B46" s="384" t="s">
        <v>90</v>
      </c>
      <c r="C46" s="385" t="s">
        <v>28</v>
      </c>
      <c r="D46" s="385" t="s">
        <v>34</v>
      </c>
      <c r="E46" s="386" t="s">
        <v>1879</v>
      </c>
      <c r="F46" s="387" t="str">
        <f t="shared" si="1"/>
        <v>안심4G</v>
      </c>
      <c r="G46" s="27" t="str">
        <f t="shared" si="2"/>
        <v/>
      </c>
      <c r="H46" s="389" t="s">
        <v>38</v>
      </c>
      <c r="L46" s="10" t="s">
        <v>31</v>
      </c>
      <c r="M46" s="71">
        <v>13.314905675306022</v>
      </c>
      <c r="N46" s="73">
        <v>394.33333333333331</v>
      </c>
      <c r="O46" s="81">
        <f t="shared" si="3"/>
        <v>6.3382696470285684E-3</v>
      </c>
      <c r="P46" s="82" t="str">
        <f t="shared" si="4"/>
        <v>04.6GB 초과</v>
      </c>
      <c r="Q46" s="82" t="str">
        <f t="shared" ref="Q46:Q48" si="9">IFERROR(VLOOKUP(P46,$A$10:$F$16,6,0),0)</f>
        <v>0라지</v>
      </c>
      <c r="R46" s="83">
        <f t="shared" si="6"/>
        <v>6.3382696470285684E-3</v>
      </c>
      <c r="U46" s="10" t="s">
        <v>48</v>
      </c>
      <c r="V46" s="74">
        <v>11.612530235660866</v>
      </c>
      <c r="W46" s="74">
        <v>19.331787741232876</v>
      </c>
      <c r="X46" s="71">
        <f t="shared" si="7"/>
        <v>7.7192575055720098</v>
      </c>
      <c r="Y46" s="75">
        <v>4329.666666666667</v>
      </c>
      <c r="Z46" s="80">
        <f t="shared" si="8"/>
        <v>9.4426859712611975E-3</v>
      </c>
    </row>
    <row r="47" spans="1:26">
      <c r="A47" s="384" t="s">
        <v>110</v>
      </c>
      <c r="B47" s="384" t="s">
        <v>90</v>
      </c>
      <c r="C47" s="385" t="s">
        <v>28</v>
      </c>
      <c r="D47" s="385" t="s">
        <v>34</v>
      </c>
      <c r="E47" s="386" t="s">
        <v>1881</v>
      </c>
      <c r="F47" s="387" t="str">
        <f t="shared" si="1"/>
        <v>에센스(스페셜)</v>
      </c>
      <c r="G47" s="27" t="str">
        <f t="shared" si="2"/>
        <v/>
      </c>
      <c r="H47" s="389" t="s">
        <v>57</v>
      </c>
      <c r="J47" s="13"/>
      <c r="L47" s="10" t="s">
        <v>32</v>
      </c>
      <c r="M47" s="71">
        <v>8.0864536539713541</v>
      </c>
      <c r="N47" s="73">
        <v>150</v>
      </c>
      <c r="O47" s="81">
        <f t="shared" si="3"/>
        <v>2.4110070508561758E-3</v>
      </c>
      <c r="P47" s="82" t="str">
        <f t="shared" si="4"/>
        <v>04.6GB 초과</v>
      </c>
      <c r="Q47" s="82" t="str">
        <f t="shared" si="9"/>
        <v>0라지</v>
      </c>
      <c r="R47" s="83">
        <f t="shared" si="6"/>
        <v>2.4110070508561758E-3</v>
      </c>
      <c r="U47" s="10" t="s">
        <v>49</v>
      </c>
      <c r="V47" s="74">
        <v>9.3261289088261012</v>
      </c>
      <c r="W47" s="74">
        <v>13.221441079072122</v>
      </c>
      <c r="X47" s="71">
        <f t="shared" si="7"/>
        <v>3.8953121702460205</v>
      </c>
      <c r="Y47" s="75">
        <v>1157</v>
      </c>
      <c r="Z47" s="80">
        <f t="shared" si="8"/>
        <v>2.523332281641975E-3</v>
      </c>
    </row>
    <row r="48" spans="1:26">
      <c r="A48" s="384" t="s">
        <v>110</v>
      </c>
      <c r="B48" s="384" t="s">
        <v>90</v>
      </c>
      <c r="C48" s="385" t="s">
        <v>28</v>
      </c>
      <c r="D48" s="385" t="s">
        <v>34</v>
      </c>
      <c r="E48" s="386" t="s">
        <v>1882</v>
      </c>
      <c r="F48" s="387" t="str">
        <f t="shared" si="1"/>
        <v>에센스(스페셜)</v>
      </c>
      <c r="G48" s="27" t="str">
        <f t="shared" si="2"/>
        <v/>
      </c>
      <c r="H48" s="389" t="s">
        <v>57</v>
      </c>
      <c r="J48" s="13"/>
      <c r="L48" s="10" t="s">
        <v>33</v>
      </c>
      <c r="M48" s="102">
        <v>6</v>
      </c>
      <c r="N48" s="73">
        <v>943</v>
      </c>
      <c r="O48" s="81">
        <f t="shared" si="3"/>
        <v>1.5157197659715824E-2</v>
      </c>
      <c r="P48" s="82" t="str">
        <f t="shared" si="4"/>
        <v>03.6GB 이하</v>
      </c>
      <c r="Q48" s="82" t="str">
        <f t="shared" si="9"/>
        <v>0라지</v>
      </c>
      <c r="R48" s="83">
        <f t="shared" si="6"/>
        <v>1.5157197659715824E-2</v>
      </c>
      <c r="U48" s="10" t="s">
        <v>50</v>
      </c>
      <c r="V48" s="74">
        <v>8.9767680505431837</v>
      </c>
      <c r="W48" s="74">
        <v>10.857271528087493</v>
      </c>
      <c r="X48" s="71">
        <f t="shared" si="7"/>
        <v>1.880503477544309</v>
      </c>
      <c r="Y48" s="75">
        <v>3148</v>
      </c>
      <c r="Z48" s="80">
        <f t="shared" si="8"/>
        <v>6.8655574957726343E-3</v>
      </c>
    </row>
    <row r="49" spans="1:26">
      <c r="A49" s="384" t="s">
        <v>110</v>
      </c>
      <c r="B49" s="384" t="s">
        <v>90</v>
      </c>
      <c r="C49" s="385" t="s">
        <v>28</v>
      </c>
      <c r="D49" s="385" t="s">
        <v>86</v>
      </c>
      <c r="E49" s="386" t="s">
        <v>1880</v>
      </c>
      <c r="F49" s="387" t="str">
        <f t="shared" si="1"/>
        <v>안심2.5G</v>
      </c>
      <c r="G49" s="27" t="str">
        <f t="shared" si="2"/>
        <v/>
      </c>
      <c r="H49" s="389" t="s">
        <v>166</v>
      </c>
      <c r="J49" s="13"/>
      <c r="K49" s="10" t="s">
        <v>186</v>
      </c>
      <c r="L49" s="10" t="s">
        <v>28</v>
      </c>
      <c r="M49" s="71">
        <v>10.261187533096031</v>
      </c>
      <c r="N49" s="73">
        <v>180</v>
      </c>
      <c r="O49" s="81">
        <f t="shared" si="3"/>
        <v>2.8932084610274111E-3</v>
      </c>
      <c r="P49" s="82" t="str">
        <f t="shared" si="4"/>
        <v>04.6GB 초과</v>
      </c>
      <c r="Q49" s="82" t="str">
        <f>IFERROR(VLOOKUP(P49,$A$10:$G$16,7,0),0)</f>
        <v>주말엔팅5.0</v>
      </c>
      <c r="R49" s="83">
        <f t="shared" si="6"/>
        <v>2.8932084610274111E-3</v>
      </c>
      <c r="T49" s="76" t="s">
        <v>156</v>
      </c>
      <c r="U49" s="10" t="s">
        <v>28</v>
      </c>
      <c r="V49" s="74">
        <v>4.6035602974759975</v>
      </c>
      <c r="W49" s="74">
        <v>8.2955818311455651</v>
      </c>
      <c r="X49" s="71">
        <f t="shared" si="7"/>
        <v>3.6920215336695676</v>
      </c>
      <c r="Y49" s="75">
        <v>10500.666666666666</v>
      </c>
      <c r="Z49" s="80">
        <f t="shared" si="8"/>
        <v>2.2901185115610918E-2</v>
      </c>
    </row>
    <row r="50" spans="1:26">
      <c r="A50" s="384" t="s">
        <v>110</v>
      </c>
      <c r="B50" s="384" t="s">
        <v>90</v>
      </c>
      <c r="C50" s="385" t="s">
        <v>28</v>
      </c>
      <c r="D50" s="385" t="s">
        <v>86</v>
      </c>
      <c r="E50" s="386" t="s">
        <v>1879</v>
      </c>
      <c r="F50" s="387" t="str">
        <f t="shared" si="1"/>
        <v>안심4G</v>
      </c>
      <c r="G50" s="27" t="str">
        <f t="shared" si="2"/>
        <v/>
      </c>
      <c r="H50" s="389" t="s">
        <v>38</v>
      </c>
      <c r="J50" s="13"/>
      <c r="L50" s="10" t="s">
        <v>31</v>
      </c>
      <c r="M50" s="71">
        <v>4.7353153109550474</v>
      </c>
      <c r="N50" s="73">
        <v>186.66666666666666</v>
      </c>
      <c r="O50" s="81">
        <f t="shared" si="3"/>
        <v>3.0003643299543518E-3</v>
      </c>
      <c r="P50" s="82" t="str">
        <f t="shared" si="4"/>
        <v>03.6GB 이하</v>
      </c>
      <c r="Q50" s="82" t="str">
        <f t="shared" ref="Q50:Q52" si="10">IFERROR(VLOOKUP(P50,$A$10:$G$16,7,0),0)</f>
        <v>주말엔팅5.0</v>
      </c>
      <c r="R50" s="83">
        <f t="shared" si="6"/>
        <v>3.0003643299543518E-3</v>
      </c>
      <c r="U50" s="10" t="s">
        <v>48</v>
      </c>
      <c r="V50" s="74">
        <v>2.5316283665476838</v>
      </c>
      <c r="W50" s="74">
        <v>5.3768770397694556</v>
      </c>
      <c r="X50" s="71">
        <f t="shared" si="7"/>
        <v>2.8452486732217719</v>
      </c>
      <c r="Y50" s="75">
        <v>3912.6666666666665</v>
      </c>
      <c r="Z50" s="80">
        <f t="shared" si="8"/>
        <v>8.5332395050168545E-3</v>
      </c>
    </row>
    <row r="51" spans="1:26">
      <c r="A51" s="384" t="s">
        <v>110</v>
      </c>
      <c r="B51" s="384" t="s">
        <v>90</v>
      </c>
      <c r="C51" s="385" t="s">
        <v>28</v>
      </c>
      <c r="D51" s="385" t="s">
        <v>86</v>
      </c>
      <c r="E51" s="386" t="s">
        <v>1881</v>
      </c>
      <c r="F51" s="387" t="str">
        <f t="shared" si="1"/>
        <v>에센스(스페셜)</v>
      </c>
      <c r="G51" s="27" t="str">
        <f t="shared" si="2"/>
        <v/>
      </c>
      <c r="H51" s="389" t="s">
        <v>57</v>
      </c>
      <c r="J51" s="13"/>
      <c r="L51" s="10" t="s">
        <v>32</v>
      </c>
      <c r="M51" s="71">
        <v>2.9959068161317672</v>
      </c>
      <c r="N51" s="73">
        <v>116</v>
      </c>
      <c r="O51" s="81">
        <f t="shared" si="3"/>
        <v>1.8645121193287758E-3</v>
      </c>
      <c r="P51" s="82" t="str">
        <f t="shared" si="4"/>
        <v>02.4GB 이하</v>
      </c>
      <c r="Q51" s="82" t="str">
        <f t="shared" si="10"/>
        <v>주말엔팅3.0</v>
      </c>
      <c r="R51" s="83">
        <f t="shared" si="6"/>
        <v>1.8645121193287758E-3</v>
      </c>
      <c r="U51" s="10" t="s">
        <v>49</v>
      </c>
      <c r="V51" s="74">
        <v>2.0282679202265577</v>
      </c>
      <c r="W51" s="74">
        <v>3.5962494518100789</v>
      </c>
      <c r="X51" s="71">
        <f t="shared" si="7"/>
        <v>1.5679815315835213</v>
      </c>
      <c r="Y51" s="75">
        <v>2373</v>
      </c>
      <c r="Z51" s="80">
        <f t="shared" si="8"/>
        <v>5.1753392431602482E-3</v>
      </c>
    </row>
    <row r="52" spans="1:26">
      <c r="A52" s="384" t="s">
        <v>110</v>
      </c>
      <c r="B52" s="384" t="s">
        <v>90</v>
      </c>
      <c r="C52" s="385" t="s">
        <v>28</v>
      </c>
      <c r="D52" s="385" t="s">
        <v>86</v>
      </c>
      <c r="E52" s="386" t="s">
        <v>1882</v>
      </c>
      <c r="F52" s="387" t="str">
        <f t="shared" si="1"/>
        <v>에센스(스페셜)</v>
      </c>
      <c r="G52" s="27" t="str">
        <f t="shared" si="2"/>
        <v/>
      </c>
      <c r="H52" s="389" t="s">
        <v>57</v>
      </c>
      <c r="J52" s="13"/>
      <c r="L52" s="10" t="s">
        <v>33</v>
      </c>
      <c r="M52" s="71">
        <v>3.236694950042843</v>
      </c>
      <c r="N52" s="73">
        <v>772.33333333333337</v>
      </c>
      <c r="O52" s="81">
        <f t="shared" si="3"/>
        <v>1.2414007415186131E-2</v>
      </c>
      <c r="P52" s="82" t="str">
        <f t="shared" si="4"/>
        <v>02.4GB 이하</v>
      </c>
      <c r="Q52" s="82" t="str">
        <f t="shared" si="10"/>
        <v>주말엔팅3.0</v>
      </c>
      <c r="R52" s="83">
        <f t="shared" si="6"/>
        <v>1.2414007415186131E-2</v>
      </c>
      <c r="U52" s="10" t="s">
        <v>50</v>
      </c>
      <c r="V52" s="74">
        <v>1.8362688520464205</v>
      </c>
      <c r="W52" s="74">
        <v>2.587415702895048</v>
      </c>
      <c r="X52" s="71">
        <f t="shared" si="7"/>
        <v>0.75114685084862742</v>
      </c>
      <c r="Y52" s="75">
        <v>10425.333333333334</v>
      </c>
      <c r="Z52" s="80">
        <f t="shared" si="8"/>
        <v>2.273688863170107E-2</v>
      </c>
    </row>
    <row r="53" spans="1:26">
      <c r="A53" s="384" t="s">
        <v>110</v>
      </c>
      <c r="B53" s="384" t="s">
        <v>90</v>
      </c>
      <c r="C53" s="385" t="s">
        <v>28</v>
      </c>
      <c r="D53" s="385" t="s">
        <v>161</v>
      </c>
      <c r="E53" s="386" t="s">
        <v>1880</v>
      </c>
      <c r="F53" s="387" t="str">
        <f t="shared" si="1"/>
        <v>안심2.5G</v>
      </c>
      <c r="G53" s="27" t="str">
        <f t="shared" si="2"/>
        <v/>
      </c>
      <c r="H53" s="389" t="s">
        <v>166</v>
      </c>
      <c r="J53" s="13"/>
      <c r="K53" s="10" t="s">
        <v>102</v>
      </c>
      <c r="L53" s="10" t="s">
        <v>28</v>
      </c>
      <c r="M53" s="71">
        <v>17.104771732840838</v>
      </c>
      <c r="N53" s="73">
        <v>179.33333333333334</v>
      </c>
      <c r="O53" s="81">
        <f t="shared" si="3"/>
        <v>2.8824928741347168E-3</v>
      </c>
      <c r="P53" s="82" t="str">
        <f t="shared" si="4"/>
        <v>04.6GB 초과</v>
      </c>
      <c r="Q53" s="82" t="str">
        <f>IFERROR(VLOOKUP(P53,$A$10:$H$16,8,0),0)</f>
        <v>어르신 에센스(어르신 스페셜)</v>
      </c>
      <c r="R53" s="83">
        <f t="shared" si="6"/>
        <v>2.8824928741347168E-3</v>
      </c>
      <c r="T53" s="10" t="s">
        <v>103</v>
      </c>
      <c r="U53" s="10" t="s">
        <v>28</v>
      </c>
      <c r="V53" s="74">
        <v>7.9545171644848063</v>
      </c>
      <c r="W53" s="74">
        <v>10.264120989025049</v>
      </c>
      <c r="X53" s="71">
        <f t="shared" si="7"/>
        <v>2.3096038245402424</v>
      </c>
      <c r="Y53" s="75">
        <v>7520.666666666667</v>
      </c>
      <c r="Z53" s="80">
        <f t="shared" si="8"/>
        <v>1.64020233184691E-2</v>
      </c>
    </row>
    <row r="54" spans="1:26">
      <c r="A54" s="384" t="s">
        <v>110</v>
      </c>
      <c r="B54" s="384" t="s">
        <v>90</v>
      </c>
      <c r="C54" s="385" t="s">
        <v>28</v>
      </c>
      <c r="D54" s="385" t="s">
        <v>160</v>
      </c>
      <c r="E54" s="386" t="s">
        <v>1879</v>
      </c>
      <c r="F54" s="387" t="str">
        <f t="shared" si="1"/>
        <v>안심4G</v>
      </c>
      <c r="G54" s="27" t="str">
        <f t="shared" si="2"/>
        <v/>
      </c>
      <c r="H54" s="389" t="s">
        <v>38</v>
      </c>
      <c r="J54" s="13"/>
      <c r="L54" s="10" t="s">
        <v>31</v>
      </c>
      <c r="M54" s="102">
        <v>4</v>
      </c>
      <c r="N54" s="73">
        <v>201</v>
      </c>
      <c r="O54" s="81">
        <f t="shared" si="3"/>
        <v>3.2307494481472756E-3</v>
      </c>
      <c r="P54" s="82" t="str">
        <f t="shared" si="4"/>
        <v>02.4GB 이하</v>
      </c>
      <c r="Q54" s="82" t="str">
        <f t="shared" ref="Q54:Q56" si="11">IFERROR(VLOOKUP(P54,$A$10:$H$16,8,0),0)</f>
        <v>어르신 안심 2.8G</v>
      </c>
      <c r="R54" s="83">
        <f t="shared" si="6"/>
        <v>3.2307494481472756E-3</v>
      </c>
      <c r="U54" s="10" t="s">
        <v>48</v>
      </c>
      <c r="V54" s="74">
        <v>3.4922098609773466</v>
      </c>
      <c r="W54" s="74">
        <v>4.6850387781376952</v>
      </c>
      <c r="X54" s="71">
        <f t="shared" si="7"/>
        <v>1.1928289171603486</v>
      </c>
      <c r="Y54" s="75">
        <v>4332.666666666667</v>
      </c>
      <c r="Z54" s="80">
        <f t="shared" si="8"/>
        <v>9.44922875159389E-3</v>
      </c>
    </row>
    <row r="55" spans="1:26">
      <c r="A55" s="384" t="s">
        <v>110</v>
      </c>
      <c r="B55" s="384" t="s">
        <v>90</v>
      </c>
      <c r="C55" s="385" t="s">
        <v>28</v>
      </c>
      <c r="D55" s="385" t="s">
        <v>160</v>
      </c>
      <c r="E55" s="386" t="s">
        <v>1881</v>
      </c>
      <c r="F55" s="387" t="str">
        <f t="shared" si="1"/>
        <v>에센스(스페셜)</v>
      </c>
      <c r="G55" s="27" t="str">
        <f t="shared" si="2"/>
        <v/>
      </c>
      <c r="H55" s="389" t="s">
        <v>57</v>
      </c>
      <c r="J55" s="13"/>
      <c r="L55" s="10" t="s">
        <v>32</v>
      </c>
      <c r="M55" s="102">
        <v>2</v>
      </c>
      <c r="N55" s="73">
        <v>168.66666666666666</v>
      </c>
      <c r="O55" s="81">
        <f t="shared" si="3"/>
        <v>2.7110434838516109E-3</v>
      </c>
      <c r="P55" s="82" t="str">
        <f t="shared" si="4"/>
        <v>01.2.5GB 이하</v>
      </c>
      <c r="Q55" s="82" t="str">
        <f t="shared" si="11"/>
        <v>T끼리어르신</v>
      </c>
      <c r="R55" s="83">
        <f t="shared" si="6"/>
        <v>2.7110434838516109E-3</v>
      </c>
      <c r="U55" s="10" t="s">
        <v>49</v>
      </c>
      <c r="V55" s="74">
        <v>1.8155825184386911</v>
      </c>
      <c r="W55" s="74">
        <v>2.1328225763677393</v>
      </c>
      <c r="X55" s="71">
        <f t="shared" si="7"/>
        <v>0.31724005792904819</v>
      </c>
      <c r="Y55" s="75">
        <v>3570.6666666666665</v>
      </c>
      <c r="Z55" s="80">
        <f t="shared" si="8"/>
        <v>7.7873625470898404E-3</v>
      </c>
    </row>
    <row r="56" spans="1:26">
      <c r="A56" s="384" t="s">
        <v>110</v>
      </c>
      <c r="B56" s="384" t="s">
        <v>90</v>
      </c>
      <c r="C56" s="385" t="s">
        <v>28</v>
      </c>
      <c r="D56" s="385" t="s">
        <v>160</v>
      </c>
      <c r="E56" s="386" t="s">
        <v>1882</v>
      </c>
      <c r="F56" s="387" t="str">
        <f t="shared" si="1"/>
        <v>에센스(스페셜)</v>
      </c>
      <c r="G56" s="27" t="str">
        <f t="shared" si="2"/>
        <v/>
      </c>
      <c r="H56" s="389" t="s">
        <v>57</v>
      </c>
      <c r="J56" s="13"/>
      <c r="L56" s="10" t="s">
        <v>33</v>
      </c>
      <c r="M56" s="71">
        <v>1.109048699759025</v>
      </c>
      <c r="N56" s="73">
        <v>2161.3333333333335</v>
      </c>
      <c r="O56" s="81">
        <f t="shared" si="3"/>
        <v>3.4739932706114321E-2</v>
      </c>
      <c r="P56" s="82" t="str">
        <f t="shared" si="4"/>
        <v>01.2.5GB 이하</v>
      </c>
      <c r="Q56" s="82" t="str">
        <f t="shared" si="11"/>
        <v>T끼리어르신</v>
      </c>
      <c r="R56" s="83">
        <f t="shared" si="6"/>
        <v>3.4739932706114321E-2</v>
      </c>
      <c r="U56" s="10" t="s">
        <v>50</v>
      </c>
      <c r="V56" s="74">
        <v>0.70584102076289845</v>
      </c>
      <c r="W56" s="74">
        <v>0.83997155219271036</v>
      </c>
      <c r="X56" s="71">
        <f t="shared" si="7"/>
        <v>0.13413053142981191</v>
      </c>
      <c r="Y56" s="75">
        <v>31701.666666666668</v>
      </c>
      <c r="Z56" s="80">
        <f t="shared" si="8"/>
        <v>6.9139013726753115E-2</v>
      </c>
    </row>
    <row r="57" spans="1:26">
      <c r="A57" s="384" t="s">
        <v>110</v>
      </c>
      <c r="B57" s="384" t="s">
        <v>90</v>
      </c>
      <c r="C57" s="385" t="s">
        <v>48</v>
      </c>
      <c r="D57" s="385" t="s">
        <v>5</v>
      </c>
      <c r="E57" s="386" t="s">
        <v>1880</v>
      </c>
      <c r="F57" s="387" t="str">
        <f t="shared" si="1"/>
        <v>안심2.5G</v>
      </c>
      <c r="G57" s="27" t="str">
        <f t="shared" si="2"/>
        <v/>
      </c>
      <c r="H57" s="389" t="s">
        <v>166</v>
      </c>
      <c r="J57" s="13"/>
      <c r="K57" s="10" t="s">
        <v>158</v>
      </c>
      <c r="L57" s="10" t="s">
        <v>28</v>
      </c>
      <c r="M57" s="71">
        <v>6.9371094583260895</v>
      </c>
      <c r="N57" s="73">
        <v>66</v>
      </c>
      <c r="O57" s="81">
        <f t="shared" si="3"/>
        <v>1.0608431023767172E-3</v>
      </c>
      <c r="P57" s="82" t="str">
        <f t="shared" si="4"/>
        <v>04.6GB 초과</v>
      </c>
      <c r="Q57" s="82" t="str">
        <f>IFERROR(VLOOKUP(P57,$A$10:$I$16,9,0),0)</f>
        <v>쿠키즈스마트</v>
      </c>
      <c r="R57" s="83">
        <f t="shared" si="6"/>
        <v>1.0608431023767172E-3</v>
      </c>
      <c r="T57" s="10" t="s">
        <v>159</v>
      </c>
      <c r="U57" s="10" t="s">
        <v>28</v>
      </c>
      <c r="V57" s="74">
        <v>3.5457309337959297</v>
      </c>
      <c r="W57" s="74">
        <v>6.5065429826889565</v>
      </c>
      <c r="X57" s="71">
        <f t="shared" si="7"/>
        <v>2.9608120488930267</v>
      </c>
      <c r="Y57" s="75">
        <v>1337</v>
      </c>
      <c r="Z57" s="80">
        <f t="shared" si="8"/>
        <v>2.9158991016035615E-3</v>
      </c>
    </row>
    <row r="58" spans="1:26">
      <c r="A58" s="384" t="s">
        <v>110</v>
      </c>
      <c r="B58" s="384" t="s">
        <v>90</v>
      </c>
      <c r="C58" s="385" t="s">
        <v>31</v>
      </c>
      <c r="D58" s="385" t="s">
        <v>5</v>
      </c>
      <c r="E58" s="386" t="s">
        <v>1879</v>
      </c>
      <c r="F58" s="387" t="str">
        <f t="shared" si="1"/>
        <v>안심4G</v>
      </c>
      <c r="G58" s="27" t="str">
        <f t="shared" si="2"/>
        <v/>
      </c>
      <c r="H58" s="389" t="s">
        <v>38</v>
      </c>
      <c r="J58" s="13"/>
      <c r="L58" s="10" t="s">
        <v>31</v>
      </c>
      <c r="M58" s="71">
        <v>1.6630362386288851</v>
      </c>
      <c r="N58" s="73">
        <v>613.33333333333337</v>
      </c>
      <c r="O58" s="81">
        <f t="shared" si="3"/>
        <v>9.8583399412785853E-3</v>
      </c>
      <c r="P58" s="82" t="str">
        <f t="shared" si="4"/>
        <v>01.2.5GB 이하</v>
      </c>
      <c r="Q58" s="82" t="str">
        <f t="shared" ref="Q58:Q60" si="12">IFERROR(VLOOKUP(P58,$A$10:$I$16,9,0),0)</f>
        <v>쿠키즈스마트</v>
      </c>
      <c r="R58" s="83">
        <f t="shared" si="6"/>
        <v>9.8583399412785853E-3</v>
      </c>
      <c r="U58" s="10" t="s">
        <v>48</v>
      </c>
      <c r="V58" s="74">
        <v>1.6922015108942747</v>
      </c>
      <c r="W58" s="74">
        <v>3.7396980921039824</v>
      </c>
      <c r="X58" s="71">
        <f t="shared" si="7"/>
        <v>2.0474965812097077</v>
      </c>
      <c r="Y58" s="75">
        <v>1503.6666666666667</v>
      </c>
      <c r="Z58" s="80">
        <f t="shared" si="8"/>
        <v>3.2793868978642899E-3</v>
      </c>
    </row>
    <row r="59" spans="1:26">
      <c r="A59" s="384" t="s">
        <v>110</v>
      </c>
      <c r="B59" s="384" t="s">
        <v>90</v>
      </c>
      <c r="C59" s="385" t="s">
        <v>31</v>
      </c>
      <c r="D59" s="385" t="s">
        <v>5</v>
      </c>
      <c r="E59" s="386" t="s">
        <v>1881</v>
      </c>
      <c r="F59" s="387" t="str">
        <f t="shared" si="1"/>
        <v>에센스(스페셜)</v>
      </c>
      <c r="G59" s="27" t="str">
        <f t="shared" si="2"/>
        <v/>
      </c>
      <c r="H59" s="389" t="s">
        <v>57</v>
      </c>
      <c r="J59" s="13"/>
      <c r="L59" s="10" t="s">
        <v>32</v>
      </c>
      <c r="M59" s="71">
        <v>0.94139322497030498</v>
      </c>
      <c r="N59" s="73">
        <v>435.33333333333331</v>
      </c>
      <c r="O59" s="81">
        <f t="shared" si="3"/>
        <v>6.9972782409292566E-3</v>
      </c>
      <c r="P59" s="82" t="str">
        <f t="shared" si="4"/>
        <v>01.2.5GB 이하</v>
      </c>
      <c r="Q59" s="82" t="str">
        <f t="shared" si="12"/>
        <v>쿠키즈스마트</v>
      </c>
      <c r="R59" s="83">
        <f t="shared" si="6"/>
        <v>6.9972782409292566E-3</v>
      </c>
      <c r="U59" s="10" t="s">
        <v>49</v>
      </c>
      <c r="V59" s="74">
        <v>1.1232671859158072</v>
      </c>
      <c r="W59" s="74">
        <v>1.703848184341006</v>
      </c>
      <c r="X59" s="71">
        <f t="shared" si="7"/>
        <v>0.58058099842519884</v>
      </c>
      <c r="Y59" s="75">
        <v>2198</v>
      </c>
      <c r="Z59" s="80">
        <f t="shared" si="8"/>
        <v>4.7936770570864836E-3</v>
      </c>
    </row>
    <row r="60" spans="1:26">
      <c r="A60" s="384" t="s">
        <v>110</v>
      </c>
      <c r="B60" s="384" t="s">
        <v>90</v>
      </c>
      <c r="C60" s="385" t="s">
        <v>31</v>
      </c>
      <c r="D60" s="385" t="s">
        <v>5</v>
      </c>
      <c r="E60" s="386" t="s">
        <v>1882</v>
      </c>
      <c r="F60" s="387" t="str">
        <f t="shared" si="1"/>
        <v>에센스(스페셜)</v>
      </c>
      <c r="G60" s="27" t="str">
        <f t="shared" si="2"/>
        <v/>
      </c>
      <c r="H60" s="389" t="s">
        <v>57</v>
      </c>
      <c r="J60" s="13"/>
      <c r="L60" s="10" t="s">
        <v>33</v>
      </c>
      <c r="M60" s="71">
        <v>0.81825125115390884</v>
      </c>
      <c r="N60" s="73">
        <v>5140</v>
      </c>
      <c r="O60" s="81">
        <f t="shared" si="3"/>
        <v>8.2617174942671623E-2</v>
      </c>
      <c r="P60" s="82" t="str">
        <f t="shared" si="4"/>
        <v>01.2.5GB 이하</v>
      </c>
      <c r="Q60" s="82" t="str">
        <f t="shared" si="12"/>
        <v>쿠키즈스마트</v>
      </c>
      <c r="R60" s="83">
        <f t="shared" si="6"/>
        <v>8.2617174942671623E-2</v>
      </c>
      <c r="U60" s="10" t="s">
        <v>50</v>
      </c>
      <c r="V60" s="74">
        <v>0.7301019937556773</v>
      </c>
      <c r="W60" s="74">
        <v>0.96965473634499688</v>
      </c>
      <c r="X60" s="71">
        <f t="shared" si="7"/>
        <v>0.23955274258931958</v>
      </c>
      <c r="Y60" s="75">
        <v>14334.666666666666</v>
      </c>
      <c r="Z60" s="80">
        <f t="shared" si="8"/>
        <v>3.1262858380792707E-2</v>
      </c>
    </row>
    <row r="61" spans="1:26">
      <c r="A61" s="384" t="s">
        <v>110</v>
      </c>
      <c r="B61" s="384" t="s">
        <v>90</v>
      </c>
      <c r="C61" s="385" t="s">
        <v>31</v>
      </c>
      <c r="D61" s="385" t="s">
        <v>30</v>
      </c>
      <c r="E61" s="386" t="s">
        <v>1880</v>
      </c>
      <c r="F61" s="387" t="str">
        <f t="shared" si="1"/>
        <v>안심2.5G</v>
      </c>
      <c r="G61" s="27" t="str">
        <f t="shared" si="2"/>
        <v/>
      </c>
      <c r="H61" s="389" t="s">
        <v>166</v>
      </c>
      <c r="J61" s="10" t="s">
        <v>111</v>
      </c>
      <c r="K61" s="10" t="s">
        <v>90</v>
      </c>
      <c r="L61" s="10" t="s">
        <v>28</v>
      </c>
      <c r="M61" s="71">
        <v>31.262744330905974</v>
      </c>
      <c r="N61" s="73">
        <v>1260.6666666666667</v>
      </c>
      <c r="O61" s="81">
        <f t="shared" si="3"/>
        <v>2.0263174814084572E-2</v>
      </c>
      <c r="P61" s="82" t="str">
        <f t="shared" si="4"/>
        <v>04.6GB 초과</v>
      </c>
      <c r="Q61" s="82" t="str">
        <f>IFERROR(VLOOKUP(P61,$A$10:$B$16,2,0),0)</f>
        <v>에센스(스페셜)</v>
      </c>
      <c r="R61" s="83">
        <f t="shared" si="6"/>
        <v>2.0263174814084572E-2</v>
      </c>
      <c r="S61" s="13"/>
    </row>
    <row r="62" spans="1:26">
      <c r="A62" s="384" t="s">
        <v>110</v>
      </c>
      <c r="B62" s="384" t="s">
        <v>90</v>
      </c>
      <c r="C62" s="385" t="s">
        <v>31</v>
      </c>
      <c r="D62" s="385" t="s">
        <v>30</v>
      </c>
      <c r="E62" s="386" t="s">
        <v>1879</v>
      </c>
      <c r="F62" s="387" t="str">
        <f t="shared" si="1"/>
        <v>안심4G</v>
      </c>
      <c r="G62" s="27" t="str">
        <f t="shared" si="2"/>
        <v/>
      </c>
      <c r="H62" s="389" t="s">
        <v>38</v>
      </c>
      <c r="L62" s="10" t="s">
        <v>31</v>
      </c>
      <c r="M62" s="71">
        <v>23.554667226031473</v>
      </c>
      <c r="N62" s="73">
        <v>293.66666666666669</v>
      </c>
      <c r="O62" s="81">
        <f t="shared" si="3"/>
        <v>4.7202160262317574E-3</v>
      </c>
      <c r="P62" s="82" t="str">
        <f t="shared" si="4"/>
        <v>04.6GB 초과</v>
      </c>
      <c r="Q62" s="82" t="str">
        <f t="shared" ref="Q62:Q76" si="13">IFERROR(VLOOKUP(P62,$A$10:$B$16,2,0),0)</f>
        <v>에센스(스페셜)</v>
      </c>
      <c r="R62" s="83">
        <f t="shared" si="6"/>
        <v>4.7202160262317574E-3</v>
      </c>
      <c r="S62" s="13"/>
    </row>
    <row r="63" spans="1:26">
      <c r="A63" s="384" t="s">
        <v>110</v>
      </c>
      <c r="B63" s="384" t="s">
        <v>90</v>
      </c>
      <c r="C63" s="385" t="s">
        <v>31</v>
      </c>
      <c r="D63" s="385" t="s">
        <v>30</v>
      </c>
      <c r="E63" s="386" t="s">
        <v>1881</v>
      </c>
      <c r="F63" s="387" t="str">
        <f t="shared" si="1"/>
        <v>에센스(스페셜)</v>
      </c>
      <c r="G63" s="27" t="str">
        <f t="shared" si="2"/>
        <v/>
      </c>
      <c r="H63" s="389" t="s">
        <v>57</v>
      </c>
      <c r="L63" s="10" t="s">
        <v>32</v>
      </c>
      <c r="M63" s="71">
        <v>14.534451036019759</v>
      </c>
      <c r="N63" s="73">
        <v>73.333333333333329</v>
      </c>
      <c r="O63" s="81">
        <f t="shared" si="3"/>
        <v>1.1787145581963526E-3</v>
      </c>
      <c r="P63" s="82" t="str">
        <f t="shared" si="4"/>
        <v>04.6GB 초과</v>
      </c>
      <c r="Q63" s="82" t="str">
        <f t="shared" si="13"/>
        <v>에센스(스페셜)</v>
      </c>
      <c r="R63" s="83">
        <f t="shared" si="6"/>
        <v>1.1787145581963526E-3</v>
      </c>
      <c r="S63" s="13"/>
    </row>
    <row r="64" spans="1:26">
      <c r="A64" s="384" t="s">
        <v>110</v>
      </c>
      <c r="B64" s="384" t="s">
        <v>90</v>
      </c>
      <c r="C64" s="385" t="s">
        <v>31</v>
      </c>
      <c r="D64" s="385" t="s">
        <v>30</v>
      </c>
      <c r="E64" s="386" t="s">
        <v>1882</v>
      </c>
      <c r="F64" s="387" t="str">
        <f t="shared" si="1"/>
        <v>에센스(스페셜)</v>
      </c>
      <c r="G64" s="27" t="str">
        <f t="shared" si="2"/>
        <v/>
      </c>
      <c r="H64" s="389" t="s">
        <v>57</v>
      </c>
      <c r="L64" s="10" t="s">
        <v>33</v>
      </c>
      <c r="M64" s="71">
        <v>16.197563932039017</v>
      </c>
      <c r="N64" s="73">
        <v>458.66666666666669</v>
      </c>
      <c r="O64" s="81">
        <f t="shared" si="3"/>
        <v>7.3723237821735508E-3</v>
      </c>
      <c r="P64" s="82" t="str">
        <f t="shared" si="4"/>
        <v>04.6GB 초과</v>
      </c>
      <c r="Q64" s="82" t="str">
        <f t="shared" si="13"/>
        <v>에센스(스페셜)</v>
      </c>
      <c r="R64" s="83">
        <f t="shared" si="6"/>
        <v>7.3723237821735508E-3</v>
      </c>
      <c r="S64" s="13"/>
    </row>
    <row r="65" spans="1:19">
      <c r="A65" s="384" t="s">
        <v>110</v>
      </c>
      <c r="B65" s="384" t="s">
        <v>90</v>
      </c>
      <c r="C65" s="385" t="s">
        <v>31</v>
      </c>
      <c r="D65" s="385" t="s">
        <v>10</v>
      </c>
      <c r="E65" s="386" t="s">
        <v>1880</v>
      </c>
      <c r="F65" s="387" t="str">
        <f t="shared" si="1"/>
        <v>안심2.5G</v>
      </c>
      <c r="G65" s="27" t="str">
        <f t="shared" si="2"/>
        <v/>
      </c>
      <c r="H65" s="389" t="s">
        <v>166</v>
      </c>
      <c r="K65" s="10" t="s">
        <v>92</v>
      </c>
      <c r="L65" s="10" t="s">
        <v>28</v>
      </c>
      <c r="M65" s="71">
        <v>21.711630524035208</v>
      </c>
      <c r="N65" s="73">
        <v>1722.6666666666667</v>
      </c>
      <c r="O65" s="81">
        <f t="shared" si="3"/>
        <v>2.7689076530721592E-2</v>
      </c>
      <c r="P65" s="82" t="str">
        <f t="shared" si="4"/>
        <v>04.6GB 초과</v>
      </c>
      <c r="Q65" s="82" t="str">
        <f t="shared" si="13"/>
        <v>에센스(스페셜)</v>
      </c>
      <c r="R65" s="83">
        <f t="shared" si="6"/>
        <v>2.7689076530721592E-2</v>
      </c>
      <c r="S65" s="13"/>
    </row>
    <row r="66" spans="1:19">
      <c r="A66" s="384" t="s">
        <v>110</v>
      </c>
      <c r="B66" s="384" t="s">
        <v>90</v>
      </c>
      <c r="C66" s="385" t="s">
        <v>31</v>
      </c>
      <c r="D66" s="385" t="s">
        <v>10</v>
      </c>
      <c r="E66" s="386" t="s">
        <v>1879</v>
      </c>
      <c r="F66" s="387" t="str">
        <f t="shared" si="1"/>
        <v>안심4G</v>
      </c>
      <c r="G66" s="27" t="str">
        <f t="shared" si="2"/>
        <v/>
      </c>
      <c r="H66" s="389" t="s">
        <v>38</v>
      </c>
      <c r="L66" s="10" t="s">
        <v>31</v>
      </c>
      <c r="M66" s="71">
        <v>16.216426502746764</v>
      </c>
      <c r="N66" s="73">
        <v>671.33333333333337</v>
      </c>
      <c r="O66" s="81">
        <f t="shared" si="3"/>
        <v>1.0790596000942974E-2</v>
      </c>
      <c r="P66" s="82" t="str">
        <f t="shared" si="4"/>
        <v>04.6GB 초과</v>
      </c>
      <c r="Q66" s="82" t="str">
        <f t="shared" si="13"/>
        <v>에센스(스페셜)</v>
      </c>
      <c r="R66" s="83">
        <f t="shared" si="6"/>
        <v>1.0790596000942974E-2</v>
      </c>
      <c r="S66" s="13"/>
    </row>
    <row r="67" spans="1:19">
      <c r="A67" s="384" t="s">
        <v>110</v>
      </c>
      <c r="B67" s="384" t="s">
        <v>90</v>
      </c>
      <c r="C67" s="385" t="s">
        <v>31</v>
      </c>
      <c r="D67" s="385" t="s">
        <v>10</v>
      </c>
      <c r="E67" s="386" t="s">
        <v>1881</v>
      </c>
      <c r="F67" s="387" t="str">
        <f t="shared" si="1"/>
        <v>에센스(스페셜)</v>
      </c>
      <c r="G67" s="27" t="str">
        <f t="shared" si="2"/>
        <v/>
      </c>
      <c r="H67" s="389" t="s">
        <v>57</v>
      </c>
      <c r="L67" s="10" t="s">
        <v>32</v>
      </c>
      <c r="M67" s="102">
        <v>4</v>
      </c>
      <c r="N67" s="73">
        <v>196.33333333333334</v>
      </c>
      <c r="O67" s="81">
        <f t="shared" si="3"/>
        <v>3.1557403398984169E-3</v>
      </c>
      <c r="P67" s="82" t="str">
        <f t="shared" si="4"/>
        <v>02.4GB 이하</v>
      </c>
      <c r="Q67" s="82" t="str">
        <f t="shared" si="13"/>
        <v>안심4G</v>
      </c>
      <c r="R67" s="83">
        <f t="shared" si="6"/>
        <v>3.1557403398984169E-3</v>
      </c>
      <c r="S67" s="13"/>
    </row>
    <row r="68" spans="1:19">
      <c r="A68" s="384" t="s">
        <v>110</v>
      </c>
      <c r="B68" s="384" t="s">
        <v>90</v>
      </c>
      <c r="C68" s="385" t="s">
        <v>31</v>
      </c>
      <c r="D68" s="385" t="s">
        <v>10</v>
      </c>
      <c r="E68" s="386" t="s">
        <v>1882</v>
      </c>
      <c r="F68" s="387" t="str">
        <f t="shared" si="1"/>
        <v>에센스(스페셜)</v>
      </c>
      <c r="G68" s="27" t="str">
        <f t="shared" si="2"/>
        <v/>
      </c>
      <c r="H68" s="389" t="s">
        <v>57</v>
      </c>
      <c r="L68" s="10" t="s">
        <v>33</v>
      </c>
      <c r="M68" s="102">
        <v>3.8</v>
      </c>
      <c r="N68" s="73">
        <v>1046.3333333333333</v>
      </c>
      <c r="O68" s="81">
        <f t="shared" si="3"/>
        <v>1.6818113628083411E-2</v>
      </c>
      <c r="P68" s="82" t="str">
        <f t="shared" si="4"/>
        <v>02.4GB 이하</v>
      </c>
      <c r="Q68" s="82" t="str">
        <f t="shared" si="13"/>
        <v>안심4G</v>
      </c>
      <c r="R68" s="83">
        <f t="shared" si="6"/>
        <v>1.6818113628083411E-2</v>
      </c>
      <c r="S68" s="13"/>
    </row>
    <row r="69" spans="1:19">
      <c r="A69" s="384" t="s">
        <v>110</v>
      </c>
      <c r="B69" s="384" t="s">
        <v>90</v>
      </c>
      <c r="C69" s="385" t="s">
        <v>31</v>
      </c>
      <c r="D69" s="385" t="s">
        <v>13</v>
      </c>
      <c r="E69" s="386" t="s">
        <v>1880</v>
      </c>
      <c r="F69" s="387" t="str">
        <f t="shared" si="1"/>
        <v>안심2.5G</v>
      </c>
      <c r="G69" s="27" t="str">
        <f t="shared" si="2"/>
        <v/>
      </c>
      <c r="H69" s="389" t="s">
        <v>166</v>
      </c>
      <c r="K69" s="10" t="s">
        <v>94</v>
      </c>
      <c r="L69" s="10" t="s">
        <v>28</v>
      </c>
      <c r="M69" s="71">
        <v>15.085755546370555</v>
      </c>
      <c r="N69" s="73">
        <v>1869.6666666666667</v>
      </c>
      <c r="O69" s="81">
        <f t="shared" si="3"/>
        <v>3.0051863440560645E-2</v>
      </c>
      <c r="P69" s="82" t="str">
        <f t="shared" si="4"/>
        <v>04.6GB 초과</v>
      </c>
      <c r="Q69" s="82" t="str">
        <f t="shared" si="13"/>
        <v>에센스(스페셜)</v>
      </c>
      <c r="R69" s="83">
        <f t="shared" si="6"/>
        <v>3.0051863440560645E-2</v>
      </c>
      <c r="S69" s="13"/>
    </row>
    <row r="70" spans="1:19">
      <c r="A70" s="384" t="s">
        <v>110</v>
      </c>
      <c r="B70" s="384" t="s">
        <v>90</v>
      </c>
      <c r="C70" s="385" t="s">
        <v>31</v>
      </c>
      <c r="D70" s="385" t="s">
        <v>13</v>
      </c>
      <c r="E70" s="386" t="s">
        <v>1879</v>
      </c>
      <c r="F70" s="387" t="str">
        <f t="shared" si="1"/>
        <v>안심4G</v>
      </c>
      <c r="G70" s="27" t="str">
        <f t="shared" si="2"/>
        <v/>
      </c>
      <c r="H70" s="389" t="s">
        <v>38</v>
      </c>
      <c r="L70" s="10" t="s">
        <v>31</v>
      </c>
      <c r="M70" s="71">
        <v>9.2704457530211908</v>
      </c>
      <c r="N70" s="73">
        <v>1032.6666666666667</v>
      </c>
      <c r="O70" s="81">
        <f t="shared" si="3"/>
        <v>1.6598444096783186E-2</v>
      </c>
      <c r="P70" s="82" t="str">
        <f t="shared" si="4"/>
        <v>04.6GB 초과</v>
      </c>
      <c r="Q70" s="82" t="str">
        <f t="shared" si="13"/>
        <v>에센스(스페셜)</v>
      </c>
      <c r="R70" s="83">
        <f t="shared" si="6"/>
        <v>1.6598444096783186E-2</v>
      </c>
      <c r="S70" s="13"/>
    </row>
    <row r="71" spans="1:19">
      <c r="A71" s="384" t="s">
        <v>110</v>
      </c>
      <c r="B71" s="384" t="s">
        <v>90</v>
      </c>
      <c r="C71" s="385" t="s">
        <v>31</v>
      </c>
      <c r="D71" s="385" t="s">
        <v>13</v>
      </c>
      <c r="E71" s="386" t="s">
        <v>1881</v>
      </c>
      <c r="F71" s="387" t="str">
        <f t="shared" si="1"/>
        <v>에센스(스페셜)</v>
      </c>
      <c r="G71" s="27" t="str">
        <f t="shared" si="2"/>
        <v/>
      </c>
      <c r="H71" s="389" t="s">
        <v>57</v>
      </c>
      <c r="L71" s="10" t="s">
        <v>32</v>
      </c>
      <c r="M71" s="102">
        <v>3.9</v>
      </c>
      <c r="N71" s="73">
        <v>413</v>
      </c>
      <c r="O71" s="81">
        <f t="shared" si="3"/>
        <v>6.638306080024004E-3</v>
      </c>
      <c r="P71" s="82" t="str">
        <f t="shared" si="4"/>
        <v>02.4GB 이하</v>
      </c>
      <c r="Q71" s="82" t="str">
        <f t="shared" si="13"/>
        <v>안심4G</v>
      </c>
      <c r="R71" s="83">
        <f t="shared" si="6"/>
        <v>6.638306080024004E-3</v>
      </c>
      <c r="S71" s="13"/>
    </row>
    <row r="72" spans="1:19">
      <c r="A72" s="384" t="s">
        <v>110</v>
      </c>
      <c r="B72" s="384" t="s">
        <v>90</v>
      </c>
      <c r="C72" s="385" t="s">
        <v>31</v>
      </c>
      <c r="D72" s="385" t="s">
        <v>13</v>
      </c>
      <c r="E72" s="386" t="s">
        <v>1882</v>
      </c>
      <c r="F72" s="387" t="str">
        <f t="shared" si="1"/>
        <v>에센스(스페셜)</v>
      </c>
      <c r="G72" s="27" t="str">
        <f t="shared" si="2"/>
        <v/>
      </c>
      <c r="H72" s="389" t="s">
        <v>57</v>
      </c>
      <c r="L72" s="10" t="s">
        <v>33</v>
      </c>
      <c r="M72" s="102">
        <v>2</v>
      </c>
      <c r="N72" s="73">
        <v>1902.3333333333333</v>
      </c>
      <c r="O72" s="81">
        <f t="shared" si="3"/>
        <v>3.0576927198302656E-2</v>
      </c>
      <c r="P72" s="82" t="str">
        <f t="shared" si="4"/>
        <v>01.2.5GB 이하</v>
      </c>
      <c r="Q72" s="82" t="str">
        <f t="shared" si="13"/>
        <v>안심2.5G</v>
      </c>
      <c r="R72" s="83">
        <f t="shared" si="6"/>
        <v>3.0576927198302656E-2</v>
      </c>
      <c r="S72" s="13"/>
    </row>
    <row r="73" spans="1:19">
      <c r="A73" s="384" t="s">
        <v>110</v>
      </c>
      <c r="B73" s="384" t="s">
        <v>90</v>
      </c>
      <c r="C73" s="385" t="s">
        <v>31</v>
      </c>
      <c r="D73" s="385" t="s">
        <v>34</v>
      </c>
      <c r="E73" s="386" t="s">
        <v>1880</v>
      </c>
      <c r="F73" s="387" t="str">
        <f t="shared" si="1"/>
        <v>안심2.5G</v>
      </c>
      <c r="G73" s="27" t="str">
        <f t="shared" si="2"/>
        <v/>
      </c>
      <c r="H73" s="389" t="s">
        <v>166</v>
      </c>
      <c r="K73" s="10" t="s">
        <v>96</v>
      </c>
      <c r="L73" s="10" t="s">
        <v>28</v>
      </c>
      <c r="M73" s="71">
        <v>9.371190761091956</v>
      </c>
      <c r="N73" s="73">
        <v>1692</v>
      </c>
      <c r="O73" s="81">
        <f t="shared" si="3"/>
        <v>2.7196159533657664E-2</v>
      </c>
      <c r="P73" s="82" t="str">
        <f t="shared" si="4"/>
        <v>04.6GB 초과</v>
      </c>
      <c r="Q73" s="82" t="str">
        <f t="shared" si="13"/>
        <v>에센스(스페셜)</v>
      </c>
      <c r="R73" s="83">
        <f t="shared" si="6"/>
        <v>2.7196159533657664E-2</v>
      </c>
      <c r="S73" s="13"/>
    </row>
    <row r="74" spans="1:19">
      <c r="A74" s="384" t="s">
        <v>110</v>
      </c>
      <c r="B74" s="384" t="s">
        <v>90</v>
      </c>
      <c r="C74" s="385" t="s">
        <v>31</v>
      </c>
      <c r="D74" s="385" t="s">
        <v>34</v>
      </c>
      <c r="E74" s="386" t="s">
        <v>1879</v>
      </c>
      <c r="F74" s="387" t="str">
        <f t="shared" si="1"/>
        <v>안심4G</v>
      </c>
      <c r="G74" s="27" t="str">
        <f t="shared" si="2"/>
        <v/>
      </c>
      <c r="H74" s="389" t="s">
        <v>38</v>
      </c>
      <c r="L74" s="10" t="s">
        <v>31</v>
      </c>
      <c r="M74" s="71">
        <v>4.9384180527847299</v>
      </c>
      <c r="N74" s="73">
        <v>1575.3333333333333</v>
      </c>
      <c r="O74" s="81">
        <f t="shared" si="3"/>
        <v>2.532093182743619E-2</v>
      </c>
      <c r="P74" s="82" t="str">
        <f t="shared" si="4"/>
        <v>03.6GB 이하</v>
      </c>
      <c r="Q74" s="82" t="str">
        <f t="shared" si="13"/>
        <v>에센스(스페셜)</v>
      </c>
      <c r="R74" s="83">
        <f t="shared" si="6"/>
        <v>2.532093182743619E-2</v>
      </c>
      <c r="S74" s="13"/>
    </row>
    <row r="75" spans="1:19">
      <c r="A75" s="384" t="s">
        <v>110</v>
      </c>
      <c r="B75" s="384" t="s">
        <v>90</v>
      </c>
      <c r="C75" s="385" t="s">
        <v>31</v>
      </c>
      <c r="D75" s="385" t="s">
        <v>34</v>
      </c>
      <c r="E75" s="386" t="s">
        <v>1881</v>
      </c>
      <c r="F75" s="387" t="str">
        <f t="shared" si="1"/>
        <v>에센스(스페셜)</v>
      </c>
      <c r="G75" s="27" t="str">
        <f t="shared" si="2"/>
        <v/>
      </c>
      <c r="H75" s="389" t="s">
        <v>57</v>
      </c>
      <c r="L75" s="10" t="s">
        <v>32</v>
      </c>
      <c r="M75" s="102">
        <v>3.4016591478315781</v>
      </c>
      <c r="N75" s="73">
        <v>914</v>
      </c>
      <c r="O75" s="81">
        <f t="shared" si="3"/>
        <v>1.4691069629883631E-2</v>
      </c>
      <c r="P75" s="82" t="str">
        <f t="shared" si="4"/>
        <v>02.4GB 이하</v>
      </c>
      <c r="Q75" s="82" t="str">
        <f t="shared" si="13"/>
        <v>안심4G</v>
      </c>
      <c r="R75" s="83">
        <f t="shared" si="6"/>
        <v>1.4691069629883631E-2</v>
      </c>
      <c r="S75" s="13"/>
    </row>
    <row r="76" spans="1:19">
      <c r="A76" s="384" t="s">
        <v>110</v>
      </c>
      <c r="B76" s="384" t="s">
        <v>90</v>
      </c>
      <c r="C76" s="385" t="s">
        <v>31</v>
      </c>
      <c r="D76" s="385" t="s">
        <v>34</v>
      </c>
      <c r="E76" s="386" t="s">
        <v>1882</v>
      </c>
      <c r="F76" s="387" t="str">
        <f t="shared" si="1"/>
        <v>에센스(스페셜)</v>
      </c>
      <c r="G76" s="27" t="str">
        <f t="shared" si="2"/>
        <v/>
      </c>
      <c r="H76" s="389" t="s">
        <v>57</v>
      </c>
      <c r="L76" s="10" t="s">
        <v>33</v>
      </c>
      <c r="M76" s="102">
        <v>1.8</v>
      </c>
      <c r="N76" s="73">
        <v>4550.666666666667</v>
      </c>
      <c r="O76" s="81">
        <f t="shared" si="3"/>
        <v>7.3144596129530032E-2</v>
      </c>
      <c r="P76" s="82" t="str">
        <f t="shared" si="4"/>
        <v>01.2.5GB 이하</v>
      </c>
      <c r="Q76" s="82" t="str">
        <f t="shared" si="13"/>
        <v>안심2.5G</v>
      </c>
      <c r="R76" s="83">
        <f t="shared" si="6"/>
        <v>7.3144596129530032E-2</v>
      </c>
      <c r="S76" s="13"/>
    </row>
    <row r="77" spans="1:19">
      <c r="A77" s="384" t="s">
        <v>110</v>
      </c>
      <c r="B77" s="384" t="s">
        <v>90</v>
      </c>
      <c r="C77" s="385" t="s">
        <v>31</v>
      </c>
      <c r="D77" s="385" t="s">
        <v>86</v>
      </c>
      <c r="E77" s="386" t="s">
        <v>1880</v>
      </c>
      <c r="F77" s="387" t="str">
        <f t="shared" si="1"/>
        <v>안심2.5G</v>
      </c>
      <c r="G77" s="27" t="str">
        <f t="shared" si="2"/>
        <v/>
      </c>
      <c r="H77" s="389" t="s">
        <v>166</v>
      </c>
      <c r="K77" s="10" t="s">
        <v>98</v>
      </c>
      <c r="L77" s="10" t="s">
        <v>28</v>
      </c>
      <c r="M77" s="71">
        <v>27.174191862945094</v>
      </c>
      <c r="N77" s="73">
        <v>1754</v>
      </c>
      <c r="O77" s="81">
        <f t="shared" si="3"/>
        <v>2.8192709114678215E-2</v>
      </c>
      <c r="P77" s="82" t="str">
        <f t="shared" si="4"/>
        <v>04.6GB 초과</v>
      </c>
      <c r="Q77" s="82" t="str">
        <f>IFERROR(VLOOKUP(P77,$A$10:$F$16,6,0),0)</f>
        <v>0라지</v>
      </c>
      <c r="R77" s="83">
        <f t="shared" si="6"/>
        <v>2.8192709114678215E-2</v>
      </c>
      <c r="S77" s="13"/>
    </row>
    <row r="78" spans="1:19">
      <c r="A78" s="384" t="s">
        <v>110</v>
      </c>
      <c r="B78" s="384" t="s">
        <v>90</v>
      </c>
      <c r="C78" s="385" t="s">
        <v>31</v>
      </c>
      <c r="D78" s="385" t="s">
        <v>86</v>
      </c>
      <c r="E78" s="386" t="s">
        <v>1879</v>
      </c>
      <c r="F78" s="387" t="str">
        <f t="shared" si="1"/>
        <v>안심4G</v>
      </c>
      <c r="G78" s="27" t="str">
        <f t="shared" si="2"/>
        <v/>
      </c>
      <c r="H78" s="389" t="s">
        <v>38</v>
      </c>
      <c r="L78" s="10" t="s">
        <v>31</v>
      </c>
      <c r="M78" s="71">
        <v>19.659360773861408</v>
      </c>
      <c r="N78" s="73">
        <v>405.33333333333331</v>
      </c>
      <c r="O78" s="81">
        <f t="shared" si="3"/>
        <v>6.5150768307580213E-3</v>
      </c>
      <c r="P78" s="82" t="str">
        <f t="shared" si="4"/>
        <v>04.6GB 초과</v>
      </c>
      <c r="Q78" s="82" t="str">
        <f t="shared" ref="Q78:Q80" si="14">IFERROR(VLOOKUP(P78,$A$10:$F$16,6,0),0)</f>
        <v>0라지</v>
      </c>
      <c r="R78" s="83">
        <f t="shared" si="6"/>
        <v>6.5150768307580213E-3</v>
      </c>
      <c r="S78" s="13"/>
    </row>
    <row r="79" spans="1:19">
      <c r="A79" s="384" t="s">
        <v>110</v>
      </c>
      <c r="B79" s="384" t="s">
        <v>90</v>
      </c>
      <c r="C79" s="385" t="s">
        <v>31</v>
      </c>
      <c r="D79" s="385" t="s">
        <v>86</v>
      </c>
      <c r="E79" s="386" t="s">
        <v>1881</v>
      </c>
      <c r="F79" s="387" t="str">
        <f t="shared" si="1"/>
        <v>에센스(스페셜)</v>
      </c>
      <c r="G79" s="27" t="str">
        <f t="shared" si="2"/>
        <v/>
      </c>
      <c r="H79" s="389" t="s">
        <v>57</v>
      </c>
      <c r="J79" s="13"/>
      <c r="L79" s="10" t="s">
        <v>32</v>
      </c>
      <c r="M79" s="71">
        <v>11.388847523841305</v>
      </c>
      <c r="N79" s="73">
        <v>115</v>
      </c>
      <c r="O79" s="81">
        <f t="shared" si="3"/>
        <v>1.8484387389897348E-3</v>
      </c>
      <c r="P79" s="82" t="str">
        <f t="shared" si="4"/>
        <v>04.6GB 초과</v>
      </c>
      <c r="Q79" s="82" t="str">
        <f t="shared" si="14"/>
        <v>0라지</v>
      </c>
      <c r="R79" s="83">
        <f t="shared" si="6"/>
        <v>1.8484387389897348E-3</v>
      </c>
      <c r="S79" s="13"/>
    </row>
    <row r="80" spans="1:19">
      <c r="A80" s="384" t="s">
        <v>110</v>
      </c>
      <c r="B80" s="384" t="s">
        <v>90</v>
      </c>
      <c r="C80" s="385" t="s">
        <v>31</v>
      </c>
      <c r="D80" s="385" t="s">
        <v>86</v>
      </c>
      <c r="E80" s="386" t="s">
        <v>1882</v>
      </c>
      <c r="F80" s="387" t="str">
        <f t="shared" si="1"/>
        <v>에센스(스페셜)</v>
      </c>
      <c r="G80" s="27" t="str">
        <f t="shared" si="2"/>
        <v/>
      </c>
      <c r="H80" s="389" t="s">
        <v>57</v>
      </c>
      <c r="J80" s="13"/>
      <c r="L80" s="10" t="s">
        <v>33</v>
      </c>
      <c r="M80" s="71">
        <v>14.595929801074508</v>
      </c>
      <c r="N80" s="73">
        <v>612</v>
      </c>
      <c r="O80" s="81">
        <f t="shared" si="3"/>
        <v>9.8369087674931976E-3</v>
      </c>
      <c r="P80" s="82" t="str">
        <f t="shared" si="4"/>
        <v>04.6GB 초과</v>
      </c>
      <c r="Q80" s="82" t="str">
        <f t="shared" si="14"/>
        <v>0라지</v>
      </c>
      <c r="R80" s="83">
        <f t="shared" si="6"/>
        <v>9.8369087674931976E-3</v>
      </c>
      <c r="S80" s="13"/>
    </row>
    <row r="81" spans="1:19">
      <c r="A81" s="384" t="s">
        <v>110</v>
      </c>
      <c r="B81" s="384" t="s">
        <v>90</v>
      </c>
      <c r="C81" s="385" t="s">
        <v>31</v>
      </c>
      <c r="D81" s="385" t="s">
        <v>161</v>
      </c>
      <c r="E81" s="386" t="s">
        <v>1880</v>
      </c>
      <c r="F81" s="387" t="str">
        <f t="shared" si="1"/>
        <v>안심2.5G</v>
      </c>
      <c r="G81" s="27" t="str">
        <f t="shared" si="2"/>
        <v/>
      </c>
      <c r="H81" s="389" t="s">
        <v>166</v>
      </c>
      <c r="J81" s="13"/>
      <c r="K81" s="10" t="s">
        <v>186</v>
      </c>
      <c r="L81" s="10" t="s">
        <v>28</v>
      </c>
      <c r="M81" s="71">
        <v>8.2871515405207692</v>
      </c>
      <c r="N81" s="73">
        <v>804.66666666666663</v>
      </c>
      <c r="O81" s="81">
        <f t="shared" si="3"/>
        <v>1.2933713379481796E-2</v>
      </c>
      <c r="P81" s="82" t="str">
        <f t="shared" si="4"/>
        <v>04.6GB 초과</v>
      </c>
      <c r="Q81" s="82" t="str">
        <f>IFERROR(VLOOKUP(P81,$A$10:$G$16,7,0),0)</f>
        <v>주말엔팅5.0</v>
      </c>
      <c r="R81" s="83">
        <f t="shared" si="6"/>
        <v>1.2933713379481796E-2</v>
      </c>
      <c r="S81" s="13"/>
    </row>
    <row r="82" spans="1:19">
      <c r="A82" s="384" t="s">
        <v>110</v>
      </c>
      <c r="B82" s="384" t="s">
        <v>90</v>
      </c>
      <c r="C82" s="385" t="s">
        <v>31</v>
      </c>
      <c r="D82" s="385" t="s">
        <v>160</v>
      </c>
      <c r="E82" s="386" t="s">
        <v>1879</v>
      </c>
      <c r="F82" s="387" t="str">
        <f t="shared" si="1"/>
        <v>안심4G</v>
      </c>
      <c r="G82" s="27" t="str">
        <f t="shared" si="2"/>
        <v/>
      </c>
      <c r="H82" s="389" t="s">
        <v>38</v>
      </c>
      <c r="J82" s="13"/>
      <c r="L82" s="10" t="s">
        <v>31</v>
      </c>
      <c r="M82" s="71">
        <v>5.4471170352318223</v>
      </c>
      <c r="N82" s="73">
        <v>465.33333333333331</v>
      </c>
      <c r="O82" s="81">
        <f t="shared" si="3"/>
        <v>7.4794796511004919E-3</v>
      </c>
      <c r="P82" s="82" t="str">
        <f t="shared" si="4"/>
        <v>03.6GB 이하</v>
      </c>
      <c r="Q82" s="82" t="str">
        <f t="shared" ref="Q82:Q84" si="15">IFERROR(VLOOKUP(P82,$A$10:$G$16,7,0),0)</f>
        <v>주말엔팅5.0</v>
      </c>
      <c r="R82" s="83">
        <f t="shared" si="6"/>
        <v>7.4794796511004919E-3</v>
      </c>
      <c r="S82" s="13"/>
    </row>
    <row r="83" spans="1:19">
      <c r="A83" s="384" t="s">
        <v>110</v>
      </c>
      <c r="B83" s="384" t="s">
        <v>90</v>
      </c>
      <c r="C83" s="385" t="s">
        <v>31</v>
      </c>
      <c r="D83" s="385" t="s">
        <v>160</v>
      </c>
      <c r="E83" s="386" t="s">
        <v>1881</v>
      </c>
      <c r="F83" s="387" t="str">
        <f t="shared" si="1"/>
        <v>에센스(스페셜)</v>
      </c>
      <c r="G83" s="27" t="str">
        <f t="shared" si="2"/>
        <v/>
      </c>
      <c r="H83" s="389" t="s">
        <v>57</v>
      </c>
      <c r="J83" s="13"/>
      <c r="L83" s="10" t="s">
        <v>32</v>
      </c>
      <c r="M83" s="71">
        <v>4.0822682131391428</v>
      </c>
      <c r="N83" s="73">
        <v>248.66666666666666</v>
      </c>
      <c r="O83" s="81">
        <f t="shared" si="3"/>
        <v>3.9969139109749044E-3</v>
      </c>
      <c r="P83" s="82" t="str">
        <f t="shared" si="4"/>
        <v>03.6GB 이하</v>
      </c>
      <c r="Q83" s="82" t="str">
        <f t="shared" si="15"/>
        <v>주말엔팅5.0</v>
      </c>
      <c r="R83" s="83">
        <f t="shared" si="6"/>
        <v>3.9969139109749044E-3</v>
      </c>
      <c r="S83" s="13"/>
    </row>
    <row r="84" spans="1:19">
      <c r="A84" s="384" t="s">
        <v>110</v>
      </c>
      <c r="B84" s="384" t="s">
        <v>90</v>
      </c>
      <c r="C84" s="385" t="s">
        <v>31</v>
      </c>
      <c r="D84" s="385" t="s">
        <v>160</v>
      </c>
      <c r="E84" s="386" t="s">
        <v>1882</v>
      </c>
      <c r="F84" s="387" t="str">
        <f t="shared" si="1"/>
        <v>에센스(스페셜)</v>
      </c>
      <c r="G84" s="27" t="str">
        <f t="shared" si="2"/>
        <v/>
      </c>
      <c r="H84" s="389" t="s">
        <v>57</v>
      </c>
      <c r="J84" s="13"/>
      <c r="L84" s="10" t="s">
        <v>33</v>
      </c>
      <c r="M84" s="71">
        <v>3.3437912661520173</v>
      </c>
      <c r="N84" s="73">
        <v>1320.6666666666667</v>
      </c>
      <c r="O84" s="81">
        <f t="shared" si="3"/>
        <v>2.1227577634427043E-2</v>
      </c>
      <c r="P84" s="82" t="str">
        <f t="shared" si="4"/>
        <v>02.4GB 이하</v>
      </c>
      <c r="Q84" s="82" t="str">
        <f t="shared" si="15"/>
        <v>주말엔팅3.0</v>
      </c>
      <c r="R84" s="83">
        <f t="shared" si="6"/>
        <v>2.1227577634427043E-2</v>
      </c>
      <c r="S84" s="13"/>
    </row>
    <row r="85" spans="1:19">
      <c r="A85" s="384" t="s">
        <v>110</v>
      </c>
      <c r="B85" s="384" t="s">
        <v>90</v>
      </c>
      <c r="C85" s="385" t="s">
        <v>49</v>
      </c>
      <c r="D85" s="385" t="s">
        <v>5</v>
      </c>
      <c r="E85" s="386" t="s">
        <v>1880</v>
      </c>
      <c r="F85" s="387" t="str">
        <f t="shared" si="1"/>
        <v>안심2.5G</v>
      </c>
      <c r="G85" s="27" t="str">
        <f t="shared" si="2"/>
        <v/>
      </c>
      <c r="H85" s="389" t="s">
        <v>166</v>
      </c>
      <c r="J85" s="13"/>
      <c r="K85" s="10" t="s">
        <v>102</v>
      </c>
      <c r="L85" s="10" t="s">
        <v>28</v>
      </c>
      <c r="M85" s="71">
        <v>8.3651173215891639</v>
      </c>
      <c r="N85" s="73">
        <v>298.66666666666669</v>
      </c>
      <c r="O85" s="81">
        <f t="shared" si="3"/>
        <v>4.8005829279269639E-3</v>
      </c>
      <c r="P85" s="82" t="str">
        <f t="shared" si="4"/>
        <v>04.6GB 초과</v>
      </c>
      <c r="Q85" s="82" t="str">
        <f>IFERROR(VLOOKUP(P85,$A$10:$H$16,8,0),0)</f>
        <v>어르신 에센스(어르신 스페셜)</v>
      </c>
      <c r="R85" s="83">
        <f t="shared" si="6"/>
        <v>4.8005829279269639E-3</v>
      </c>
      <c r="S85" s="13"/>
    </row>
    <row r="86" spans="1:19">
      <c r="A86" s="384" t="s">
        <v>110</v>
      </c>
      <c r="B86" s="384" t="s">
        <v>90</v>
      </c>
      <c r="C86" s="385" t="s">
        <v>32</v>
      </c>
      <c r="D86" s="385" t="s">
        <v>5</v>
      </c>
      <c r="E86" s="386" t="s">
        <v>1879</v>
      </c>
      <c r="F86" s="387" t="str">
        <f t="shared" si="1"/>
        <v>안심4G</v>
      </c>
      <c r="G86" s="27" t="str">
        <f t="shared" si="2"/>
        <v/>
      </c>
      <c r="H86" s="389" t="s">
        <v>38</v>
      </c>
      <c r="J86" s="13"/>
      <c r="L86" s="10" t="s">
        <v>31</v>
      </c>
      <c r="M86" s="71">
        <v>3.670716861245634</v>
      </c>
      <c r="N86" s="73">
        <v>467</v>
      </c>
      <c r="O86" s="81">
        <f t="shared" si="3"/>
        <v>7.5062686183322274E-3</v>
      </c>
      <c r="P86" s="82" t="str">
        <f t="shared" si="4"/>
        <v>02.4GB 이하</v>
      </c>
      <c r="Q86" s="82" t="str">
        <f t="shared" ref="Q86:Q88" si="16">IFERROR(VLOOKUP(P86,$A$10:$H$16,8,0),0)</f>
        <v>어르신 안심 2.8G</v>
      </c>
      <c r="R86" s="83">
        <f t="shared" si="6"/>
        <v>7.5062686183322274E-3</v>
      </c>
      <c r="S86" s="13"/>
    </row>
    <row r="87" spans="1:19">
      <c r="A87" s="384" t="s">
        <v>110</v>
      </c>
      <c r="B87" s="384" t="s">
        <v>90</v>
      </c>
      <c r="C87" s="385" t="s">
        <v>32</v>
      </c>
      <c r="D87" s="385" t="s">
        <v>5</v>
      </c>
      <c r="E87" s="386" t="s">
        <v>1881</v>
      </c>
      <c r="F87" s="387" t="str">
        <f t="shared" si="1"/>
        <v>에센스(스페셜)</v>
      </c>
      <c r="G87" s="27" t="str">
        <f t="shared" si="2"/>
        <v/>
      </c>
      <c r="H87" s="389" t="s">
        <v>57</v>
      </c>
      <c r="J87" s="13"/>
      <c r="L87" s="10" t="s">
        <v>32</v>
      </c>
      <c r="M87" s="71">
        <v>1.4900587479690814</v>
      </c>
      <c r="N87" s="73">
        <v>444.33333333333331</v>
      </c>
      <c r="O87" s="81">
        <f t="shared" si="3"/>
        <v>7.141938663980627E-3</v>
      </c>
      <c r="P87" s="82" t="str">
        <f t="shared" si="4"/>
        <v>01.2.5GB 이하</v>
      </c>
      <c r="Q87" s="82" t="str">
        <f t="shared" si="16"/>
        <v>T끼리어르신</v>
      </c>
      <c r="R87" s="83">
        <f t="shared" si="6"/>
        <v>7.141938663980627E-3</v>
      </c>
      <c r="S87" s="13"/>
    </row>
    <row r="88" spans="1:19">
      <c r="A88" s="384" t="s">
        <v>110</v>
      </c>
      <c r="B88" s="384" t="s">
        <v>90</v>
      </c>
      <c r="C88" s="385" t="s">
        <v>32</v>
      </c>
      <c r="D88" s="385" t="s">
        <v>5</v>
      </c>
      <c r="E88" s="386" t="s">
        <v>1882</v>
      </c>
      <c r="F88" s="387" t="str">
        <f t="shared" si="1"/>
        <v>에센스(스페셜)</v>
      </c>
      <c r="G88" s="27" t="str">
        <f t="shared" si="2"/>
        <v/>
      </c>
      <c r="H88" s="389" t="s">
        <v>57</v>
      </c>
      <c r="J88" s="13"/>
      <c r="L88" s="10" t="s">
        <v>33</v>
      </c>
      <c r="M88" s="71">
        <v>0.58537863207979668</v>
      </c>
      <c r="N88" s="73">
        <v>7048.333333333333</v>
      </c>
      <c r="O88" s="81">
        <f t="shared" si="3"/>
        <v>0.11329054242300853</v>
      </c>
      <c r="P88" s="82" t="str">
        <f t="shared" si="4"/>
        <v>01.2.5GB 이하</v>
      </c>
      <c r="Q88" s="82" t="str">
        <f t="shared" si="16"/>
        <v>T끼리어르신</v>
      </c>
      <c r="R88" s="83">
        <f t="shared" si="6"/>
        <v>0.11329054242300853</v>
      </c>
      <c r="S88" s="13"/>
    </row>
    <row r="89" spans="1:19">
      <c r="A89" s="384" t="s">
        <v>110</v>
      </c>
      <c r="B89" s="384" t="s">
        <v>90</v>
      </c>
      <c r="C89" s="385" t="s">
        <v>32</v>
      </c>
      <c r="D89" s="385" t="s">
        <v>30</v>
      </c>
      <c r="E89" s="386" t="s">
        <v>1880</v>
      </c>
      <c r="F89" s="387" t="str">
        <f t="shared" si="1"/>
        <v>안심2.5G</v>
      </c>
      <c r="G89" s="27" t="str">
        <f t="shared" si="2"/>
        <v/>
      </c>
      <c r="H89" s="389" t="s">
        <v>166</v>
      </c>
      <c r="J89" s="13"/>
      <c r="K89" s="10" t="s">
        <v>158</v>
      </c>
      <c r="L89" s="10" t="s">
        <v>28</v>
      </c>
      <c r="M89" s="71">
        <v>9.2244847108417911</v>
      </c>
      <c r="N89" s="73">
        <v>85.666666666666671</v>
      </c>
      <c r="O89" s="81">
        <f t="shared" si="3"/>
        <v>1.3769529157111938E-3</v>
      </c>
      <c r="P89" s="82" t="str">
        <f t="shared" si="4"/>
        <v>04.6GB 초과</v>
      </c>
      <c r="Q89" s="82" t="str">
        <f>IFERROR(VLOOKUP(P89,$A$10:$I$16,9,0),0)</f>
        <v>쿠키즈스마트</v>
      </c>
      <c r="R89" s="83">
        <f t="shared" si="6"/>
        <v>1.3769529157111938E-3</v>
      </c>
      <c r="S89" s="13"/>
    </row>
    <row r="90" spans="1:19">
      <c r="A90" s="384" t="s">
        <v>110</v>
      </c>
      <c r="B90" s="384" t="s">
        <v>90</v>
      </c>
      <c r="C90" s="385" t="s">
        <v>32</v>
      </c>
      <c r="D90" s="385" t="s">
        <v>30</v>
      </c>
      <c r="E90" s="386" t="s">
        <v>1879</v>
      </c>
      <c r="F90" s="387" t="str">
        <f t="shared" si="1"/>
        <v>안심4G</v>
      </c>
      <c r="G90" s="27" t="str">
        <f t="shared" si="2"/>
        <v/>
      </c>
      <c r="H90" s="389" t="s">
        <v>38</v>
      </c>
      <c r="J90" s="13"/>
      <c r="L90" s="10" t="s">
        <v>31</v>
      </c>
      <c r="M90" s="71">
        <v>2.7045506184836134</v>
      </c>
      <c r="N90" s="73">
        <v>213</v>
      </c>
      <c r="O90" s="81">
        <f t="shared" si="3"/>
        <v>3.4236300122157696E-3</v>
      </c>
      <c r="P90" s="82" t="str">
        <f t="shared" si="4"/>
        <v>02.4GB 이하</v>
      </c>
      <c r="Q90" s="82" t="str">
        <f t="shared" ref="Q90:Q92" si="17">IFERROR(VLOOKUP(P90,$A$10:$I$16,9,0),0)</f>
        <v>쿠키즈스마트</v>
      </c>
      <c r="R90" s="83">
        <f t="shared" si="6"/>
        <v>3.4236300122157696E-3</v>
      </c>
      <c r="S90" s="13"/>
    </row>
    <row r="91" spans="1:19">
      <c r="A91" s="384" t="s">
        <v>110</v>
      </c>
      <c r="B91" s="384" t="s">
        <v>90</v>
      </c>
      <c r="C91" s="385" t="s">
        <v>32</v>
      </c>
      <c r="D91" s="385" t="s">
        <v>30</v>
      </c>
      <c r="E91" s="386" t="s">
        <v>1881</v>
      </c>
      <c r="F91" s="387" t="str">
        <f t="shared" si="1"/>
        <v>에센스(스페셜)</v>
      </c>
      <c r="G91" s="27" t="str">
        <f t="shared" si="2"/>
        <v/>
      </c>
      <c r="H91" s="389" t="s">
        <v>57</v>
      </c>
      <c r="J91" s="13"/>
      <c r="L91" s="10" t="s">
        <v>32</v>
      </c>
      <c r="M91" s="71">
        <v>1.9575623152390966</v>
      </c>
      <c r="N91" s="73">
        <v>176.66666666666666</v>
      </c>
      <c r="O91" s="81">
        <f t="shared" si="3"/>
        <v>2.8396305265639401E-3</v>
      </c>
      <c r="P91" s="82" t="str">
        <f t="shared" si="4"/>
        <v>01.2.5GB 이하</v>
      </c>
      <c r="Q91" s="82" t="str">
        <f t="shared" si="17"/>
        <v>쿠키즈스마트</v>
      </c>
      <c r="R91" s="83">
        <f t="shared" si="6"/>
        <v>2.8396305265639401E-3</v>
      </c>
      <c r="S91" s="13"/>
    </row>
    <row r="92" spans="1:19">
      <c r="A92" s="384" t="s">
        <v>110</v>
      </c>
      <c r="B92" s="384" t="s">
        <v>90</v>
      </c>
      <c r="C92" s="385" t="s">
        <v>32</v>
      </c>
      <c r="D92" s="385" t="s">
        <v>30</v>
      </c>
      <c r="E92" s="386" t="s">
        <v>1882</v>
      </c>
      <c r="F92" s="387" t="str">
        <f t="shared" si="1"/>
        <v>에센스(스페셜)</v>
      </c>
      <c r="G92" s="27" t="str">
        <f t="shared" si="2"/>
        <v/>
      </c>
      <c r="H92" s="389" t="s">
        <v>57</v>
      </c>
      <c r="J92" s="13"/>
      <c r="L92" s="10" t="s">
        <v>33</v>
      </c>
      <c r="M92" s="71">
        <v>1.2312190643032337</v>
      </c>
      <c r="N92" s="73">
        <v>1426</v>
      </c>
      <c r="O92" s="81">
        <f t="shared" si="3"/>
        <v>2.2920640363472709E-2</v>
      </c>
      <c r="P92" s="82" t="str">
        <f t="shared" si="4"/>
        <v>01.2.5GB 이하</v>
      </c>
      <c r="Q92" s="82" t="str">
        <f t="shared" si="17"/>
        <v>쿠키즈스마트</v>
      </c>
      <c r="R92" s="83">
        <f t="shared" si="6"/>
        <v>2.2920640363472709E-2</v>
      </c>
      <c r="S92" s="13"/>
    </row>
    <row r="93" spans="1:19">
      <c r="A93" s="384" t="s">
        <v>110</v>
      </c>
      <c r="B93" s="384" t="s">
        <v>90</v>
      </c>
      <c r="C93" s="385" t="s">
        <v>32</v>
      </c>
      <c r="D93" s="385" t="s">
        <v>10</v>
      </c>
      <c r="E93" s="386" t="s">
        <v>1880</v>
      </c>
      <c r="F93" s="387" t="str">
        <f t="shared" ref="F93:F140" si="18">IFERROR(VLOOKUP(E93,$A$10:$B$16,2,0),0)</f>
        <v>안심2.5G</v>
      </c>
      <c r="G93" s="27" t="str">
        <f t="shared" ref="G93:G156" si="19">IF(F93="스몰","LTE안심옵션","")</f>
        <v/>
      </c>
      <c r="H93" s="389" t="s">
        <v>166</v>
      </c>
      <c r="N93" s="13"/>
    </row>
    <row r="94" spans="1:19">
      <c r="A94" s="384" t="s">
        <v>110</v>
      </c>
      <c r="B94" s="384" t="s">
        <v>90</v>
      </c>
      <c r="C94" s="385" t="s">
        <v>32</v>
      </c>
      <c r="D94" s="385" t="s">
        <v>10</v>
      </c>
      <c r="E94" s="386" t="s">
        <v>1879</v>
      </c>
      <c r="F94" s="387" t="str">
        <f t="shared" si="18"/>
        <v>안심4G</v>
      </c>
      <c r="G94" s="27" t="str">
        <f t="shared" si="19"/>
        <v/>
      </c>
      <c r="H94" s="389" t="s">
        <v>38</v>
      </c>
      <c r="N94" s="13"/>
    </row>
    <row r="95" spans="1:19">
      <c r="A95" s="384" t="s">
        <v>110</v>
      </c>
      <c r="B95" s="384" t="s">
        <v>90</v>
      </c>
      <c r="C95" s="385" t="s">
        <v>32</v>
      </c>
      <c r="D95" s="385" t="s">
        <v>10</v>
      </c>
      <c r="E95" s="386" t="s">
        <v>1881</v>
      </c>
      <c r="F95" s="387" t="str">
        <f t="shared" si="18"/>
        <v>에센스(스페셜)</v>
      </c>
      <c r="G95" s="27" t="str">
        <f t="shared" si="19"/>
        <v/>
      </c>
      <c r="H95" s="389" t="s">
        <v>57</v>
      </c>
      <c r="N95" s="13"/>
    </row>
    <row r="96" spans="1:19">
      <c r="A96" s="384" t="s">
        <v>110</v>
      </c>
      <c r="B96" s="384" t="s">
        <v>90</v>
      </c>
      <c r="C96" s="385" t="s">
        <v>32</v>
      </c>
      <c r="D96" s="385" t="s">
        <v>10</v>
      </c>
      <c r="E96" s="386" t="s">
        <v>1882</v>
      </c>
      <c r="F96" s="387" t="str">
        <f t="shared" si="18"/>
        <v>에센스(스페셜)</v>
      </c>
      <c r="G96" s="27" t="str">
        <f t="shared" si="19"/>
        <v/>
      </c>
      <c r="H96" s="389" t="s">
        <v>57</v>
      </c>
      <c r="N96" s="13"/>
    </row>
    <row r="97" spans="1:14">
      <c r="A97" s="384" t="s">
        <v>110</v>
      </c>
      <c r="B97" s="384" t="s">
        <v>90</v>
      </c>
      <c r="C97" s="385" t="s">
        <v>32</v>
      </c>
      <c r="D97" s="385" t="s">
        <v>13</v>
      </c>
      <c r="E97" s="386" t="s">
        <v>1880</v>
      </c>
      <c r="F97" s="387" t="str">
        <f t="shared" si="18"/>
        <v>안심2.5G</v>
      </c>
      <c r="G97" s="27" t="str">
        <f t="shared" si="19"/>
        <v/>
      </c>
      <c r="H97" s="389" t="s">
        <v>166</v>
      </c>
      <c r="N97" s="13"/>
    </row>
    <row r="98" spans="1:14">
      <c r="A98" s="384" t="s">
        <v>110</v>
      </c>
      <c r="B98" s="384" t="s">
        <v>90</v>
      </c>
      <c r="C98" s="385" t="s">
        <v>32</v>
      </c>
      <c r="D98" s="385" t="s">
        <v>13</v>
      </c>
      <c r="E98" s="386" t="s">
        <v>1879</v>
      </c>
      <c r="F98" s="387" t="str">
        <f t="shared" si="18"/>
        <v>안심4G</v>
      </c>
      <c r="G98" s="27" t="str">
        <f t="shared" si="19"/>
        <v/>
      </c>
      <c r="H98" s="389" t="s">
        <v>38</v>
      </c>
      <c r="N98" s="13"/>
    </row>
    <row r="99" spans="1:14">
      <c r="A99" s="384" t="s">
        <v>110</v>
      </c>
      <c r="B99" s="384" t="s">
        <v>90</v>
      </c>
      <c r="C99" s="385" t="s">
        <v>32</v>
      </c>
      <c r="D99" s="385" t="s">
        <v>13</v>
      </c>
      <c r="E99" s="386" t="s">
        <v>1881</v>
      </c>
      <c r="F99" s="387" t="str">
        <f t="shared" si="18"/>
        <v>에센스(스페셜)</v>
      </c>
      <c r="G99" s="27" t="str">
        <f t="shared" si="19"/>
        <v/>
      </c>
      <c r="H99" s="389" t="s">
        <v>57</v>
      </c>
      <c r="N99" s="13"/>
    </row>
    <row r="100" spans="1:14">
      <c r="A100" s="384" t="s">
        <v>110</v>
      </c>
      <c r="B100" s="384" t="s">
        <v>90</v>
      </c>
      <c r="C100" s="385" t="s">
        <v>32</v>
      </c>
      <c r="D100" s="385" t="s">
        <v>13</v>
      </c>
      <c r="E100" s="386" t="s">
        <v>1882</v>
      </c>
      <c r="F100" s="387" t="str">
        <f t="shared" si="18"/>
        <v>에센스(스페셜)</v>
      </c>
      <c r="G100" s="27" t="str">
        <f t="shared" si="19"/>
        <v/>
      </c>
      <c r="H100" s="389" t="s">
        <v>57</v>
      </c>
      <c r="N100" s="13"/>
    </row>
    <row r="101" spans="1:14">
      <c r="A101" s="384" t="s">
        <v>110</v>
      </c>
      <c r="B101" s="384" t="s">
        <v>90</v>
      </c>
      <c r="C101" s="385" t="s">
        <v>32</v>
      </c>
      <c r="D101" s="385" t="s">
        <v>34</v>
      </c>
      <c r="E101" s="386" t="s">
        <v>1880</v>
      </c>
      <c r="F101" s="387" t="str">
        <f t="shared" si="18"/>
        <v>안심2.5G</v>
      </c>
      <c r="G101" s="27" t="str">
        <f t="shared" si="19"/>
        <v/>
      </c>
      <c r="H101" s="389" t="s">
        <v>166</v>
      </c>
      <c r="N101" s="13"/>
    </row>
    <row r="102" spans="1:14">
      <c r="A102" s="384" t="s">
        <v>110</v>
      </c>
      <c r="B102" s="384" t="s">
        <v>90</v>
      </c>
      <c r="C102" s="385" t="s">
        <v>32</v>
      </c>
      <c r="D102" s="385" t="s">
        <v>34</v>
      </c>
      <c r="E102" s="386" t="s">
        <v>1879</v>
      </c>
      <c r="F102" s="387" t="str">
        <f t="shared" si="18"/>
        <v>안심4G</v>
      </c>
      <c r="G102" s="27" t="str">
        <f t="shared" si="19"/>
        <v/>
      </c>
      <c r="H102" s="389" t="s">
        <v>38</v>
      </c>
      <c r="N102" s="13"/>
    </row>
    <row r="103" spans="1:14">
      <c r="A103" s="384" t="s">
        <v>110</v>
      </c>
      <c r="B103" s="384" t="s">
        <v>90</v>
      </c>
      <c r="C103" s="385" t="s">
        <v>32</v>
      </c>
      <c r="D103" s="385" t="s">
        <v>34</v>
      </c>
      <c r="E103" s="386" t="s">
        <v>1881</v>
      </c>
      <c r="F103" s="387" t="str">
        <f t="shared" si="18"/>
        <v>에센스(스페셜)</v>
      </c>
      <c r="G103" s="27" t="str">
        <f t="shared" si="19"/>
        <v/>
      </c>
      <c r="H103" s="389" t="s">
        <v>57</v>
      </c>
      <c r="N103" s="13"/>
    </row>
    <row r="104" spans="1:14">
      <c r="A104" s="384" t="s">
        <v>110</v>
      </c>
      <c r="B104" s="384" t="s">
        <v>90</v>
      </c>
      <c r="C104" s="385" t="s">
        <v>32</v>
      </c>
      <c r="D104" s="385" t="s">
        <v>34</v>
      </c>
      <c r="E104" s="386" t="s">
        <v>1882</v>
      </c>
      <c r="F104" s="387" t="str">
        <f t="shared" si="18"/>
        <v>에센스(스페셜)</v>
      </c>
      <c r="G104" s="27" t="str">
        <f t="shared" si="19"/>
        <v/>
      </c>
      <c r="H104" s="389" t="s">
        <v>57</v>
      </c>
      <c r="N104" s="13"/>
    </row>
    <row r="105" spans="1:14">
      <c r="A105" s="384" t="s">
        <v>110</v>
      </c>
      <c r="B105" s="384" t="s">
        <v>90</v>
      </c>
      <c r="C105" s="385" t="s">
        <v>32</v>
      </c>
      <c r="D105" s="385" t="s">
        <v>86</v>
      </c>
      <c r="E105" s="386" t="s">
        <v>1880</v>
      </c>
      <c r="F105" s="387" t="str">
        <f t="shared" si="18"/>
        <v>안심2.5G</v>
      </c>
      <c r="G105" s="27" t="str">
        <f t="shared" si="19"/>
        <v/>
      </c>
      <c r="H105" s="389" t="s">
        <v>166</v>
      </c>
      <c r="N105" s="13"/>
    </row>
    <row r="106" spans="1:14">
      <c r="A106" s="384" t="s">
        <v>110</v>
      </c>
      <c r="B106" s="384" t="s">
        <v>90</v>
      </c>
      <c r="C106" s="385" t="s">
        <v>32</v>
      </c>
      <c r="D106" s="385" t="s">
        <v>86</v>
      </c>
      <c r="E106" s="386" t="s">
        <v>1879</v>
      </c>
      <c r="F106" s="387" t="str">
        <f t="shared" si="18"/>
        <v>안심4G</v>
      </c>
      <c r="G106" s="27" t="str">
        <f t="shared" si="19"/>
        <v/>
      </c>
      <c r="H106" s="389" t="s">
        <v>38</v>
      </c>
      <c r="N106" s="13"/>
    </row>
    <row r="107" spans="1:14">
      <c r="A107" s="384" t="s">
        <v>110</v>
      </c>
      <c r="B107" s="384" t="s">
        <v>90</v>
      </c>
      <c r="C107" s="385" t="s">
        <v>32</v>
      </c>
      <c r="D107" s="385" t="s">
        <v>86</v>
      </c>
      <c r="E107" s="386" t="s">
        <v>1881</v>
      </c>
      <c r="F107" s="387" t="str">
        <f t="shared" si="18"/>
        <v>에센스(스페셜)</v>
      </c>
      <c r="G107" s="27" t="str">
        <f t="shared" si="19"/>
        <v/>
      </c>
      <c r="H107" s="389" t="s">
        <v>57</v>
      </c>
      <c r="N107" s="13"/>
    </row>
    <row r="108" spans="1:14">
      <c r="A108" s="384" t="s">
        <v>110</v>
      </c>
      <c r="B108" s="384" t="s">
        <v>90</v>
      </c>
      <c r="C108" s="385" t="s">
        <v>32</v>
      </c>
      <c r="D108" s="385" t="s">
        <v>86</v>
      </c>
      <c r="E108" s="386" t="s">
        <v>1882</v>
      </c>
      <c r="F108" s="387" t="str">
        <f t="shared" si="18"/>
        <v>에센스(스페셜)</v>
      </c>
      <c r="G108" s="27" t="str">
        <f t="shared" si="19"/>
        <v/>
      </c>
      <c r="H108" s="389" t="s">
        <v>57</v>
      </c>
      <c r="N108" s="13"/>
    </row>
    <row r="109" spans="1:14">
      <c r="A109" s="384" t="s">
        <v>110</v>
      </c>
      <c r="B109" s="384" t="s">
        <v>90</v>
      </c>
      <c r="C109" s="385" t="s">
        <v>32</v>
      </c>
      <c r="D109" s="385" t="s">
        <v>161</v>
      </c>
      <c r="E109" s="386" t="s">
        <v>1880</v>
      </c>
      <c r="F109" s="387" t="str">
        <f t="shared" si="18"/>
        <v>안심2.5G</v>
      </c>
      <c r="G109" s="27" t="str">
        <f t="shared" si="19"/>
        <v/>
      </c>
      <c r="H109" s="389" t="s">
        <v>166</v>
      </c>
      <c r="N109" s="13"/>
    </row>
    <row r="110" spans="1:14">
      <c r="A110" s="384" t="s">
        <v>110</v>
      </c>
      <c r="B110" s="384" t="s">
        <v>90</v>
      </c>
      <c r="C110" s="385" t="s">
        <v>32</v>
      </c>
      <c r="D110" s="385" t="s">
        <v>160</v>
      </c>
      <c r="E110" s="386" t="s">
        <v>1879</v>
      </c>
      <c r="F110" s="387" t="str">
        <f t="shared" si="18"/>
        <v>안심4G</v>
      </c>
      <c r="G110" s="27" t="str">
        <f t="shared" si="19"/>
        <v/>
      </c>
      <c r="H110" s="389" t="s">
        <v>38</v>
      </c>
      <c r="N110" s="13"/>
    </row>
    <row r="111" spans="1:14">
      <c r="A111" s="384" t="s">
        <v>110</v>
      </c>
      <c r="B111" s="384" t="s">
        <v>90</v>
      </c>
      <c r="C111" s="385" t="s">
        <v>32</v>
      </c>
      <c r="D111" s="385" t="s">
        <v>160</v>
      </c>
      <c r="E111" s="386" t="s">
        <v>1881</v>
      </c>
      <c r="F111" s="387" t="str">
        <f t="shared" si="18"/>
        <v>에센스(스페셜)</v>
      </c>
      <c r="G111" s="27" t="str">
        <f t="shared" si="19"/>
        <v/>
      </c>
      <c r="H111" s="389" t="s">
        <v>57</v>
      </c>
      <c r="N111" s="13"/>
    </row>
    <row r="112" spans="1:14">
      <c r="A112" s="384" t="s">
        <v>110</v>
      </c>
      <c r="B112" s="384" t="s">
        <v>90</v>
      </c>
      <c r="C112" s="385" t="s">
        <v>32</v>
      </c>
      <c r="D112" s="385" t="s">
        <v>160</v>
      </c>
      <c r="E112" s="386" t="s">
        <v>1882</v>
      </c>
      <c r="F112" s="387" t="str">
        <f t="shared" si="18"/>
        <v>에센스(스페셜)</v>
      </c>
      <c r="G112" s="27" t="str">
        <f t="shared" si="19"/>
        <v/>
      </c>
      <c r="H112" s="389" t="s">
        <v>57</v>
      </c>
      <c r="N112" s="13"/>
    </row>
    <row r="113" spans="1:14">
      <c r="A113" s="384" t="s">
        <v>110</v>
      </c>
      <c r="B113" s="384" t="s">
        <v>90</v>
      </c>
      <c r="C113" s="385" t="s">
        <v>50</v>
      </c>
      <c r="D113" s="385" t="s">
        <v>5</v>
      </c>
      <c r="E113" s="386" t="s">
        <v>1880</v>
      </c>
      <c r="F113" s="387" t="str">
        <f t="shared" si="18"/>
        <v>안심2.5G</v>
      </c>
      <c r="G113" s="27" t="str">
        <f t="shared" si="19"/>
        <v/>
      </c>
      <c r="H113" s="389" t="s">
        <v>166</v>
      </c>
      <c r="N113" s="13"/>
    </row>
    <row r="114" spans="1:14">
      <c r="A114" s="384" t="s">
        <v>110</v>
      </c>
      <c r="B114" s="384" t="s">
        <v>90</v>
      </c>
      <c r="C114" s="385" t="s">
        <v>33</v>
      </c>
      <c r="D114" s="385" t="s">
        <v>5</v>
      </c>
      <c r="E114" s="386" t="s">
        <v>1879</v>
      </c>
      <c r="F114" s="387" t="str">
        <f t="shared" si="18"/>
        <v>안심4G</v>
      </c>
      <c r="G114" s="27" t="str">
        <f t="shared" si="19"/>
        <v/>
      </c>
      <c r="H114" s="389" t="s">
        <v>38</v>
      </c>
      <c r="N114" s="13"/>
    </row>
    <row r="115" spans="1:14">
      <c r="A115" s="384" t="s">
        <v>110</v>
      </c>
      <c r="B115" s="384" t="s">
        <v>90</v>
      </c>
      <c r="C115" s="385" t="s">
        <v>33</v>
      </c>
      <c r="D115" s="385" t="s">
        <v>5</v>
      </c>
      <c r="E115" s="386" t="s">
        <v>1881</v>
      </c>
      <c r="F115" s="387" t="str">
        <f t="shared" si="18"/>
        <v>에센스(스페셜)</v>
      </c>
      <c r="G115" s="27" t="str">
        <f t="shared" si="19"/>
        <v/>
      </c>
      <c r="H115" s="389" t="s">
        <v>57</v>
      </c>
      <c r="N115" s="13"/>
    </row>
    <row r="116" spans="1:14">
      <c r="A116" s="384" t="s">
        <v>110</v>
      </c>
      <c r="B116" s="384" t="s">
        <v>90</v>
      </c>
      <c r="C116" s="385" t="s">
        <v>33</v>
      </c>
      <c r="D116" s="385" t="s">
        <v>5</v>
      </c>
      <c r="E116" s="386" t="s">
        <v>1882</v>
      </c>
      <c r="F116" s="387" t="str">
        <f t="shared" si="18"/>
        <v>에센스(스페셜)</v>
      </c>
      <c r="G116" s="27" t="str">
        <f t="shared" si="19"/>
        <v/>
      </c>
      <c r="H116" s="389" t="s">
        <v>57</v>
      </c>
      <c r="N116" s="13"/>
    </row>
    <row r="117" spans="1:14">
      <c r="A117" s="384" t="s">
        <v>110</v>
      </c>
      <c r="B117" s="384" t="s">
        <v>90</v>
      </c>
      <c r="C117" s="385" t="s">
        <v>33</v>
      </c>
      <c r="D117" s="385" t="s">
        <v>30</v>
      </c>
      <c r="E117" s="386" t="s">
        <v>1880</v>
      </c>
      <c r="F117" s="387" t="str">
        <f t="shared" si="18"/>
        <v>안심2.5G</v>
      </c>
      <c r="G117" s="27" t="str">
        <f t="shared" si="19"/>
        <v/>
      </c>
      <c r="H117" s="389" t="s">
        <v>166</v>
      </c>
      <c r="N117" s="13"/>
    </row>
    <row r="118" spans="1:14">
      <c r="A118" s="384" t="s">
        <v>110</v>
      </c>
      <c r="B118" s="384" t="s">
        <v>90</v>
      </c>
      <c r="C118" s="385" t="s">
        <v>33</v>
      </c>
      <c r="D118" s="385" t="s">
        <v>30</v>
      </c>
      <c r="E118" s="386" t="s">
        <v>1879</v>
      </c>
      <c r="F118" s="387" t="str">
        <f t="shared" si="18"/>
        <v>안심4G</v>
      </c>
      <c r="G118" s="27" t="str">
        <f t="shared" si="19"/>
        <v/>
      </c>
      <c r="H118" s="389" t="s">
        <v>38</v>
      </c>
      <c r="N118" s="13"/>
    </row>
    <row r="119" spans="1:14">
      <c r="A119" s="384" t="s">
        <v>110</v>
      </c>
      <c r="B119" s="384" t="s">
        <v>90</v>
      </c>
      <c r="C119" s="385" t="s">
        <v>33</v>
      </c>
      <c r="D119" s="385" t="s">
        <v>30</v>
      </c>
      <c r="E119" s="386" t="s">
        <v>1881</v>
      </c>
      <c r="F119" s="387" t="str">
        <f t="shared" si="18"/>
        <v>에센스(스페셜)</v>
      </c>
      <c r="G119" s="27" t="str">
        <f t="shared" si="19"/>
        <v/>
      </c>
      <c r="H119" s="389" t="s">
        <v>57</v>
      </c>
      <c r="N119" s="13"/>
    </row>
    <row r="120" spans="1:14">
      <c r="A120" s="384" t="s">
        <v>110</v>
      </c>
      <c r="B120" s="384" t="s">
        <v>90</v>
      </c>
      <c r="C120" s="385" t="s">
        <v>33</v>
      </c>
      <c r="D120" s="385" t="s">
        <v>30</v>
      </c>
      <c r="E120" s="386" t="s">
        <v>1882</v>
      </c>
      <c r="F120" s="387" t="str">
        <f t="shared" si="18"/>
        <v>에센스(스페셜)</v>
      </c>
      <c r="G120" s="27" t="str">
        <f t="shared" si="19"/>
        <v/>
      </c>
      <c r="H120" s="389" t="s">
        <v>57</v>
      </c>
      <c r="N120" s="13"/>
    </row>
    <row r="121" spans="1:14">
      <c r="A121" s="384" t="s">
        <v>110</v>
      </c>
      <c r="B121" s="384" t="s">
        <v>90</v>
      </c>
      <c r="C121" s="385" t="s">
        <v>33</v>
      </c>
      <c r="D121" s="385" t="s">
        <v>10</v>
      </c>
      <c r="E121" s="386" t="s">
        <v>1880</v>
      </c>
      <c r="F121" s="387" t="str">
        <f t="shared" si="18"/>
        <v>안심2.5G</v>
      </c>
      <c r="G121" s="27" t="str">
        <f t="shared" si="19"/>
        <v/>
      </c>
      <c r="H121" s="389" t="s">
        <v>166</v>
      </c>
      <c r="N121" s="13"/>
    </row>
    <row r="122" spans="1:14">
      <c r="A122" s="384" t="s">
        <v>110</v>
      </c>
      <c r="B122" s="384" t="s">
        <v>90</v>
      </c>
      <c r="C122" s="385" t="s">
        <v>33</v>
      </c>
      <c r="D122" s="385" t="s">
        <v>10</v>
      </c>
      <c r="E122" s="386" t="s">
        <v>1879</v>
      </c>
      <c r="F122" s="387" t="str">
        <f t="shared" si="18"/>
        <v>안심4G</v>
      </c>
      <c r="G122" s="27" t="str">
        <f t="shared" si="19"/>
        <v/>
      </c>
      <c r="H122" s="389" t="s">
        <v>38</v>
      </c>
      <c r="N122" s="13"/>
    </row>
    <row r="123" spans="1:14">
      <c r="A123" s="384" t="s">
        <v>110</v>
      </c>
      <c r="B123" s="384" t="s">
        <v>90</v>
      </c>
      <c r="C123" s="385" t="s">
        <v>33</v>
      </c>
      <c r="D123" s="385" t="s">
        <v>10</v>
      </c>
      <c r="E123" s="386" t="s">
        <v>1881</v>
      </c>
      <c r="F123" s="387" t="str">
        <f t="shared" si="18"/>
        <v>에센스(스페셜)</v>
      </c>
      <c r="G123" s="27" t="str">
        <f t="shared" si="19"/>
        <v/>
      </c>
      <c r="H123" s="389" t="s">
        <v>57</v>
      </c>
      <c r="N123" s="13"/>
    </row>
    <row r="124" spans="1:14">
      <c r="A124" s="384" t="s">
        <v>110</v>
      </c>
      <c r="B124" s="384" t="s">
        <v>90</v>
      </c>
      <c r="C124" s="385" t="s">
        <v>33</v>
      </c>
      <c r="D124" s="385" t="s">
        <v>10</v>
      </c>
      <c r="E124" s="386" t="s">
        <v>1882</v>
      </c>
      <c r="F124" s="387" t="str">
        <f t="shared" si="18"/>
        <v>에센스(스페셜)</v>
      </c>
      <c r="G124" s="27" t="str">
        <f t="shared" si="19"/>
        <v/>
      </c>
      <c r="H124" s="389" t="s">
        <v>57</v>
      </c>
      <c r="N124" s="13"/>
    </row>
    <row r="125" spans="1:14">
      <c r="A125" s="384" t="s">
        <v>110</v>
      </c>
      <c r="B125" s="384" t="s">
        <v>90</v>
      </c>
      <c r="C125" s="385" t="s">
        <v>33</v>
      </c>
      <c r="D125" s="385" t="s">
        <v>13</v>
      </c>
      <c r="E125" s="386" t="s">
        <v>1880</v>
      </c>
      <c r="F125" s="387" t="str">
        <f t="shared" si="18"/>
        <v>안심2.5G</v>
      </c>
      <c r="G125" s="27" t="str">
        <f t="shared" si="19"/>
        <v/>
      </c>
      <c r="H125" s="389" t="s">
        <v>166</v>
      </c>
      <c r="N125" s="13"/>
    </row>
    <row r="126" spans="1:14">
      <c r="A126" s="384" t="s">
        <v>110</v>
      </c>
      <c r="B126" s="384" t="s">
        <v>90</v>
      </c>
      <c r="C126" s="385" t="s">
        <v>33</v>
      </c>
      <c r="D126" s="385" t="s">
        <v>13</v>
      </c>
      <c r="E126" s="386" t="s">
        <v>1879</v>
      </c>
      <c r="F126" s="387" t="str">
        <f t="shared" si="18"/>
        <v>안심4G</v>
      </c>
      <c r="G126" s="27" t="str">
        <f t="shared" si="19"/>
        <v/>
      </c>
      <c r="H126" s="389" t="s">
        <v>38</v>
      </c>
      <c r="N126" s="13"/>
    </row>
    <row r="127" spans="1:14">
      <c r="A127" s="384" t="s">
        <v>110</v>
      </c>
      <c r="B127" s="384" t="s">
        <v>90</v>
      </c>
      <c r="C127" s="385" t="s">
        <v>33</v>
      </c>
      <c r="D127" s="385" t="s">
        <v>13</v>
      </c>
      <c r="E127" s="386" t="s">
        <v>1881</v>
      </c>
      <c r="F127" s="387" t="str">
        <f t="shared" si="18"/>
        <v>에센스(스페셜)</v>
      </c>
      <c r="G127" s="27" t="str">
        <f t="shared" si="19"/>
        <v/>
      </c>
      <c r="H127" s="389" t="s">
        <v>57</v>
      </c>
      <c r="N127" s="13"/>
    </row>
    <row r="128" spans="1:14">
      <c r="A128" s="384" t="s">
        <v>110</v>
      </c>
      <c r="B128" s="384" t="s">
        <v>90</v>
      </c>
      <c r="C128" s="385" t="s">
        <v>33</v>
      </c>
      <c r="D128" s="385" t="s">
        <v>13</v>
      </c>
      <c r="E128" s="386" t="s">
        <v>1882</v>
      </c>
      <c r="F128" s="387" t="str">
        <f t="shared" si="18"/>
        <v>에센스(스페셜)</v>
      </c>
      <c r="G128" s="27" t="str">
        <f t="shared" si="19"/>
        <v/>
      </c>
      <c r="H128" s="389" t="s">
        <v>57</v>
      </c>
      <c r="N128" s="13"/>
    </row>
    <row r="129" spans="1:14">
      <c r="A129" s="384" t="s">
        <v>110</v>
      </c>
      <c r="B129" s="384" t="s">
        <v>90</v>
      </c>
      <c r="C129" s="385" t="s">
        <v>33</v>
      </c>
      <c r="D129" s="385" t="s">
        <v>34</v>
      </c>
      <c r="E129" s="386" t="s">
        <v>1880</v>
      </c>
      <c r="F129" s="387" t="str">
        <f t="shared" si="18"/>
        <v>안심2.5G</v>
      </c>
      <c r="G129" s="27" t="str">
        <f t="shared" si="19"/>
        <v/>
      </c>
      <c r="H129" s="389" t="s">
        <v>166</v>
      </c>
      <c r="N129" s="13"/>
    </row>
    <row r="130" spans="1:14">
      <c r="A130" s="384" t="s">
        <v>110</v>
      </c>
      <c r="B130" s="384" t="s">
        <v>90</v>
      </c>
      <c r="C130" s="385" t="s">
        <v>33</v>
      </c>
      <c r="D130" s="385" t="s">
        <v>34</v>
      </c>
      <c r="E130" s="386" t="s">
        <v>1879</v>
      </c>
      <c r="F130" s="387" t="str">
        <f t="shared" si="18"/>
        <v>안심4G</v>
      </c>
      <c r="G130" s="27" t="str">
        <f t="shared" si="19"/>
        <v/>
      </c>
      <c r="H130" s="389" t="s">
        <v>38</v>
      </c>
      <c r="N130" s="13"/>
    </row>
    <row r="131" spans="1:14">
      <c r="A131" s="384" t="s">
        <v>110</v>
      </c>
      <c r="B131" s="384" t="s">
        <v>90</v>
      </c>
      <c r="C131" s="385" t="s">
        <v>33</v>
      </c>
      <c r="D131" s="385" t="s">
        <v>34</v>
      </c>
      <c r="E131" s="386" t="s">
        <v>1881</v>
      </c>
      <c r="F131" s="387" t="str">
        <f t="shared" si="18"/>
        <v>에센스(스페셜)</v>
      </c>
      <c r="G131" s="27" t="str">
        <f t="shared" si="19"/>
        <v/>
      </c>
      <c r="H131" s="389" t="s">
        <v>57</v>
      </c>
      <c r="N131" s="13"/>
    </row>
    <row r="132" spans="1:14">
      <c r="A132" s="384" t="s">
        <v>110</v>
      </c>
      <c r="B132" s="384" t="s">
        <v>90</v>
      </c>
      <c r="C132" s="385" t="s">
        <v>33</v>
      </c>
      <c r="D132" s="385" t="s">
        <v>34</v>
      </c>
      <c r="E132" s="386" t="s">
        <v>1882</v>
      </c>
      <c r="F132" s="387" t="str">
        <f t="shared" si="18"/>
        <v>에센스(스페셜)</v>
      </c>
      <c r="G132" s="27" t="str">
        <f t="shared" si="19"/>
        <v/>
      </c>
      <c r="H132" s="389" t="s">
        <v>57</v>
      </c>
      <c r="N132" s="13"/>
    </row>
    <row r="133" spans="1:14">
      <c r="A133" s="384" t="s">
        <v>110</v>
      </c>
      <c r="B133" s="384" t="s">
        <v>90</v>
      </c>
      <c r="C133" s="385" t="s">
        <v>33</v>
      </c>
      <c r="D133" s="385" t="s">
        <v>86</v>
      </c>
      <c r="E133" s="386" t="s">
        <v>1880</v>
      </c>
      <c r="F133" s="387" t="str">
        <f t="shared" si="18"/>
        <v>안심2.5G</v>
      </c>
      <c r="G133" s="27" t="str">
        <f t="shared" si="19"/>
        <v/>
      </c>
      <c r="H133" s="389" t="s">
        <v>166</v>
      </c>
      <c r="N133" s="13"/>
    </row>
    <row r="134" spans="1:14">
      <c r="A134" s="384" t="s">
        <v>110</v>
      </c>
      <c r="B134" s="384" t="s">
        <v>90</v>
      </c>
      <c r="C134" s="385" t="s">
        <v>33</v>
      </c>
      <c r="D134" s="385" t="s">
        <v>86</v>
      </c>
      <c r="E134" s="386" t="s">
        <v>1879</v>
      </c>
      <c r="F134" s="387" t="str">
        <f t="shared" si="18"/>
        <v>안심4G</v>
      </c>
      <c r="G134" s="27" t="str">
        <f t="shared" si="19"/>
        <v/>
      </c>
      <c r="H134" s="389" t="s">
        <v>38</v>
      </c>
      <c r="N134" s="13"/>
    </row>
    <row r="135" spans="1:14">
      <c r="A135" s="384" t="s">
        <v>110</v>
      </c>
      <c r="B135" s="384" t="s">
        <v>90</v>
      </c>
      <c r="C135" s="385" t="s">
        <v>33</v>
      </c>
      <c r="D135" s="385" t="s">
        <v>86</v>
      </c>
      <c r="E135" s="386" t="s">
        <v>1881</v>
      </c>
      <c r="F135" s="387" t="str">
        <f t="shared" si="18"/>
        <v>에센스(스페셜)</v>
      </c>
      <c r="G135" s="27" t="str">
        <f t="shared" si="19"/>
        <v/>
      </c>
      <c r="H135" s="389" t="s">
        <v>57</v>
      </c>
      <c r="N135" s="13"/>
    </row>
    <row r="136" spans="1:14">
      <c r="A136" s="384" t="s">
        <v>110</v>
      </c>
      <c r="B136" s="384" t="s">
        <v>90</v>
      </c>
      <c r="C136" s="385" t="s">
        <v>33</v>
      </c>
      <c r="D136" s="385" t="s">
        <v>86</v>
      </c>
      <c r="E136" s="386" t="s">
        <v>1882</v>
      </c>
      <c r="F136" s="387" t="str">
        <f t="shared" si="18"/>
        <v>에센스(스페셜)</v>
      </c>
      <c r="G136" s="27" t="str">
        <f t="shared" si="19"/>
        <v/>
      </c>
      <c r="H136" s="389" t="s">
        <v>57</v>
      </c>
      <c r="N136" s="13"/>
    </row>
    <row r="137" spans="1:14">
      <c r="A137" s="384" t="s">
        <v>110</v>
      </c>
      <c r="B137" s="384" t="s">
        <v>90</v>
      </c>
      <c r="C137" s="385" t="s">
        <v>33</v>
      </c>
      <c r="D137" s="385" t="s">
        <v>161</v>
      </c>
      <c r="E137" s="386" t="s">
        <v>1880</v>
      </c>
      <c r="F137" s="387" t="str">
        <f t="shared" si="18"/>
        <v>안심2.5G</v>
      </c>
      <c r="G137" s="27" t="str">
        <f t="shared" si="19"/>
        <v/>
      </c>
      <c r="H137" s="389" t="s">
        <v>166</v>
      </c>
      <c r="N137" s="13"/>
    </row>
    <row r="138" spans="1:14">
      <c r="A138" s="384" t="s">
        <v>110</v>
      </c>
      <c r="B138" s="384" t="s">
        <v>90</v>
      </c>
      <c r="C138" s="385" t="s">
        <v>33</v>
      </c>
      <c r="D138" s="385" t="s">
        <v>160</v>
      </c>
      <c r="E138" s="386" t="s">
        <v>1879</v>
      </c>
      <c r="F138" s="387" t="str">
        <f t="shared" si="18"/>
        <v>안심4G</v>
      </c>
      <c r="G138" s="27" t="str">
        <f t="shared" si="19"/>
        <v/>
      </c>
      <c r="H138" s="389" t="s">
        <v>38</v>
      </c>
      <c r="N138" s="13"/>
    </row>
    <row r="139" spans="1:14">
      <c r="A139" s="384" t="s">
        <v>110</v>
      </c>
      <c r="B139" s="384" t="s">
        <v>90</v>
      </c>
      <c r="C139" s="385" t="s">
        <v>33</v>
      </c>
      <c r="D139" s="385" t="s">
        <v>160</v>
      </c>
      <c r="E139" s="386" t="s">
        <v>1881</v>
      </c>
      <c r="F139" s="387" t="str">
        <f t="shared" si="18"/>
        <v>에센스(스페셜)</v>
      </c>
      <c r="G139" s="27" t="str">
        <f t="shared" si="19"/>
        <v/>
      </c>
      <c r="H139" s="389" t="s">
        <v>57</v>
      </c>
      <c r="N139" s="13"/>
    </row>
    <row r="140" spans="1:14">
      <c r="A140" s="384" t="s">
        <v>110</v>
      </c>
      <c r="B140" s="384" t="s">
        <v>90</v>
      </c>
      <c r="C140" s="385" t="s">
        <v>33</v>
      </c>
      <c r="D140" s="385" t="s">
        <v>160</v>
      </c>
      <c r="E140" s="386" t="s">
        <v>1882</v>
      </c>
      <c r="F140" s="387" t="str">
        <f t="shared" si="18"/>
        <v>에센스(스페셜)</v>
      </c>
      <c r="G140" s="27" t="str">
        <f t="shared" si="19"/>
        <v/>
      </c>
      <c r="H140" s="389" t="s">
        <v>57</v>
      </c>
      <c r="N140" s="13"/>
    </row>
    <row r="141" spans="1:14">
      <c r="A141" s="384" t="s">
        <v>110</v>
      </c>
      <c r="B141" s="384" t="s">
        <v>93</v>
      </c>
      <c r="C141" s="385" t="s">
        <v>28</v>
      </c>
      <c r="D141" s="385" t="s">
        <v>5</v>
      </c>
      <c r="E141" s="386" t="s">
        <v>1880</v>
      </c>
      <c r="F141" s="387" t="str">
        <f t="shared" ref="F141:F204" si="20">IFERROR(VLOOKUP(E141,$A$10:$C$16,3,0),0)</f>
        <v>안심2.5G</v>
      </c>
      <c r="G141" s="27" t="str">
        <f t="shared" si="19"/>
        <v/>
      </c>
      <c r="H141" s="389" t="s">
        <v>166</v>
      </c>
      <c r="N141" s="13"/>
    </row>
    <row r="142" spans="1:14">
      <c r="A142" s="384" t="s">
        <v>110</v>
      </c>
      <c r="B142" s="384" t="s">
        <v>92</v>
      </c>
      <c r="C142" s="385" t="s">
        <v>28</v>
      </c>
      <c r="D142" s="385" t="s">
        <v>5</v>
      </c>
      <c r="E142" s="386" t="s">
        <v>1879</v>
      </c>
      <c r="F142" s="387" t="str">
        <f t="shared" si="20"/>
        <v>안심4G</v>
      </c>
      <c r="G142" s="27" t="str">
        <f t="shared" si="19"/>
        <v/>
      </c>
      <c r="H142" s="389" t="s">
        <v>38</v>
      </c>
      <c r="N142" s="13"/>
    </row>
    <row r="143" spans="1:14">
      <c r="A143" s="384" t="s">
        <v>110</v>
      </c>
      <c r="B143" s="384" t="s">
        <v>92</v>
      </c>
      <c r="C143" s="385" t="s">
        <v>28</v>
      </c>
      <c r="D143" s="385" t="s">
        <v>5</v>
      </c>
      <c r="E143" s="386" t="s">
        <v>1881</v>
      </c>
      <c r="F143" s="387" t="str">
        <f t="shared" si="20"/>
        <v>에센스(스페셜)</v>
      </c>
      <c r="G143" s="27" t="str">
        <f t="shared" si="19"/>
        <v/>
      </c>
      <c r="H143" s="389" t="s">
        <v>57</v>
      </c>
      <c r="N143" s="13"/>
    </row>
    <row r="144" spans="1:14">
      <c r="A144" s="384" t="s">
        <v>110</v>
      </c>
      <c r="B144" s="384" t="s">
        <v>92</v>
      </c>
      <c r="C144" s="385" t="s">
        <v>28</v>
      </c>
      <c r="D144" s="385" t="s">
        <v>5</v>
      </c>
      <c r="E144" s="386" t="s">
        <v>1882</v>
      </c>
      <c r="F144" s="387" t="str">
        <f t="shared" si="20"/>
        <v>에센스(스페셜)</v>
      </c>
      <c r="G144" s="27" t="str">
        <f t="shared" si="19"/>
        <v/>
      </c>
      <c r="H144" s="389" t="s">
        <v>57</v>
      </c>
      <c r="N144" s="13"/>
    </row>
    <row r="145" spans="1:14">
      <c r="A145" s="384" t="s">
        <v>110</v>
      </c>
      <c r="B145" s="384" t="s">
        <v>92</v>
      </c>
      <c r="C145" s="385" t="s">
        <v>28</v>
      </c>
      <c r="D145" s="385" t="s">
        <v>30</v>
      </c>
      <c r="E145" s="386" t="s">
        <v>1880</v>
      </c>
      <c r="F145" s="387" t="str">
        <f t="shared" si="20"/>
        <v>안심2.5G</v>
      </c>
      <c r="G145" s="27" t="str">
        <f t="shared" si="19"/>
        <v/>
      </c>
      <c r="H145" s="389" t="s">
        <v>166</v>
      </c>
      <c r="N145" s="13"/>
    </row>
    <row r="146" spans="1:14">
      <c r="A146" s="384" t="s">
        <v>110</v>
      </c>
      <c r="B146" s="384" t="s">
        <v>92</v>
      </c>
      <c r="C146" s="385" t="s">
        <v>28</v>
      </c>
      <c r="D146" s="385" t="s">
        <v>30</v>
      </c>
      <c r="E146" s="386" t="s">
        <v>1879</v>
      </c>
      <c r="F146" s="387" t="str">
        <f t="shared" si="20"/>
        <v>안심4G</v>
      </c>
      <c r="G146" s="27" t="str">
        <f t="shared" si="19"/>
        <v/>
      </c>
      <c r="H146" s="389" t="s">
        <v>38</v>
      </c>
      <c r="N146" s="13"/>
    </row>
    <row r="147" spans="1:14">
      <c r="A147" s="384" t="s">
        <v>110</v>
      </c>
      <c r="B147" s="384" t="s">
        <v>92</v>
      </c>
      <c r="C147" s="385" t="s">
        <v>28</v>
      </c>
      <c r="D147" s="385" t="s">
        <v>30</v>
      </c>
      <c r="E147" s="386" t="s">
        <v>1881</v>
      </c>
      <c r="F147" s="387" t="str">
        <f t="shared" si="20"/>
        <v>에센스(스페셜)</v>
      </c>
      <c r="G147" s="27" t="str">
        <f t="shared" si="19"/>
        <v/>
      </c>
      <c r="H147" s="389" t="s">
        <v>57</v>
      </c>
      <c r="N147" s="13"/>
    </row>
    <row r="148" spans="1:14">
      <c r="A148" s="384" t="s">
        <v>110</v>
      </c>
      <c r="B148" s="384" t="s">
        <v>92</v>
      </c>
      <c r="C148" s="385" t="s">
        <v>28</v>
      </c>
      <c r="D148" s="385" t="s">
        <v>30</v>
      </c>
      <c r="E148" s="386" t="s">
        <v>1882</v>
      </c>
      <c r="F148" s="387" t="str">
        <f t="shared" si="20"/>
        <v>에센스(스페셜)</v>
      </c>
      <c r="G148" s="27" t="str">
        <f t="shared" si="19"/>
        <v/>
      </c>
      <c r="H148" s="389" t="s">
        <v>57</v>
      </c>
      <c r="N148" s="13"/>
    </row>
    <row r="149" spans="1:14">
      <c r="A149" s="384" t="s">
        <v>110</v>
      </c>
      <c r="B149" s="384" t="s">
        <v>92</v>
      </c>
      <c r="C149" s="385" t="s">
        <v>28</v>
      </c>
      <c r="D149" s="385" t="s">
        <v>10</v>
      </c>
      <c r="E149" s="386" t="s">
        <v>1880</v>
      </c>
      <c r="F149" s="387" t="str">
        <f t="shared" si="20"/>
        <v>안심2.5G</v>
      </c>
      <c r="G149" s="27" t="str">
        <f t="shared" si="19"/>
        <v/>
      </c>
      <c r="H149" s="389" t="s">
        <v>166</v>
      </c>
      <c r="N149" s="13"/>
    </row>
    <row r="150" spans="1:14">
      <c r="A150" s="384" t="s">
        <v>110</v>
      </c>
      <c r="B150" s="384" t="s">
        <v>92</v>
      </c>
      <c r="C150" s="385" t="s">
        <v>28</v>
      </c>
      <c r="D150" s="385" t="s">
        <v>10</v>
      </c>
      <c r="E150" s="386" t="s">
        <v>1879</v>
      </c>
      <c r="F150" s="387" t="str">
        <f t="shared" si="20"/>
        <v>안심4G</v>
      </c>
      <c r="G150" s="27" t="str">
        <f t="shared" si="19"/>
        <v/>
      </c>
      <c r="H150" s="389" t="s">
        <v>38</v>
      </c>
      <c r="N150" s="13"/>
    </row>
    <row r="151" spans="1:14">
      <c r="A151" s="384" t="s">
        <v>110</v>
      </c>
      <c r="B151" s="384" t="s">
        <v>92</v>
      </c>
      <c r="C151" s="385" t="s">
        <v>28</v>
      </c>
      <c r="D151" s="385" t="s">
        <v>10</v>
      </c>
      <c r="E151" s="386" t="s">
        <v>1881</v>
      </c>
      <c r="F151" s="387" t="str">
        <f t="shared" si="20"/>
        <v>에센스(스페셜)</v>
      </c>
      <c r="G151" s="27" t="str">
        <f t="shared" si="19"/>
        <v/>
      </c>
      <c r="H151" s="389" t="s">
        <v>57</v>
      </c>
      <c r="N151" s="13"/>
    </row>
    <row r="152" spans="1:14">
      <c r="A152" s="384" t="s">
        <v>110</v>
      </c>
      <c r="B152" s="384" t="s">
        <v>92</v>
      </c>
      <c r="C152" s="385" t="s">
        <v>28</v>
      </c>
      <c r="D152" s="385" t="s">
        <v>10</v>
      </c>
      <c r="E152" s="386" t="s">
        <v>1882</v>
      </c>
      <c r="F152" s="387" t="str">
        <f t="shared" si="20"/>
        <v>에센스(스페셜)</v>
      </c>
      <c r="G152" s="27" t="str">
        <f t="shared" si="19"/>
        <v/>
      </c>
      <c r="H152" s="389" t="s">
        <v>57</v>
      </c>
      <c r="N152" s="13"/>
    </row>
    <row r="153" spans="1:14">
      <c r="A153" s="384" t="s">
        <v>110</v>
      </c>
      <c r="B153" s="384" t="s">
        <v>92</v>
      </c>
      <c r="C153" s="385" t="s">
        <v>28</v>
      </c>
      <c r="D153" s="385" t="s">
        <v>13</v>
      </c>
      <c r="E153" s="386" t="s">
        <v>1880</v>
      </c>
      <c r="F153" s="387" t="str">
        <f t="shared" si="20"/>
        <v>안심2.5G</v>
      </c>
      <c r="G153" s="27" t="str">
        <f t="shared" si="19"/>
        <v/>
      </c>
      <c r="H153" s="389" t="s">
        <v>166</v>
      </c>
      <c r="N153" s="13"/>
    </row>
    <row r="154" spans="1:14">
      <c r="A154" s="384" t="s">
        <v>110</v>
      </c>
      <c r="B154" s="384" t="s">
        <v>92</v>
      </c>
      <c r="C154" s="385" t="s">
        <v>28</v>
      </c>
      <c r="D154" s="385" t="s">
        <v>13</v>
      </c>
      <c r="E154" s="386" t="s">
        <v>1879</v>
      </c>
      <c r="F154" s="387" t="str">
        <f t="shared" si="20"/>
        <v>안심4G</v>
      </c>
      <c r="G154" s="27" t="str">
        <f t="shared" si="19"/>
        <v/>
      </c>
      <c r="H154" s="389" t="s">
        <v>38</v>
      </c>
      <c r="N154" s="13"/>
    </row>
    <row r="155" spans="1:14">
      <c r="A155" s="384" t="s">
        <v>110</v>
      </c>
      <c r="B155" s="384" t="s">
        <v>92</v>
      </c>
      <c r="C155" s="385" t="s">
        <v>28</v>
      </c>
      <c r="D155" s="385" t="s">
        <v>13</v>
      </c>
      <c r="E155" s="386" t="s">
        <v>1881</v>
      </c>
      <c r="F155" s="387" t="str">
        <f t="shared" si="20"/>
        <v>에센스(스페셜)</v>
      </c>
      <c r="G155" s="27" t="str">
        <f t="shared" si="19"/>
        <v/>
      </c>
      <c r="H155" s="389" t="s">
        <v>57</v>
      </c>
      <c r="N155" s="13"/>
    </row>
    <row r="156" spans="1:14">
      <c r="A156" s="384" t="s">
        <v>110</v>
      </c>
      <c r="B156" s="384" t="s">
        <v>92</v>
      </c>
      <c r="C156" s="385" t="s">
        <v>28</v>
      </c>
      <c r="D156" s="385" t="s">
        <v>13</v>
      </c>
      <c r="E156" s="386" t="s">
        <v>1882</v>
      </c>
      <c r="F156" s="387" t="str">
        <f t="shared" si="20"/>
        <v>에센스(스페셜)</v>
      </c>
      <c r="G156" s="27" t="str">
        <f t="shared" si="19"/>
        <v/>
      </c>
      <c r="H156" s="389" t="s">
        <v>57</v>
      </c>
      <c r="N156" s="13"/>
    </row>
    <row r="157" spans="1:14">
      <c r="A157" s="384" t="s">
        <v>110</v>
      </c>
      <c r="B157" s="384" t="s">
        <v>92</v>
      </c>
      <c r="C157" s="385" t="s">
        <v>28</v>
      </c>
      <c r="D157" s="385" t="s">
        <v>34</v>
      </c>
      <c r="E157" s="386" t="s">
        <v>1880</v>
      </c>
      <c r="F157" s="387" t="str">
        <f t="shared" si="20"/>
        <v>안심2.5G</v>
      </c>
      <c r="G157" s="27" t="str">
        <f t="shared" ref="G157:G220" si="21">IF(F157="스몰","LTE안심옵션","")</f>
        <v/>
      </c>
      <c r="H157" s="389" t="s">
        <v>166</v>
      </c>
      <c r="N157" s="13"/>
    </row>
    <row r="158" spans="1:14">
      <c r="A158" s="384" t="s">
        <v>110</v>
      </c>
      <c r="B158" s="384" t="s">
        <v>92</v>
      </c>
      <c r="C158" s="385" t="s">
        <v>28</v>
      </c>
      <c r="D158" s="385" t="s">
        <v>34</v>
      </c>
      <c r="E158" s="386" t="s">
        <v>1879</v>
      </c>
      <c r="F158" s="387" t="str">
        <f t="shared" si="20"/>
        <v>안심4G</v>
      </c>
      <c r="G158" s="27" t="str">
        <f t="shared" si="21"/>
        <v/>
      </c>
      <c r="H158" s="389" t="s">
        <v>38</v>
      </c>
      <c r="N158" s="13"/>
    </row>
    <row r="159" spans="1:14">
      <c r="A159" s="384" t="s">
        <v>110</v>
      </c>
      <c r="B159" s="384" t="s">
        <v>92</v>
      </c>
      <c r="C159" s="385" t="s">
        <v>28</v>
      </c>
      <c r="D159" s="385" t="s">
        <v>34</v>
      </c>
      <c r="E159" s="386" t="s">
        <v>1881</v>
      </c>
      <c r="F159" s="387" t="str">
        <f t="shared" si="20"/>
        <v>에센스(스페셜)</v>
      </c>
      <c r="G159" s="27" t="str">
        <f t="shared" si="21"/>
        <v/>
      </c>
      <c r="H159" s="389" t="s">
        <v>57</v>
      </c>
      <c r="N159" s="13"/>
    </row>
    <row r="160" spans="1:14">
      <c r="A160" s="384" t="s">
        <v>110</v>
      </c>
      <c r="B160" s="384" t="s">
        <v>92</v>
      </c>
      <c r="C160" s="385" t="s">
        <v>28</v>
      </c>
      <c r="D160" s="385" t="s">
        <v>34</v>
      </c>
      <c r="E160" s="386" t="s">
        <v>1882</v>
      </c>
      <c r="F160" s="387" t="str">
        <f t="shared" si="20"/>
        <v>에센스(스페셜)</v>
      </c>
      <c r="G160" s="27" t="str">
        <f t="shared" si="21"/>
        <v/>
      </c>
      <c r="H160" s="389" t="s">
        <v>57</v>
      </c>
      <c r="N160" s="13"/>
    </row>
    <row r="161" spans="1:14">
      <c r="A161" s="384" t="s">
        <v>110</v>
      </c>
      <c r="B161" s="384" t="s">
        <v>92</v>
      </c>
      <c r="C161" s="385" t="s">
        <v>28</v>
      </c>
      <c r="D161" s="385" t="s">
        <v>86</v>
      </c>
      <c r="E161" s="386" t="s">
        <v>1880</v>
      </c>
      <c r="F161" s="387" t="str">
        <f t="shared" si="20"/>
        <v>안심2.5G</v>
      </c>
      <c r="G161" s="27" t="str">
        <f t="shared" si="21"/>
        <v/>
      </c>
      <c r="H161" s="389" t="s">
        <v>166</v>
      </c>
      <c r="N161" s="13"/>
    </row>
    <row r="162" spans="1:14">
      <c r="A162" s="384" t="s">
        <v>110</v>
      </c>
      <c r="B162" s="384" t="s">
        <v>92</v>
      </c>
      <c r="C162" s="385" t="s">
        <v>28</v>
      </c>
      <c r="D162" s="385" t="s">
        <v>86</v>
      </c>
      <c r="E162" s="386" t="s">
        <v>1879</v>
      </c>
      <c r="F162" s="387" t="str">
        <f t="shared" si="20"/>
        <v>안심4G</v>
      </c>
      <c r="G162" s="27" t="str">
        <f t="shared" si="21"/>
        <v/>
      </c>
      <c r="H162" s="389" t="s">
        <v>38</v>
      </c>
      <c r="N162" s="13"/>
    </row>
    <row r="163" spans="1:14">
      <c r="A163" s="384" t="s">
        <v>110</v>
      </c>
      <c r="B163" s="384" t="s">
        <v>92</v>
      </c>
      <c r="C163" s="385" t="s">
        <v>28</v>
      </c>
      <c r="D163" s="385" t="s">
        <v>86</v>
      </c>
      <c r="E163" s="386" t="s">
        <v>1881</v>
      </c>
      <c r="F163" s="387" t="str">
        <f t="shared" si="20"/>
        <v>에센스(스페셜)</v>
      </c>
      <c r="G163" s="27" t="str">
        <f t="shared" si="21"/>
        <v/>
      </c>
      <c r="H163" s="389" t="s">
        <v>57</v>
      </c>
      <c r="N163" s="13"/>
    </row>
    <row r="164" spans="1:14">
      <c r="A164" s="384" t="s">
        <v>110</v>
      </c>
      <c r="B164" s="384" t="s">
        <v>92</v>
      </c>
      <c r="C164" s="385" t="s">
        <v>28</v>
      </c>
      <c r="D164" s="385" t="s">
        <v>86</v>
      </c>
      <c r="E164" s="386" t="s">
        <v>1882</v>
      </c>
      <c r="F164" s="387" t="str">
        <f t="shared" si="20"/>
        <v>에센스(스페셜)</v>
      </c>
      <c r="G164" s="27" t="str">
        <f t="shared" si="21"/>
        <v/>
      </c>
      <c r="H164" s="389" t="s">
        <v>57</v>
      </c>
      <c r="N164" s="13"/>
    </row>
    <row r="165" spans="1:14">
      <c r="A165" s="384" t="s">
        <v>110</v>
      </c>
      <c r="B165" s="384" t="s">
        <v>92</v>
      </c>
      <c r="C165" s="385" t="s">
        <v>28</v>
      </c>
      <c r="D165" s="385" t="s">
        <v>161</v>
      </c>
      <c r="E165" s="386" t="s">
        <v>1880</v>
      </c>
      <c r="F165" s="387" t="str">
        <f t="shared" si="20"/>
        <v>안심2.5G</v>
      </c>
      <c r="G165" s="27" t="str">
        <f t="shared" si="21"/>
        <v/>
      </c>
      <c r="H165" s="389" t="s">
        <v>166</v>
      </c>
      <c r="N165" s="13"/>
    </row>
    <row r="166" spans="1:14">
      <c r="A166" s="384" t="s">
        <v>110</v>
      </c>
      <c r="B166" s="384" t="s">
        <v>92</v>
      </c>
      <c r="C166" s="385" t="s">
        <v>28</v>
      </c>
      <c r="D166" s="385" t="s">
        <v>160</v>
      </c>
      <c r="E166" s="386" t="s">
        <v>1879</v>
      </c>
      <c r="F166" s="387" t="str">
        <f t="shared" si="20"/>
        <v>안심4G</v>
      </c>
      <c r="G166" s="27" t="str">
        <f t="shared" si="21"/>
        <v/>
      </c>
      <c r="H166" s="389" t="s">
        <v>38</v>
      </c>
      <c r="N166" s="13"/>
    </row>
    <row r="167" spans="1:14">
      <c r="A167" s="384" t="s">
        <v>110</v>
      </c>
      <c r="B167" s="384" t="s">
        <v>92</v>
      </c>
      <c r="C167" s="385" t="s">
        <v>28</v>
      </c>
      <c r="D167" s="385" t="s">
        <v>160</v>
      </c>
      <c r="E167" s="386" t="s">
        <v>1881</v>
      </c>
      <c r="F167" s="387" t="str">
        <f t="shared" si="20"/>
        <v>에센스(스페셜)</v>
      </c>
      <c r="G167" s="27" t="str">
        <f t="shared" si="21"/>
        <v/>
      </c>
      <c r="H167" s="389" t="s">
        <v>57</v>
      </c>
      <c r="N167" s="13"/>
    </row>
    <row r="168" spans="1:14">
      <c r="A168" s="384" t="s">
        <v>110</v>
      </c>
      <c r="B168" s="384" t="s">
        <v>92</v>
      </c>
      <c r="C168" s="385" t="s">
        <v>28</v>
      </c>
      <c r="D168" s="385" t="s">
        <v>160</v>
      </c>
      <c r="E168" s="386" t="s">
        <v>1882</v>
      </c>
      <c r="F168" s="387" t="str">
        <f t="shared" si="20"/>
        <v>에센스(스페셜)</v>
      </c>
      <c r="G168" s="27" t="str">
        <f t="shared" si="21"/>
        <v/>
      </c>
      <c r="H168" s="389" t="s">
        <v>57</v>
      </c>
      <c r="N168" s="13"/>
    </row>
    <row r="169" spans="1:14">
      <c r="A169" s="384" t="s">
        <v>110</v>
      </c>
      <c r="B169" s="384" t="s">
        <v>92</v>
      </c>
      <c r="C169" s="385" t="s">
        <v>48</v>
      </c>
      <c r="D169" s="385" t="s">
        <v>5</v>
      </c>
      <c r="E169" s="386" t="s">
        <v>1880</v>
      </c>
      <c r="F169" s="387" t="str">
        <f t="shared" si="20"/>
        <v>안심2.5G</v>
      </c>
      <c r="G169" s="27" t="str">
        <f t="shared" si="21"/>
        <v/>
      </c>
      <c r="H169" s="389" t="s">
        <v>166</v>
      </c>
      <c r="N169" s="13"/>
    </row>
    <row r="170" spans="1:14">
      <c r="A170" s="384" t="s">
        <v>110</v>
      </c>
      <c r="B170" s="384" t="s">
        <v>92</v>
      </c>
      <c r="C170" s="385" t="s">
        <v>31</v>
      </c>
      <c r="D170" s="385" t="s">
        <v>5</v>
      </c>
      <c r="E170" s="386" t="s">
        <v>1879</v>
      </c>
      <c r="F170" s="387" t="str">
        <f t="shared" si="20"/>
        <v>안심4G</v>
      </c>
      <c r="G170" s="27" t="str">
        <f t="shared" si="21"/>
        <v/>
      </c>
      <c r="H170" s="389" t="s">
        <v>38</v>
      </c>
      <c r="N170" s="13"/>
    </row>
    <row r="171" spans="1:14">
      <c r="A171" s="384" t="s">
        <v>110</v>
      </c>
      <c r="B171" s="384" t="s">
        <v>92</v>
      </c>
      <c r="C171" s="385" t="s">
        <v>31</v>
      </c>
      <c r="D171" s="385" t="s">
        <v>5</v>
      </c>
      <c r="E171" s="386" t="s">
        <v>1881</v>
      </c>
      <c r="F171" s="387" t="str">
        <f t="shared" si="20"/>
        <v>에센스(스페셜)</v>
      </c>
      <c r="G171" s="27" t="str">
        <f t="shared" si="21"/>
        <v/>
      </c>
      <c r="H171" s="389" t="s">
        <v>57</v>
      </c>
      <c r="N171" s="13"/>
    </row>
    <row r="172" spans="1:14">
      <c r="A172" s="384" t="s">
        <v>110</v>
      </c>
      <c r="B172" s="384" t="s">
        <v>92</v>
      </c>
      <c r="C172" s="385" t="s">
        <v>31</v>
      </c>
      <c r="D172" s="385" t="s">
        <v>5</v>
      </c>
      <c r="E172" s="386" t="s">
        <v>1882</v>
      </c>
      <c r="F172" s="387" t="str">
        <f t="shared" si="20"/>
        <v>에센스(스페셜)</v>
      </c>
      <c r="G172" s="27" t="str">
        <f t="shared" si="21"/>
        <v/>
      </c>
      <c r="H172" s="389" t="s">
        <v>57</v>
      </c>
      <c r="N172" s="13"/>
    </row>
    <row r="173" spans="1:14">
      <c r="A173" s="384" t="s">
        <v>110</v>
      </c>
      <c r="B173" s="384" t="s">
        <v>92</v>
      </c>
      <c r="C173" s="385" t="s">
        <v>31</v>
      </c>
      <c r="D173" s="385" t="s">
        <v>30</v>
      </c>
      <c r="E173" s="386" t="s">
        <v>1880</v>
      </c>
      <c r="F173" s="387" t="str">
        <f t="shared" si="20"/>
        <v>안심2.5G</v>
      </c>
      <c r="G173" s="27" t="str">
        <f t="shared" si="21"/>
        <v/>
      </c>
      <c r="H173" s="389" t="s">
        <v>166</v>
      </c>
      <c r="N173" s="13"/>
    </row>
    <row r="174" spans="1:14">
      <c r="A174" s="384" t="s">
        <v>110</v>
      </c>
      <c r="B174" s="384" t="s">
        <v>92</v>
      </c>
      <c r="C174" s="385" t="s">
        <v>31</v>
      </c>
      <c r="D174" s="385" t="s">
        <v>30</v>
      </c>
      <c r="E174" s="386" t="s">
        <v>1879</v>
      </c>
      <c r="F174" s="387" t="str">
        <f t="shared" si="20"/>
        <v>안심4G</v>
      </c>
      <c r="G174" s="27" t="str">
        <f t="shared" si="21"/>
        <v/>
      </c>
      <c r="H174" s="389" t="s">
        <v>38</v>
      </c>
      <c r="N174" s="13"/>
    </row>
    <row r="175" spans="1:14">
      <c r="A175" s="384" t="s">
        <v>110</v>
      </c>
      <c r="B175" s="384" t="s">
        <v>92</v>
      </c>
      <c r="C175" s="385" t="s">
        <v>31</v>
      </c>
      <c r="D175" s="385" t="s">
        <v>30</v>
      </c>
      <c r="E175" s="386" t="s">
        <v>1881</v>
      </c>
      <c r="F175" s="387" t="str">
        <f t="shared" si="20"/>
        <v>에센스(스페셜)</v>
      </c>
      <c r="G175" s="27" t="str">
        <f t="shared" si="21"/>
        <v/>
      </c>
      <c r="H175" s="389" t="s">
        <v>57</v>
      </c>
      <c r="N175" s="13"/>
    </row>
    <row r="176" spans="1:14">
      <c r="A176" s="384" t="s">
        <v>110</v>
      </c>
      <c r="B176" s="384" t="s">
        <v>92</v>
      </c>
      <c r="C176" s="385" t="s">
        <v>31</v>
      </c>
      <c r="D176" s="385" t="s">
        <v>30</v>
      </c>
      <c r="E176" s="386" t="s">
        <v>1882</v>
      </c>
      <c r="F176" s="387" t="str">
        <f t="shared" si="20"/>
        <v>에센스(스페셜)</v>
      </c>
      <c r="G176" s="27" t="str">
        <f t="shared" si="21"/>
        <v/>
      </c>
      <c r="H176" s="389" t="s">
        <v>57</v>
      </c>
      <c r="N176" s="13"/>
    </row>
    <row r="177" spans="1:14">
      <c r="A177" s="384" t="s">
        <v>110</v>
      </c>
      <c r="B177" s="384" t="s">
        <v>92</v>
      </c>
      <c r="C177" s="385" t="s">
        <v>31</v>
      </c>
      <c r="D177" s="385" t="s">
        <v>10</v>
      </c>
      <c r="E177" s="386" t="s">
        <v>1880</v>
      </c>
      <c r="F177" s="387" t="str">
        <f t="shared" si="20"/>
        <v>안심2.5G</v>
      </c>
      <c r="G177" s="27" t="str">
        <f t="shared" si="21"/>
        <v/>
      </c>
      <c r="H177" s="389" t="s">
        <v>166</v>
      </c>
      <c r="N177" s="13"/>
    </row>
    <row r="178" spans="1:14">
      <c r="A178" s="384" t="s">
        <v>110</v>
      </c>
      <c r="B178" s="384" t="s">
        <v>92</v>
      </c>
      <c r="C178" s="385" t="s">
        <v>31</v>
      </c>
      <c r="D178" s="385" t="s">
        <v>10</v>
      </c>
      <c r="E178" s="386" t="s">
        <v>1879</v>
      </c>
      <c r="F178" s="387" t="str">
        <f t="shared" si="20"/>
        <v>안심4G</v>
      </c>
      <c r="G178" s="27" t="str">
        <f t="shared" si="21"/>
        <v/>
      </c>
      <c r="H178" s="389" t="s">
        <v>38</v>
      </c>
      <c r="N178" s="13"/>
    </row>
    <row r="179" spans="1:14">
      <c r="A179" s="384" t="s">
        <v>110</v>
      </c>
      <c r="B179" s="384" t="s">
        <v>92</v>
      </c>
      <c r="C179" s="385" t="s">
        <v>31</v>
      </c>
      <c r="D179" s="385" t="s">
        <v>10</v>
      </c>
      <c r="E179" s="386" t="s">
        <v>1881</v>
      </c>
      <c r="F179" s="387" t="str">
        <f t="shared" si="20"/>
        <v>에센스(스페셜)</v>
      </c>
      <c r="G179" s="27" t="str">
        <f t="shared" si="21"/>
        <v/>
      </c>
      <c r="H179" s="389" t="s">
        <v>57</v>
      </c>
      <c r="N179" s="13"/>
    </row>
    <row r="180" spans="1:14">
      <c r="A180" s="384" t="s">
        <v>110</v>
      </c>
      <c r="B180" s="384" t="s">
        <v>92</v>
      </c>
      <c r="C180" s="385" t="s">
        <v>31</v>
      </c>
      <c r="D180" s="385" t="s">
        <v>10</v>
      </c>
      <c r="E180" s="386" t="s">
        <v>1882</v>
      </c>
      <c r="F180" s="387" t="str">
        <f t="shared" si="20"/>
        <v>에센스(스페셜)</v>
      </c>
      <c r="G180" s="27" t="str">
        <f t="shared" si="21"/>
        <v/>
      </c>
      <c r="H180" s="389" t="s">
        <v>57</v>
      </c>
      <c r="N180" s="13"/>
    </row>
    <row r="181" spans="1:14">
      <c r="A181" s="384" t="s">
        <v>110</v>
      </c>
      <c r="B181" s="384" t="s">
        <v>92</v>
      </c>
      <c r="C181" s="385" t="s">
        <v>31</v>
      </c>
      <c r="D181" s="385" t="s">
        <v>13</v>
      </c>
      <c r="E181" s="386" t="s">
        <v>1880</v>
      </c>
      <c r="F181" s="387" t="str">
        <f t="shared" si="20"/>
        <v>안심2.5G</v>
      </c>
      <c r="G181" s="27" t="str">
        <f t="shared" si="21"/>
        <v/>
      </c>
      <c r="H181" s="389" t="s">
        <v>166</v>
      </c>
      <c r="N181" s="13"/>
    </row>
    <row r="182" spans="1:14">
      <c r="A182" s="384" t="s">
        <v>110</v>
      </c>
      <c r="B182" s="384" t="s">
        <v>92</v>
      </c>
      <c r="C182" s="385" t="s">
        <v>31</v>
      </c>
      <c r="D182" s="385" t="s">
        <v>13</v>
      </c>
      <c r="E182" s="386" t="s">
        <v>1879</v>
      </c>
      <c r="F182" s="387" t="str">
        <f t="shared" si="20"/>
        <v>안심4G</v>
      </c>
      <c r="G182" s="27" t="str">
        <f t="shared" si="21"/>
        <v/>
      </c>
      <c r="H182" s="389" t="s">
        <v>38</v>
      </c>
      <c r="N182" s="13"/>
    </row>
    <row r="183" spans="1:14">
      <c r="A183" s="384" t="s">
        <v>110</v>
      </c>
      <c r="B183" s="384" t="s">
        <v>92</v>
      </c>
      <c r="C183" s="385" t="s">
        <v>31</v>
      </c>
      <c r="D183" s="385" t="s">
        <v>13</v>
      </c>
      <c r="E183" s="386" t="s">
        <v>1881</v>
      </c>
      <c r="F183" s="387" t="str">
        <f t="shared" si="20"/>
        <v>에센스(스페셜)</v>
      </c>
      <c r="G183" s="27" t="str">
        <f t="shared" si="21"/>
        <v/>
      </c>
      <c r="H183" s="389" t="s">
        <v>57</v>
      </c>
      <c r="N183" s="13"/>
    </row>
    <row r="184" spans="1:14">
      <c r="A184" s="384" t="s">
        <v>110</v>
      </c>
      <c r="B184" s="384" t="s">
        <v>92</v>
      </c>
      <c r="C184" s="385" t="s">
        <v>31</v>
      </c>
      <c r="D184" s="385" t="s">
        <v>13</v>
      </c>
      <c r="E184" s="386" t="s">
        <v>1882</v>
      </c>
      <c r="F184" s="387" t="str">
        <f t="shared" si="20"/>
        <v>에센스(스페셜)</v>
      </c>
      <c r="G184" s="27" t="str">
        <f t="shared" si="21"/>
        <v/>
      </c>
      <c r="H184" s="389" t="s">
        <v>57</v>
      </c>
      <c r="N184" s="13"/>
    </row>
    <row r="185" spans="1:14">
      <c r="A185" s="384" t="s">
        <v>110</v>
      </c>
      <c r="B185" s="384" t="s">
        <v>92</v>
      </c>
      <c r="C185" s="385" t="s">
        <v>31</v>
      </c>
      <c r="D185" s="385" t="s">
        <v>34</v>
      </c>
      <c r="E185" s="386" t="s">
        <v>1880</v>
      </c>
      <c r="F185" s="387" t="str">
        <f t="shared" si="20"/>
        <v>안심2.5G</v>
      </c>
      <c r="G185" s="27" t="str">
        <f t="shared" si="21"/>
        <v/>
      </c>
      <c r="H185" s="389" t="s">
        <v>166</v>
      </c>
      <c r="N185" s="13"/>
    </row>
    <row r="186" spans="1:14">
      <c r="A186" s="384" t="s">
        <v>110</v>
      </c>
      <c r="B186" s="384" t="s">
        <v>92</v>
      </c>
      <c r="C186" s="385" t="s">
        <v>31</v>
      </c>
      <c r="D186" s="385" t="s">
        <v>34</v>
      </c>
      <c r="E186" s="386" t="s">
        <v>1879</v>
      </c>
      <c r="F186" s="387" t="str">
        <f t="shared" si="20"/>
        <v>안심4G</v>
      </c>
      <c r="G186" s="27" t="str">
        <f t="shared" si="21"/>
        <v/>
      </c>
      <c r="H186" s="389" t="s">
        <v>38</v>
      </c>
      <c r="N186" s="13"/>
    </row>
    <row r="187" spans="1:14">
      <c r="A187" s="384" t="s">
        <v>110</v>
      </c>
      <c r="B187" s="384" t="s">
        <v>92</v>
      </c>
      <c r="C187" s="385" t="s">
        <v>31</v>
      </c>
      <c r="D187" s="385" t="s">
        <v>34</v>
      </c>
      <c r="E187" s="386" t="s">
        <v>1881</v>
      </c>
      <c r="F187" s="387" t="str">
        <f t="shared" si="20"/>
        <v>에센스(스페셜)</v>
      </c>
      <c r="G187" s="27" t="str">
        <f t="shared" si="21"/>
        <v/>
      </c>
      <c r="H187" s="389" t="s">
        <v>57</v>
      </c>
      <c r="N187" s="13"/>
    </row>
    <row r="188" spans="1:14">
      <c r="A188" s="384" t="s">
        <v>110</v>
      </c>
      <c r="B188" s="384" t="s">
        <v>92</v>
      </c>
      <c r="C188" s="385" t="s">
        <v>31</v>
      </c>
      <c r="D188" s="385" t="s">
        <v>34</v>
      </c>
      <c r="E188" s="386" t="s">
        <v>1882</v>
      </c>
      <c r="F188" s="387" t="str">
        <f t="shared" si="20"/>
        <v>에센스(스페셜)</v>
      </c>
      <c r="G188" s="27" t="str">
        <f t="shared" si="21"/>
        <v/>
      </c>
      <c r="H188" s="389" t="s">
        <v>57</v>
      </c>
      <c r="N188" s="13"/>
    </row>
    <row r="189" spans="1:14">
      <c r="A189" s="384" t="s">
        <v>110</v>
      </c>
      <c r="B189" s="384" t="s">
        <v>92</v>
      </c>
      <c r="C189" s="385" t="s">
        <v>31</v>
      </c>
      <c r="D189" s="385" t="s">
        <v>86</v>
      </c>
      <c r="E189" s="386" t="s">
        <v>1880</v>
      </c>
      <c r="F189" s="387" t="str">
        <f t="shared" si="20"/>
        <v>안심2.5G</v>
      </c>
      <c r="G189" s="27" t="str">
        <f t="shared" si="21"/>
        <v/>
      </c>
      <c r="H189" s="389" t="s">
        <v>166</v>
      </c>
      <c r="N189" s="13"/>
    </row>
    <row r="190" spans="1:14">
      <c r="A190" s="384" t="s">
        <v>110</v>
      </c>
      <c r="B190" s="384" t="s">
        <v>92</v>
      </c>
      <c r="C190" s="385" t="s">
        <v>31</v>
      </c>
      <c r="D190" s="385" t="s">
        <v>86</v>
      </c>
      <c r="E190" s="386" t="s">
        <v>1879</v>
      </c>
      <c r="F190" s="387" t="str">
        <f t="shared" si="20"/>
        <v>안심4G</v>
      </c>
      <c r="G190" s="27" t="str">
        <f t="shared" si="21"/>
        <v/>
      </c>
      <c r="H190" s="389" t="s">
        <v>38</v>
      </c>
      <c r="N190" s="13"/>
    </row>
    <row r="191" spans="1:14">
      <c r="A191" s="384" t="s">
        <v>110</v>
      </c>
      <c r="B191" s="384" t="s">
        <v>92</v>
      </c>
      <c r="C191" s="385" t="s">
        <v>31</v>
      </c>
      <c r="D191" s="385" t="s">
        <v>86</v>
      </c>
      <c r="E191" s="386" t="s">
        <v>1881</v>
      </c>
      <c r="F191" s="387" t="str">
        <f t="shared" si="20"/>
        <v>에센스(스페셜)</v>
      </c>
      <c r="G191" s="27" t="str">
        <f t="shared" si="21"/>
        <v/>
      </c>
      <c r="H191" s="389" t="s">
        <v>57</v>
      </c>
      <c r="N191" s="13"/>
    </row>
    <row r="192" spans="1:14">
      <c r="A192" s="384" t="s">
        <v>110</v>
      </c>
      <c r="B192" s="384" t="s">
        <v>92</v>
      </c>
      <c r="C192" s="385" t="s">
        <v>31</v>
      </c>
      <c r="D192" s="385" t="s">
        <v>86</v>
      </c>
      <c r="E192" s="386" t="s">
        <v>1882</v>
      </c>
      <c r="F192" s="387" t="str">
        <f t="shared" si="20"/>
        <v>에센스(스페셜)</v>
      </c>
      <c r="G192" s="27" t="str">
        <f t="shared" si="21"/>
        <v/>
      </c>
      <c r="H192" s="389" t="s">
        <v>57</v>
      </c>
      <c r="N192" s="13"/>
    </row>
    <row r="193" spans="1:14">
      <c r="A193" s="384" t="s">
        <v>110</v>
      </c>
      <c r="B193" s="384" t="s">
        <v>92</v>
      </c>
      <c r="C193" s="385" t="s">
        <v>31</v>
      </c>
      <c r="D193" s="385" t="s">
        <v>161</v>
      </c>
      <c r="E193" s="386" t="s">
        <v>1880</v>
      </c>
      <c r="F193" s="387" t="str">
        <f t="shared" si="20"/>
        <v>안심2.5G</v>
      </c>
      <c r="G193" s="27" t="str">
        <f t="shared" si="21"/>
        <v/>
      </c>
      <c r="H193" s="389" t="s">
        <v>166</v>
      </c>
      <c r="N193" s="13"/>
    </row>
    <row r="194" spans="1:14">
      <c r="A194" s="384" t="s">
        <v>110</v>
      </c>
      <c r="B194" s="384" t="s">
        <v>92</v>
      </c>
      <c r="C194" s="385" t="s">
        <v>31</v>
      </c>
      <c r="D194" s="385" t="s">
        <v>160</v>
      </c>
      <c r="E194" s="386" t="s">
        <v>1879</v>
      </c>
      <c r="F194" s="387" t="str">
        <f t="shared" si="20"/>
        <v>안심4G</v>
      </c>
      <c r="G194" s="27" t="str">
        <f t="shared" si="21"/>
        <v/>
      </c>
      <c r="H194" s="389" t="s">
        <v>38</v>
      </c>
      <c r="N194" s="13"/>
    </row>
    <row r="195" spans="1:14">
      <c r="A195" s="384" t="s">
        <v>110</v>
      </c>
      <c r="B195" s="384" t="s">
        <v>92</v>
      </c>
      <c r="C195" s="385" t="s">
        <v>31</v>
      </c>
      <c r="D195" s="385" t="s">
        <v>160</v>
      </c>
      <c r="E195" s="386" t="s">
        <v>1881</v>
      </c>
      <c r="F195" s="387" t="str">
        <f t="shared" si="20"/>
        <v>에센스(스페셜)</v>
      </c>
      <c r="G195" s="27" t="str">
        <f t="shared" si="21"/>
        <v/>
      </c>
      <c r="H195" s="389" t="s">
        <v>57</v>
      </c>
      <c r="N195" s="13"/>
    </row>
    <row r="196" spans="1:14">
      <c r="A196" s="384" t="s">
        <v>110</v>
      </c>
      <c r="B196" s="384" t="s">
        <v>92</v>
      </c>
      <c r="C196" s="385" t="s">
        <v>31</v>
      </c>
      <c r="D196" s="385" t="s">
        <v>160</v>
      </c>
      <c r="E196" s="386" t="s">
        <v>1882</v>
      </c>
      <c r="F196" s="387" t="str">
        <f t="shared" si="20"/>
        <v>에센스(스페셜)</v>
      </c>
      <c r="G196" s="27" t="str">
        <f t="shared" si="21"/>
        <v/>
      </c>
      <c r="H196" s="389" t="s">
        <v>57</v>
      </c>
      <c r="N196" s="13"/>
    </row>
    <row r="197" spans="1:14">
      <c r="A197" s="384" t="s">
        <v>110</v>
      </c>
      <c r="B197" s="384" t="s">
        <v>92</v>
      </c>
      <c r="C197" s="385" t="s">
        <v>49</v>
      </c>
      <c r="D197" s="385" t="s">
        <v>5</v>
      </c>
      <c r="E197" s="386" t="s">
        <v>1880</v>
      </c>
      <c r="F197" s="387" t="str">
        <f t="shared" si="20"/>
        <v>안심2.5G</v>
      </c>
      <c r="G197" s="27" t="str">
        <f t="shared" si="21"/>
        <v/>
      </c>
      <c r="H197" s="389" t="s">
        <v>166</v>
      </c>
      <c r="N197" s="13"/>
    </row>
    <row r="198" spans="1:14">
      <c r="A198" s="384" t="s">
        <v>110</v>
      </c>
      <c r="B198" s="384" t="s">
        <v>92</v>
      </c>
      <c r="C198" s="385" t="s">
        <v>32</v>
      </c>
      <c r="D198" s="385" t="s">
        <v>5</v>
      </c>
      <c r="E198" s="386" t="s">
        <v>1879</v>
      </c>
      <c r="F198" s="387" t="str">
        <f t="shared" si="20"/>
        <v>안심4G</v>
      </c>
      <c r="G198" s="27" t="str">
        <f t="shared" si="21"/>
        <v/>
      </c>
      <c r="H198" s="389" t="s">
        <v>38</v>
      </c>
      <c r="N198" s="13"/>
    </row>
    <row r="199" spans="1:14">
      <c r="A199" s="384" t="s">
        <v>110</v>
      </c>
      <c r="B199" s="384" t="s">
        <v>92</v>
      </c>
      <c r="C199" s="385" t="s">
        <v>32</v>
      </c>
      <c r="D199" s="385" t="s">
        <v>5</v>
      </c>
      <c r="E199" s="386" t="s">
        <v>1881</v>
      </c>
      <c r="F199" s="387" t="str">
        <f t="shared" si="20"/>
        <v>에센스(스페셜)</v>
      </c>
      <c r="G199" s="27" t="str">
        <f t="shared" si="21"/>
        <v/>
      </c>
      <c r="H199" s="389" t="s">
        <v>57</v>
      </c>
      <c r="N199" s="13"/>
    </row>
    <row r="200" spans="1:14">
      <c r="A200" s="384" t="s">
        <v>110</v>
      </c>
      <c r="B200" s="384" t="s">
        <v>92</v>
      </c>
      <c r="C200" s="385" t="s">
        <v>32</v>
      </c>
      <c r="D200" s="385" t="s">
        <v>5</v>
      </c>
      <c r="E200" s="386" t="s">
        <v>1882</v>
      </c>
      <c r="F200" s="387" t="str">
        <f t="shared" si="20"/>
        <v>에센스(스페셜)</v>
      </c>
      <c r="G200" s="27" t="str">
        <f t="shared" si="21"/>
        <v/>
      </c>
      <c r="H200" s="389" t="s">
        <v>57</v>
      </c>
      <c r="N200" s="13"/>
    </row>
    <row r="201" spans="1:14">
      <c r="A201" s="384" t="s">
        <v>110</v>
      </c>
      <c r="B201" s="384" t="s">
        <v>92</v>
      </c>
      <c r="C201" s="385" t="s">
        <v>32</v>
      </c>
      <c r="D201" s="385" t="s">
        <v>30</v>
      </c>
      <c r="E201" s="386" t="s">
        <v>1880</v>
      </c>
      <c r="F201" s="387" t="str">
        <f t="shared" si="20"/>
        <v>안심2.5G</v>
      </c>
      <c r="G201" s="27" t="str">
        <f t="shared" si="21"/>
        <v/>
      </c>
      <c r="H201" s="389" t="s">
        <v>166</v>
      </c>
      <c r="N201" s="13"/>
    </row>
    <row r="202" spans="1:14">
      <c r="A202" s="384" t="s">
        <v>110</v>
      </c>
      <c r="B202" s="384" t="s">
        <v>92</v>
      </c>
      <c r="C202" s="385" t="s">
        <v>32</v>
      </c>
      <c r="D202" s="385" t="s">
        <v>30</v>
      </c>
      <c r="E202" s="386" t="s">
        <v>1879</v>
      </c>
      <c r="F202" s="387" t="str">
        <f t="shared" si="20"/>
        <v>안심4G</v>
      </c>
      <c r="G202" s="27" t="str">
        <f t="shared" si="21"/>
        <v/>
      </c>
      <c r="H202" s="389" t="s">
        <v>38</v>
      </c>
      <c r="N202" s="13"/>
    </row>
    <row r="203" spans="1:14">
      <c r="A203" s="384" t="s">
        <v>110</v>
      </c>
      <c r="B203" s="384" t="s">
        <v>92</v>
      </c>
      <c r="C203" s="385" t="s">
        <v>32</v>
      </c>
      <c r="D203" s="385" t="s">
        <v>30</v>
      </c>
      <c r="E203" s="386" t="s">
        <v>1881</v>
      </c>
      <c r="F203" s="387" t="str">
        <f t="shared" si="20"/>
        <v>에센스(스페셜)</v>
      </c>
      <c r="G203" s="27" t="str">
        <f t="shared" si="21"/>
        <v/>
      </c>
      <c r="H203" s="389" t="s">
        <v>57</v>
      </c>
      <c r="N203" s="13"/>
    </row>
    <row r="204" spans="1:14">
      <c r="A204" s="384" t="s">
        <v>110</v>
      </c>
      <c r="B204" s="384" t="s">
        <v>92</v>
      </c>
      <c r="C204" s="385" t="s">
        <v>32</v>
      </c>
      <c r="D204" s="385" t="s">
        <v>30</v>
      </c>
      <c r="E204" s="386" t="s">
        <v>1882</v>
      </c>
      <c r="F204" s="387" t="str">
        <f t="shared" si="20"/>
        <v>에센스(스페셜)</v>
      </c>
      <c r="G204" s="27" t="str">
        <f t="shared" si="21"/>
        <v/>
      </c>
      <c r="H204" s="389" t="s">
        <v>57</v>
      </c>
      <c r="N204" s="13"/>
    </row>
    <row r="205" spans="1:14">
      <c r="A205" s="384" t="s">
        <v>110</v>
      </c>
      <c r="B205" s="384" t="s">
        <v>92</v>
      </c>
      <c r="C205" s="385" t="s">
        <v>32</v>
      </c>
      <c r="D205" s="385" t="s">
        <v>10</v>
      </c>
      <c r="E205" s="386" t="s">
        <v>1880</v>
      </c>
      <c r="F205" s="387" t="str">
        <f t="shared" ref="F205:F252" si="22">IFERROR(VLOOKUP(E205,$A$10:$C$16,3,0),0)</f>
        <v>안심2.5G</v>
      </c>
      <c r="G205" s="27" t="str">
        <f t="shared" si="21"/>
        <v/>
      </c>
      <c r="H205" s="389" t="s">
        <v>166</v>
      </c>
      <c r="N205" s="13"/>
    </row>
    <row r="206" spans="1:14">
      <c r="A206" s="384" t="s">
        <v>110</v>
      </c>
      <c r="B206" s="384" t="s">
        <v>92</v>
      </c>
      <c r="C206" s="385" t="s">
        <v>32</v>
      </c>
      <c r="D206" s="385" t="s">
        <v>10</v>
      </c>
      <c r="E206" s="386" t="s">
        <v>1879</v>
      </c>
      <c r="F206" s="387" t="str">
        <f t="shared" si="22"/>
        <v>안심4G</v>
      </c>
      <c r="G206" s="27" t="str">
        <f t="shared" si="21"/>
        <v/>
      </c>
      <c r="H206" s="389" t="s">
        <v>38</v>
      </c>
      <c r="N206" s="13"/>
    </row>
    <row r="207" spans="1:14">
      <c r="A207" s="384" t="s">
        <v>110</v>
      </c>
      <c r="B207" s="384" t="s">
        <v>92</v>
      </c>
      <c r="C207" s="385" t="s">
        <v>32</v>
      </c>
      <c r="D207" s="385" t="s">
        <v>10</v>
      </c>
      <c r="E207" s="386" t="s">
        <v>1881</v>
      </c>
      <c r="F207" s="387" t="str">
        <f t="shared" si="22"/>
        <v>에센스(스페셜)</v>
      </c>
      <c r="G207" s="27" t="str">
        <f t="shared" si="21"/>
        <v/>
      </c>
      <c r="H207" s="389" t="s">
        <v>57</v>
      </c>
      <c r="N207" s="13"/>
    </row>
    <row r="208" spans="1:14">
      <c r="A208" s="384" t="s">
        <v>110</v>
      </c>
      <c r="B208" s="384" t="s">
        <v>92</v>
      </c>
      <c r="C208" s="385" t="s">
        <v>32</v>
      </c>
      <c r="D208" s="385" t="s">
        <v>10</v>
      </c>
      <c r="E208" s="386" t="s">
        <v>1882</v>
      </c>
      <c r="F208" s="387" t="str">
        <f t="shared" si="22"/>
        <v>에센스(스페셜)</v>
      </c>
      <c r="G208" s="27" t="str">
        <f t="shared" si="21"/>
        <v/>
      </c>
      <c r="H208" s="389" t="s">
        <v>57</v>
      </c>
      <c r="N208" s="13"/>
    </row>
    <row r="209" spans="1:14">
      <c r="A209" s="384" t="s">
        <v>110</v>
      </c>
      <c r="B209" s="384" t="s">
        <v>92</v>
      </c>
      <c r="C209" s="385" t="s">
        <v>32</v>
      </c>
      <c r="D209" s="385" t="s">
        <v>13</v>
      </c>
      <c r="E209" s="386" t="s">
        <v>1880</v>
      </c>
      <c r="F209" s="387" t="str">
        <f t="shared" si="22"/>
        <v>안심2.5G</v>
      </c>
      <c r="G209" s="27" t="str">
        <f t="shared" si="21"/>
        <v/>
      </c>
      <c r="H209" s="389" t="s">
        <v>166</v>
      </c>
      <c r="N209" s="13"/>
    </row>
    <row r="210" spans="1:14">
      <c r="A210" s="384" t="s">
        <v>110</v>
      </c>
      <c r="B210" s="384" t="s">
        <v>92</v>
      </c>
      <c r="C210" s="385" t="s">
        <v>32</v>
      </c>
      <c r="D210" s="385" t="s">
        <v>13</v>
      </c>
      <c r="E210" s="386" t="s">
        <v>1879</v>
      </c>
      <c r="F210" s="387" t="str">
        <f t="shared" si="22"/>
        <v>안심4G</v>
      </c>
      <c r="G210" s="27" t="str">
        <f t="shared" si="21"/>
        <v/>
      </c>
      <c r="H210" s="389" t="s">
        <v>38</v>
      </c>
      <c r="N210" s="13"/>
    </row>
    <row r="211" spans="1:14">
      <c r="A211" s="384" t="s">
        <v>110</v>
      </c>
      <c r="B211" s="384" t="s">
        <v>92</v>
      </c>
      <c r="C211" s="385" t="s">
        <v>32</v>
      </c>
      <c r="D211" s="385" t="s">
        <v>13</v>
      </c>
      <c r="E211" s="386" t="s">
        <v>1881</v>
      </c>
      <c r="F211" s="387" t="str">
        <f t="shared" si="22"/>
        <v>에센스(스페셜)</v>
      </c>
      <c r="G211" s="27" t="str">
        <f t="shared" si="21"/>
        <v/>
      </c>
      <c r="H211" s="389" t="s">
        <v>57</v>
      </c>
      <c r="N211" s="13"/>
    </row>
    <row r="212" spans="1:14">
      <c r="A212" s="384" t="s">
        <v>110</v>
      </c>
      <c r="B212" s="384" t="s">
        <v>92</v>
      </c>
      <c r="C212" s="385" t="s">
        <v>32</v>
      </c>
      <c r="D212" s="385" t="s">
        <v>13</v>
      </c>
      <c r="E212" s="386" t="s">
        <v>1882</v>
      </c>
      <c r="F212" s="387" t="str">
        <f t="shared" si="22"/>
        <v>에센스(스페셜)</v>
      </c>
      <c r="G212" s="27" t="str">
        <f t="shared" si="21"/>
        <v/>
      </c>
      <c r="H212" s="389" t="s">
        <v>57</v>
      </c>
      <c r="N212" s="13"/>
    </row>
    <row r="213" spans="1:14">
      <c r="A213" s="384" t="s">
        <v>110</v>
      </c>
      <c r="B213" s="384" t="s">
        <v>92</v>
      </c>
      <c r="C213" s="385" t="s">
        <v>32</v>
      </c>
      <c r="D213" s="385" t="s">
        <v>34</v>
      </c>
      <c r="E213" s="386" t="s">
        <v>1880</v>
      </c>
      <c r="F213" s="387" t="str">
        <f t="shared" si="22"/>
        <v>안심2.5G</v>
      </c>
      <c r="G213" s="27" t="str">
        <f t="shared" si="21"/>
        <v/>
      </c>
      <c r="H213" s="389" t="s">
        <v>166</v>
      </c>
      <c r="N213" s="13"/>
    </row>
    <row r="214" spans="1:14">
      <c r="A214" s="384" t="s">
        <v>110</v>
      </c>
      <c r="B214" s="384" t="s">
        <v>92</v>
      </c>
      <c r="C214" s="385" t="s">
        <v>32</v>
      </c>
      <c r="D214" s="385" t="s">
        <v>34</v>
      </c>
      <c r="E214" s="386" t="s">
        <v>1879</v>
      </c>
      <c r="F214" s="387" t="str">
        <f t="shared" si="22"/>
        <v>안심4G</v>
      </c>
      <c r="G214" s="27" t="str">
        <f t="shared" si="21"/>
        <v/>
      </c>
      <c r="H214" s="389" t="s">
        <v>38</v>
      </c>
      <c r="N214" s="13"/>
    </row>
    <row r="215" spans="1:14">
      <c r="A215" s="384" t="s">
        <v>110</v>
      </c>
      <c r="B215" s="384" t="s">
        <v>92</v>
      </c>
      <c r="C215" s="385" t="s">
        <v>32</v>
      </c>
      <c r="D215" s="385" t="s">
        <v>34</v>
      </c>
      <c r="E215" s="386" t="s">
        <v>1881</v>
      </c>
      <c r="F215" s="387" t="str">
        <f t="shared" si="22"/>
        <v>에센스(스페셜)</v>
      </c>
      <c r="G215" s="27" t="str">
        <f t="shared" si="21"/>
        <v/>
      </c>
      <c r="H215" s="389" t="s">
        <v>57</v>
      </c>
      <c r="N215" s="13"/>
    </row>
    <row r="216" spans="1:14">
      <c r="A216" s="384" t="s">
        <v>110</v>
      </c>
      <c r="B216" s="384" t="s">
        <v>92</v>
      </c>
      <c r="C216" s="385" t="s">
        <v>32</v>
      </c>
      <c r="D216" s="385" t="s">
        <v>34</v>
      </c>
      <c r="E216" s="386" t="s">
        <v>1882</v>
      </c>
      <c r="F216" s="387" t="str">
        <f t="shared" si="22"/>
        <v>에센스(스페셜)</v>
      </c>
      <c r="G216" s="27" t="str">
        <f t="shared" si="21"/>
        <v/>
      </c>
      <c r="H216" s="389" t="s">
        <v>57</v>
      </c>
      <c r="N216" s="13"/>
    </row>
    <row r="217" spans="1:14">
      <c r="A217" s="384" t="s">
        <v>110</v>
      </c>
      <c r="B217" s="384" t="s">
        <v>92</v>
      </c>
      <c r="C217" s="385" t="s">
        <v>32</v>
      </c>
      <c r="D217" s="385" t="s">
        <v>86</v>
      </c>
      <c r="E217" s="386" t="s">
        <v>1880</v>
      </c>
      <c r="F217" s="387" t="str">
        <f t="shared" si="22"/>
        <v>안심2.5G</v>
      </c>
      <c r="G217" s="27" t="str">
        <f t="shared" si="21"/>
        <v/>
      </c>
      <c r="H217" s="389" t="s">
        <v>166</v>
      </c>
      <c r="N217" s="13"/>
    </row>
    <row r="218" spans="1:14">
      <c r="A218" s="384" t="s">
        <v>110</v>
      </c>
      <c r="B218" s="384" t="s">
        <v>92</v>
      </c>
      <c r="C218" s="385" t="s">
        <v>32</v>
      </c>
      <c r="D218" s="385" t="s">
        <v>86</v>
      </c>
      <c r="E218" s="386" t="s">
        <v>1879</v>
      </c>
      <c r="F218" s="387" t="str">
        <f t="shared" si="22"/>
        <v>안심4G</v>
      </c>
      <c r="G218" s="27" t="str">
        <f t="shared" si="21"/>
        <v/>
      </c>
      <c r="H218" s="389" t="s">
        <v>38</v>
      </c>
      <c r="N218" s="13"/>
    </row>
    <row r="219" spans="1:14">
      <c r="A219" s="384" t="s">
        <v>110</v>
      </c>
      <c r="B219" s="384" t="s">
        <v>92</v>
      </c>
      <c r="C219" s="385" t="s">
        <v>32</v>
      </c>
      <c r="D219" s="385" t="s">
        <v>86</v>
      </c>
      <c r="E219" s="386" t="s">
        <v>1881</v>
      </c>
      <c r="F219" s="387" t="str">
        <f t="shared" si="22"/>
        <v>에센스(스페셜)</v>
      </c>
      <c r="G219" s="27" t="str">
        <f t="shared" si="21"/>
        <v/>
      </c>
      <c r="H219" s="389" t="s">
        <v>57</v>
      </c>
      <c r="N219" s="13"/>
    </row>
    <row r="220" spans="1:14">
      <c r="A220" s="384" t="s">
        <v>110</v>
      </c>
      <c r="B220" s="384" t="s">
        <v>92</v>
      </c>
      <c r="C220" s="385" t="s">
        <v>32</v>
      </c>
      <c r="D220" s="385" t="s">
        <v>86</v>
      </c>
      <c r="E220" s="386" t="s">
        <v>1882</v>
      </c>
      <c r="F220" s="387" t="str">
        <f t="shared" si="22"/>
        <v>에센스(스페셜)</v>
      </c>
      <c r="G220" s="27" t="str">
        <f t="shared" si="21"/>
        <v/>
      </c>
      <c r="H220" s="389" t="s">
        <v>57</v>
      </c>
      <c r="N220" s="13"/>
    </row>
    <row r="221" spans="1:14">
      <c r="A221" s="384" t="s">
        <v>110</v>
      </c>
      <c r="B221" s="384" t="s">
        <v>92</v>
      </c>
      <c r="C221" s="385" t="s">
        <v>32</v>
      </c>
      <c r="D221" s="385" t="s">
        <v>161</v>
      </c>
      <c r="E221" s="386" t="s">
        <v>1880</v>
      </c>
      <c r="F221" s="387" t="str">
        <f t="shared" si="22"/>
        <v>안심2.5G</v>
      </c>
      <c r="G221" s="27" t="str">
        <f t="shared" ref="G221:G284" si="23">IF(F221="스몰","LTE안심옵션","")</f>
        <v/>
      </c>
      <c r="H221" s="389" t="s">
        <v>166</v>
      </c>
      <c r="N221" s="13"/>
    </row>
    <row r="222" spans="1:14">
      <c r="A222" s="384" t="s">
        <v>110</v>
      </c>
      <c r="B222" s="384" t="s">
        <v>92</v>
      </c>
      <c r="C222" s="385" t="s">
        <v>32</v>
      </c>
      <c r="D222" s="385" t="s">
        <v>160</v>
      </c>
      <c r="E222" s="386" t="s">
        <v>1879</v>
      </c>
      <c r="F222" s="387" t="str">
        <f t="shared" si="22"/>
        <v>안심4G</v>
      </c>
      <c r="G222" s="27" t="str">
        <f t="shared" si="23"/>
        <v/>
      </c>
      <c r="H222" s="389" t="s">
        <v>38</v>
      </c>
      <c r="N222" s="13"/>
    </row>
    <row r="223" spans="1:14">
      <c r="A223" s="384" t="s">
        <v>110</v>
      </c>
      <c r="B223" s="384" t="s">
        <v>92</v>
      </c>
      <c r="C223" s="385" t="s">
        <v>32</v>
      </c>
      <c r="D223" s="385" t="s">
        <v>160</v>
      </c>
      <c r="E223" s="386" t="s">
        <v>1881</v>
      </c>
      <c r="F223" s="387" t="str">
        <f t="shared" si="22"/>
        <v>에센스(스페셜)</v>
      </c>
      <c r="G223" s="27" t="str">
        <f t="shared" si="23"/>
        <v/>
      </c>
      <c r="H223" s="389" t="s">
        <v>57</v>
      </c>
      <c r="N223" s="13"/>
    </row>
    <row r="224" spans="1:14">
      <c r="A224" s="384" t="s">
        <v>110</v>
      </c>
      <c r="B224" s="384" t="s">
        <v>92</v>
      </c>
      <c r="C224" s="385" t="s">
        <v>32</v>
      </c>
      <c r="D224" s="385" t="s">
        <v>160</v>
      </c>
      <c r="E224" s="386" t="s">
        <v>1882</v>
      </c>
      <c r="F224" s="387" t="str">
        <f t="shared" si="22"/>
        <v>에센스(스페셜)</v>
      </c>
      <c r="G224" s="27" t="str">
        <f t="shared" si="23"/>
        <v/>
      </c>
      <c r="H224" s="389" t="s">
        <v>57</v>
      </c>
      <c r="N224" s="13"/>
    </row>
    <row r="225" spans="1:14">
      <c r="A225" s="384" t="s">
        <v>110</v>
      </c>
      <c r="B225" s="384" t="s">
        <v>92</v>
      </c>
      <c r="C225" s="385" t="s">
        <v>50</v>
      </c>
      <c r="D225" s="385" t="s">
        <v>5</v>
      </c>
      <c r="E225" s="386" t="s">
        <v>1880</v>
      </c>
      <c r="F225" s="387" t="str">
        <f t="shared" si="22"/>
        <v>안심2.5G</v>
      </c>
      <c r="G225" s="27" t="str">
        <f t="shared" si="23"/>
        <v/>
      </c>
      <c r="H225" s="389" t="s">
        <v>166</v>
      </c>
      <c r="N225" s="13"/>
    </row>
    <row r="226" spans="1:14">
      <c r="A226" s="384" t="s">
        <v>110</v>
      </c>
      <c r="B226" s="384" t="s">
        <v>92</v>
      </c>
      <c r="C226" s="385" t="s">
        <v>33</v>
      </c>
      <c r="D226" s="385" t="s">
        <v>5</v>
      </c>
      <c r="E226" s="386" t="s">
        <v>1879</v>
      </c>
      <c r="F226" s="387" t="str">
        <f t="shared" si="22"/>
        <v>안심4G</v>
      </c>
      <c r="G226" s="27" t="str">
        <f t="shared" si="23"/>
        <v/>
      </c>
      <c r="H226" s="389" t="s">
        <v>38</v>
      </c>
      <c r="N226" s="13"/>
    </row>
    <row r="227" spans="1:14">
      <c r="A227" s="384" t="s">
        <v>110</v>
      </c>
      <c r="B227" s="384" t="s">
        <v>92</v>
      </c>
      <c r="C227" s="385" t="s">
        <v>33</v>
      </c>
      <c r="D227" s="385" t="s">
        <v>5</v>
      </c>
      <c r="E227" s="386" t="s">
        <v>1881</v>
      </c>
      <c r="F227" s="387" t="str">
        <f t="shared" si="22"/>
        <v>에센스(스페셜)</v>
      </c>
      <c r="G227" s="27" t="str">
        <f t="shared" si="23"/>
        <v/>
      </c>
      <c r="H227" s="389" t="s">
        <v>57</v>
      </c>
      <c r="N227" s="13"/>
    </row>
    <row r="228" spans="1:14">
      <c r="A228" s="384" t="s">
        <v>110</v>
      </c>
      <c r="B228" s="384" t="s">
        <v>92</v>
      </c>
      <c r="C228" s="385" t="s">
        <v>33</v>
      </c>
      <c r="D228" s="385" t="s">
        <v>5</v>
      </c>
      <c r="E228" s="386" t="s">
        <v>1882</v>
      </c>
      <c r="F228" s="387" t="str">
        <f t="shared" si="22"/>
        <v>에센스(스페셜)</v>
      </c>
      <c r="G228" s="27" t="str">
        <f t="shared" si="23"/>
        <v/>
      </c>
      <c r="H228" s="389" t="s">
        <v>57</v>
      </c>
      <c r="N228" s="13"/>
    </row>
    <row r="229" spans="1:14">
      <c r="A229" s="384" t="s">
        <v>110</v>
      </c>
      <c r="B229" s="384" t="s">
        <v>92</v>
      </c>
      <c r="C229" s="385" t="s">
        <v>33</v>
      </c>
      <c r="D229" s="385" t="s">
        <v>30</v>
      </c>
      <c r="E229" s="386" t="s">
        <v>1880</v>
      </c>
      <c r="F229" s="387" t="str">
        <f t="shared" si="22"/>
        <v>안심2.5G</v>
      </c>
      <c r="G229" s="27" t="str">
        <f t="shared" si="23"/>
        <v/>
      </c>
      <c r="H229" s="389" t="s">
        <v>166</v>
      </c>
      <c r="N229" s="13"/>
    </row>
    <row r="230" spans="1:14">
      <c r="A230" s="384" t="s">
        <v>110</v>
      </c>
      <c r="B230" s="384" t="s">
        <v>92</v>
      </c>
      <c r="C230" s="385" t="s">
        <v>33</v>
      </c>
      <c r="D230" s="385" t="s">
        <v>30</v>
      </c>
      <c r="E230" s="386" t="s">
        <v>1879</v>
      </c>
      <c r="F230" s="387" t="str">
        <f t="shared" si="22"/>
        <v>안심4G</v>
      </c>
      <c r="G230" s="27" t="str">
        <f t="shared" si="23"/>
        <v/>
      </c>
      <c r="H230" s="389" t="s">
        <v>38</v>
      </c>
      <c r="N230" s="13"/>
    </row>
    <row r="231" spans="1:14">
      <c r="A231" s="384" t="s">
        <v>110</v>
      </c>
      <c r="B231" s="384" t="s">
        <v>92</v>
      </c>
      <c r="C231" s="385" t="s">
        <v>33</v>
      </c>
      <c r="D231" s="385" t="s">
        <v>30</v>
      </c>
      <c r="E231" s="386" t="s">
        <v>1881</v>
      </c>
      <c r="F231" s="387" t="str">
        <f t="shared" si="22"/>
        <v>에센스(스페셜)</v>
      </c>
      <c r="G231" s="27" t="str">
        <f t="shared" si="23"/>
        <v/>
      </c>
      <c r="H231" s="389" t="s">
        <v>57</v>
      </c>
      <c r="N231" s="13"/>
    </row>
    <row r="232" spans="1:14">
      <c r="A232" s="384" t="s">
        <v>110</v>
      </c>
      <c r="B232" s="384" t="s">
        <v>92</v>
      </c>
      <c r="C232" s="385" t="s">
        <v>33</v>
      </c>
      <c r="D232" s="385" t="s">
        <v>30</v>
      </c>
      <c r="E232" s="386" t="s">
        <v>1882</v>
      </c>
      <c r="F232" s="387" t="str">
        <f t="shared" si="22"/>
        <v>에센스(스페셜)</v>
      </c>
      <c r="G232" s="27" t="str">
        <f t="shared" si="23"/>
        <v/>
      </c>
      <c r="H232" s="389" t="s">
        <v>57</v>
      </c>
      <c r="N232" s="13"/>
    </row>
    <row r="233" spans="1:14">
      <c r="A233" s="384" t="s">
        <v>110</v>
      </c>
      <c r="B233" s="384" t="s">
        <v>92</v>
      </c>
      <c r="C233" s="385" t="s">
        <v>33</v>
      </c>
      <c r="D233" s="385" t="s">
        <v>10</v>
      </c>
      <c r="E233" s="386" t="s">
        <v>1880</v>
      </c>
      <c r="F233" s="387" t="str">
        <f t="shared" si="22"/>
        <v>안심2.5G</v>
      </c>
      <c r="G233" s="27" t="str">
        <f t="shared" si="23"/>
        <v/>
      </c>
      <c r="H233" s="389" t="s">
        <v>166</v>
      </c>
      <c r="N233" s="13"/>
    </row>
    <row r="234" spans="1:14">
      <c r="A234" s="384" t="s">
        <v>110</v>
      </c>
      <c r="B234" s="384" t="s">
        <v>92</v>
      </c>
      <c r="C234" s="385" t="s">
        <v>33</v>
      </c>
      <c r="D234" s="385" t="s">
        <v>10</v>
      </c>
      <c r="E234" s="386" t="s">
        <v>1879</v>
      </c>
      <c r="F234" s="387" t="str">
        <f t="shared" si="22"/>
        <v>안심4G</v>
      </c>
      <c r="G234" s="27" t="str">
        <f t="shared" si="23"/>
        <v/>
      </c>
      <c r="H234" s="389" t="s">
        <v>38</v>
      </c>
      <c r="N234" s="13"/>
    </row>
    <row r="235" spans="1:14">
      <c r="A235" s="384" t="s">
        <v>110</v>
      </c>
      <c r="B235" s="384" t="s">
        <v>92</v>
      </c>
      <c r="C235" s="385" t="s">
        <v>33</v>
      </c>
      <c r="D235" s="385" t="s">
        <v>10</v>
      </c>
      <c r="E235" s="386" t="s">
        <v>1881</v>
      </c>
      <c r="F235" s="387" t="str">
        <f t="shared" si="22"/>
        <v>에센스(스페셜)</v>
      </c>
      <c r="G235" s="27" t="str">
        <f t="shared" si="23"/>
        <v/>
      </c>
      <c r="H235" s="389" t="s">
        <v>57</v>
      </c>
      <c r="N235" s="13"/>
    </row>
    <row r="236" spans="1:14">
      <c r="A236" s="384" t="s">
        <v>110</v>
      </c>
      <c r="B236" s="384" t="s">
        <v>92</v>
      </c>
      <c r="C236" s="385" t="s">
        <v>33</v>
      </c>
      <c r="D236" s="385" t="s">
        <v>10</v>
      </c>
      <c r="E236" s="386" t="s">
        <v>1882</v>
      </c>
      <c r="F236" s="387" t="str">
        <f t="shared" si="22"/>
        <v>에센스(스페셜)</v>
      </c>
      <c r="G236" s="27" t="str">
        <f t="shared" si="23"/>
        <v/>
      </c>
      <c r="H236" s="389" t="s">
        <v>57</v>
      </c>
      <c r="N236" s="13"/>
    </row>
    <row r="237" spans="1:14">
      <c r="A237" s="384" t="s">
        <v>110</v>
      </c>
      <c r="B237" s="384" t="s">
        <v>92</v>
      </c>
      <c r="C237" s="385" t="s">
        <v>33</v>
      </c>
      <c r="D237" s="385" t="s">
        <v>13</v>
      </c>
      <c r="E237" s="386" t="s">
        <v>1880</v>
      </c>
      <c r="F237" s="387" t="str">
        <f t="shared" si="22"/>
        <v>안심2.5G</v>
      </c>
      <c r="G237" s="27" t="str">
        <f t="shared" si="23"/>
        <v/>
      </c>
      <c r="H237" s="389" t="s">
        <v>166</v>
      </c>
      <c r="N237" s="13"/>
    </row>
    <row r="238" spans="1:14">
      <c r="A238" s="384" t="s">
        <v>110</v>
      </c>
      <c r="B238" s="384" t="s">
        <v>92</v>
      </c>
      <c r="C238" s="385" t="s">
        <v>33</v>
      </c>
      <c r="D238" s="385" t="s">
        <v>13</v>
      </c>
      <c r="E238" s="386" t="s">
        <v>1879</v>
      </c>
      <c r="F238" s="387" t="str">
        <f t="shared" si="22"/>
        <v>안심4G</v>
      </c>
      <c r="G238" s="27" t="str">
        <f t="shared" si="23"/>
        <v/>
      </c>
      <c r="H238" s="389" t="s">
        <v>38</v>
      </c>
      <c r="N238" s="13"/>
    </row>
    <row r="239" spans="1:14">
      <c r="A239" s="384" t="s">
        <v>110</v>
      </c>
      <c r="B239" s="384" t="s">
        <v>92</v>
      </c>
      <c r="C239" s="385" t="s">
        <v>33</v>
      </c>
      <c r="D239" s="385" t="s">
        <v>13</v>
      </c>
      <c r="E239" s="386" t="s">
        <v>1881</v>
      </c>
      <c r="F239" s="387" t="str">
        <f t="shared" si="22"/>
        <v>에센스(스페셜)</v>
      </c>
      <c r="G239" s="27" t="str">
        <f t="shared" si="23"/>
        <v/>
      </c>
      <c r="H239" s="389" t="s">
        <v>57</v>
      </c>
      <c r="N239" s="13"/>
    </row>
    <row r="240" spans="1:14">
      <c r="A240" s="384" t="s">
        <v>110</v>
      </c>
      <c r="B240" s="384" t="s">
        <v>92</v>
      </c>
      <c r="C240" s="385" t="s">
        <v>33</v>
      </c>
      <c r="D240" s="385" t="s">
        <v>13</v>
      </c>
      <c r="E240" s="386" t="s">
        <v>1882</v>
      </c>
      <c r="F240" s="387" t="str">
        <f t="shared" si="22"/>
        <v>에센스(스페셜)</v>
      </c>
      <c r="G240" s="27" t="str">
        <f t="shared" si="23"/>
        <v/>
      </c>
      <c r="H240" s="389" t="s">
        <v>57</v>
      </c>
      <c r="N240" s="13"/>
    </row>
    <row r="241" spans="1:14">
      <c r="A241" s="384" t="s">
        <v>110</v>
      </c>
      <c r="B241" s="384" t="s">
        <v>92</v>
      </c>
      <c r="C241" s="385" t="s">
        <v>33</v>
      </c>
      <c r="D241" s="385" t="s">
        <v>34</v>
      </c>
      <c r="E241" s="386" t="s">
        <v>1880</v>
      </c>
      <c r="F241" s="387" t="str">
        <f t="shared" si="22"/>
        <v>안심2.5G</v>
      </c>
      <c r="G241" s="27" t="str">
        <f t="shared" si="23"/>
        <v/>
      </c>
      <c r="H241" s="389" t="s">
        <v>166</v>
      </c>
      <c r="N241" s="13"/>
    </row>
    <row r="242" spans="1:14">
      <c r="A242" s="384" t="s">
        <v>110</v>
      </c>
      <c r="B242" s="384" t="s">
        <v>92</v>
      </c>
      <c r="C242" s="385" t="s">
        <v>33</v>
      </c>
      <c r="D242" s="385" t="s">
        <v>34</v>
      </c>
      <c r="E242" s="386" t="s">
        <v>1879</v>
      </c>
      <c r="F242" s="387" t="str">
        <f t="shared" si="22"/>
        <v>안심4G</v>
      </c>
      <c r="G242" s="27" t="str">
        <f t="shared" si="23"/>
        <v/>
      </c>
      <c r="H242" s="389" t="s">
        <v>38</v>
      </c>
      <c r="N242" s="13"/>
    </row>
    <row r="243" spans="1:14">
      <c r="A243" s="384" t="s">
        <v>110</v>
      </c>
      <c r="B243" s="384" t="s">
        <v>92</v>
      </c>
      <c r="C243" s="385" t="s">
        <v>33</v>
      </c>
      <c r="D243" s="385" t="s">
        <v>34</v>
      </c>
      <c r="E243" s="386" t="s">
        <v>1881</v>
      </c>
      <c r="F243" s="387" t="str">
        <f t="shared" si="22"/>
        <v>에센스(스페셜)</v>
      </c>
      <c r="G243" s="27" t="str">
        <f t="shared" si="23"/>
        <v/>
      </c>
      <c r="H243" s="389" t="s">
        <v>57</v>
      </c>
      <c r="N243" s="13"/>
    </row>
    <row r="244" spans="1:14">
      <c r="A244" s="384" t="s">
        <v>110</v>
      </c>
      <c r="B244" s="384" t="s">
        <v>92</v>
      </c>
      <c r="C244" s="385" t="s">
        <v>33</v>
      </c>
      <c r="D244" s="385" t="s">
        <v>34</v>
      </c>
      <c r="E244" s="386" t="s">
        <v>1882</v>
      </c>
      <c r="F244" s="387" t="str">
        <f t="shared" si="22"/>
        <v>에센스(스페셜)</v>
      </c>
      <c r="G244" s="27" t="str">
        <f t="shared" si="23"/>
        <v/>
      </c>
      <c r="H244" s="389" t="s">
        <v>57</v>
      </c>
      <c r="N244" s="13"/>
    </row>
    <row r="245" spans="1:14">
      <c r="A245" s="384" t="s">
        <v>110</v>
      </c>
      <c r="B245" s="384" t="s">
        <v>92</v>
      </c>
      <c r="C245" s="385" t="s">
        <v>33</v>
      </c>
      <c r="D245" s="385" t="s">
        <v>86</v>
      </c>
      <c r="E245" s="386" t="s">
        <v>1880</v>
      </c>
      <c r="F245" s="387" t="str">
        <f t="shared" si="22"/>
        <v>안심2.5G</v>
      </c>
      <c r="G245" s="27" t="str">
        <f t="shared" si="23"/>
        <v/>
      </c>
      <c r="H245" s="389" t="s">
        <v>166</v>
      </c>
      <c r="N245" s="13"/>
    </row>
    <row r="246" spans="1:14">
      <c r="A246" s="384" t="s">
        <v>110</v>
      </c>
      <c r="B246" s="384" t="s">
        <v>92</v>
      </c>
      <c r="C246" s="385" t="s">
        <v>33</v>
      </c>
      <c r="D246" s="385" t="s">
        <v>86</v>
      </c>
      <c r="E246" s="386" t="s">
        <v>1879</v>
      </c>
      <c r="F246" s="387" t="str">
        <f t="shared" si="22"/>
        <v>안심4G</v>
      </c>
      <c r="G246" s="27" t="str">
        <f t="shared" si="23"/>
        <v/>
      </c>
      <c r="H246" s="389" t="s">
        <v>38</v>
      </c>
      <c r="N246" s="13"/>
    </row>
    <row r="247" spans="1:14">
      <c r="A247" s="384" t="s">
        <v>110</v>
      </c>
      <c r="B247" s="384" t="s">
        <v>92</v>
      </c>
      <c r="C247" s="385" t="s">
        <v>33</v>
      </c>
      <c r="D247" s="385" t="s">
        <v>86</v>
      </c>
      <c r="E247" s="386" t="s">
        <v>1881</v>
      </c>
      <c r="F247" s="387" t="str">
        <f t="shared" si="22"/>
        <v>에센스(스페셜)</v>
      </c>
      <c r="G247" s="27" t="str">
        <f t="shared" si="23"/>
        <v/>
      </c>
      <c r="H247" s="389" t="s">
        <v>57</v>
      </c>
      <c r="N247" s="13"/>
    </row>
    <row r="248" spans="1:14">
      <c r="A248" s="384" t="s">
        <v>110</v>
      </c>
      <c r="B248" s="384" t="s">
        <v>92</v>
      </c>
      <c r="C248" s="385" t="s">
        <v>33</v>
      </c>
      <c r="D248" s="385" t="s">
        <v>86</v>
      </c>
      <c r="E248" s="386" t="s">
        <v>1882</v>
      </c>
      <c r="F248" s="387" t="str">
        <f t="shared" si="22"/>
        <v>에센스(스페셜)</v>
      </c>
      <c r="G248" s="27" t="str">
        <f t="shared" si="23"/>
        <v/>
      </c>
      <c r="H248" s="389" t="s">
        <v>57</v>
      </c>
      <c r="N248" s="13"/>
    </row>
    <row r="249" spans="1:14">
      <c r="A249" s="384" t="s">
        <v>110</v>
      </c>
      <c r="B249" s="384" t="s">
        <v>92</v>
      </c>
      <c r="C249" s="385" t="s">
        <v>33</v>
      </c>
      <c r="D249" s="385" t="s">
        <v>161</v>
      </c>
      <c r="E249" s="386" t="s">
        <v>1880</v>
      </c>
      <c r="F249" s="387" t="str">
        <f t="shared" si="22"/>
        <v>안심2.5G</v>
      </c>
      <c r="G249" s="27" t="str">
        <f t="shared" si="23"/>
        <v/>
      </c>
      <c r="H249" s="389" t="s">
        <v>166</v>
      </c>
      <c r="N249" s="13"/>
    </row>
    <row r="250" spans="1:14">
      <c r="A250" s="384" t="s">
        <v>110</v>
      </c>
      <c r="B250" s="384" t="s">
        <v>92</v>
      </c>
      <c r="C250" s="385" t="s">
        <v>33</v>
      </c>
      <c r="D250" s="385" t="s">
        <v>160</v>
      </c>
      <c r="E250" s="386" t="s">
        <v>1879</v>
      </c>
      <c r="F250" s="387" t="str">
        <f t="shared" si="22"/>
        <v>안심4G</v>
      </c>
      <c r="G250" s="27" t="str">
        <f t="shared" si="23"/>
        <v/>
      </c>
      <c r="H250" s="389" t="s">
        <v>38</v>
      </c>
      <c r="N250" s="13"/>
    </row>
    <row r="251" spans="1:14">
      <c r="A251" s="384" t="s">
        <v>110</v>
      </c>
      <c r="B251" s="384" t="s">
        <v>92</v>
      </c>
      <c r="C251" s="385" t="s">
        <v>33</v>
      </c>
      <c r="D251" s="385" t="s">
        <v>160</v>
      </c>
      <c r="E251" s="386" t="s">
        <v>1881</v>
      </c>
      <c r="F251" s="387" t="str">
        <f t="shared" si="22"/>
        <v>에센스(스페셜)</v>
      </c>
      <c r="G251" s="27" t="str">
        <f t="shared" si="23"/>
        <v/>
      </c>
      <c r="H251" s="389" t="s">
        <v>57</v>
      </c>
      <c r="N251" s="13"/>
    </row>
    <row r="252" spans="1:14">
      <c r="A252" s="384" t="s">
        <v>110</v>
      </c>
      <c r="B252" s="384" t="s">
        <v>92</v>
      </c>
      <c r="C252" s="385" t="s">
        <v>33</v>
      </c>
      <c r="D252" s="385" t="s">
        <v>160</v>
      </c>
      <c r="E252" s="386" t="s">
        <v>1882</v>
      </c>
      <c r="F252" s="387" t="str">
        <f t="shared" si="22"/>
        <v>에센스(스페셜)</v>
      </c>
      <c r="G252" s="27" t="str">
        <f t="shared" si="23"/>
        <v/>
      </c>
      <c r="H252" s="389" t="s">
        <v>57</v>
      </c>
      <c r="N252" s="13"/>
    </row>
    <row r="253" spans="1:14">
      <c r="A253" s="384" t="s">
        <v>110</v>
      </c>
      <c r="B253" s="384" t="s">
        <v>95</v>
      </c>
      <c r="C253" s="385" t="s">
        <v>28</v>
      </c>
      <c r="D253" s="385" t="s">
        <v>5</v>
      </c>
      <c r="E253" s="386" t="s">
        <v>1880</v>
      </c>
      <c r="F253" s="387" t="str">
        <f t="shared" ref="F253:F316" si="24">IFERROR(VLOOKUP(E253,$A$10:$D$16,4,0),0)</f>
        <v>안심2.5G</v>
      </c>
      <c r="G253" s="27" t="str">
        <f t="shared" si="23"/>
        <v/>
      </c>
      <c r="H253" s="389" t="s">
        <v>166</v>
      </c>
      <c r="N253" s="13"/>
    </row>
    <row r="254" spans="1:14">
      <c r="A254" s="384" t="s">
        <v>110</v>
      </c>
      <c r="B254" s="384" t="s">
        <v>94</v>
      </c>
      <c r="C254" s="385" t="s">
        <v>28</v>
      </c>
      <c r="D254" s="385" t="s">
        <v>5</v>
      </c>
      <c r="E254" s="386" t="s">
        <v>1879</v>
      </c>
      <c r="F254" s="387" t="str">
        <f t="shared" si="24"/>
        <v>안심4G</v>
      </c>
      <c r="G254" s="27" t="str">
        <f t="shared" si="23"/>
        <v/>
      </c>
      <c r="H254" s="389" t="s">
        <v>38</v>
      </c>
      <c r="N254" s="13"/>
    </row>
    <row r="255" spans="1:14">
      <c r="A255" s="384" t="s">
        <v>110</v>
      </c>
      <c r="B255" s="384" t="s">
        <v>94</v>
      </c>
      <c r="C255" s="385" t="s">
        <v>28</v>
      </c>
      <c r="D255" s="385" t="s">
        <v>5</v>
      </c>
      <c r="E255" s="386" t="s">
        <v>1881</v>
      </c>
      <c r="F255" s="387" t="str">
        <f t="shared" si="24"/>
        <v>에센스(스페셜)</v>
      </c>
      <c r="G255" s="27" t="str">
        <f t="shared" si="23"/>
        <v/>
      </c>
      <c r="H255" s="389" t="s">
        <v>57</v>
      </c>
      <c r="N255" s="13"/>
    </row>
    <row r="256" spans="1:14">
      <c r="A256" s="384" t="s">
        <v>110</v>
      </c>
      <c r="B256" s="384" t="s">
        <v>94</v>
      </c>
      <c r="C256" s="385" t="s">
        <v>28</v>
      </c>
      <c r="D256" s="385" t="s">
        <v>5</v>
      </c>
      <c r="E256" s="386" t="s">
        <v>1882</v>
      </c>
      <c r="F256" s="387" t="str">
        <f t="shared" si="24"/>
        <v>에센스(스페셜)</v>
      </c>
      <c r="G256" s="27" t="str">
        <f t="shared" si="23"/>
        <v/>
      </c>
      <c r="H256" s="389" t="s">
        <v>57</v>
      </c>
      <c r="N256" s="13"/>
    </row>
    <row r="257" spans="1:14">
      <c r="A257" s="384" t="s">
        <v>110</v>
      </c>
      <c r="B257" s="384" t="s">
        <v>94</v>
      </c>
      <c r="C257" s="385" t="s">
        <v>28</v>
      </c>
      <c r="D257" s="385" t="s">
        <v>30</v>
      </c>
      <c r="E257" s="386" t="s">
        <v>1880</v>
      </c>
      <c r="F257" s="387" t="str">
        <f t="shared" si="24"/>
        <v>안심2.5G</v>
      </c>
      <c r="G257" s="27" t="str">
        <f t="shared" si="23"/>
        <v/>
      </c>
      <c r="H257" s="389" t="s">
        <v>166</v>
      </c>
      <c r="N257" s="13"/>
    </row>
    <row r="258" spans="1:14">
      <c r="A258" s="384" t="s">
        <v>110</v>
      </c>
      <c r="B258" s="384" t="s">
        <v>94</v>
      </c>
      <c r="C258" s="385" t="s">
        <v>28</v>
      </c>
      <c r="D258" s="385" t="s">
        <v>30</v>
      </c>
      <c r="E258" s="386" t="s">
        <v>1879</v>
      </c>
      <c r="F258" s="387" t="str">
        <f t="shared" si="24"/>
        <v>안심4G</v>
      </c>
      <c r="G258" s="27" t="str">
        <f t="shared" si="23"/>
        <v/>
      </c>
      <c r="H258" s="389" t="s">
        <v>38</v>
      </c>
      <c r="N258" s="13"/>
    </row>
    <row r="259" spans="1:14">
      <c r="A259" s="384" t="s">
        <v>110</v>
      </c>
      <c r="B259" s="384" t="s">
        <v>94</v>
      </c>
      <c r="C259" s="385" t="s">
        <v>28</v>
      </c>
      <c r="D259" s="385" t="s">
        <v>30</v>
      </c>
      <c r="E259" s="386" t="s">
        <v>1881</v>
      </c>
      <c r="F259" s="387" t="str">
        <f t="shared" si="24"/>
        <v>에센스(스페셜)</v>
      </c>
      <c r="G259" s="27" t="str">
        <f t="shared" si="23"/>
        <v/>
      </c>
      <c r="H259" s="389" t="s">
        <v>57</v>
      </c>
      <c r="N259" s="13"/>
    </row>
    <row r="260" spans="1:14">
      <c r="A260" s="384" t="s">
        <v>110</v>
      </c>
      <c r="B260" s="384" t="s">
        <v>94</v>
      </c>
      <c r="C260" s="385" t="s">
        <v>28</v>
      </c>
      <c r="D260" s="385" t="s">
        <v>30</v>
      </c>
      <c r="E260" s="386" t="s">
        <v>1882</v>
      </c>
      <c r="F260" s="387" t="str">
        <f t="shared" si="24"/>
        <v>에센스(스페셜)</v>
      </c>
      <c r="G260" s="27" t="str">
        <f t="shared" si="23"/>
        <v/>
      </c>
      <c r="H260" s="389" t="s">
        <v>57</v>
      </c>
      <c r="N260" s="13"/>
    </row>
    <row r="261" spans="1:14">
      <c r="A261" s="384" t="s">
        <v>110</v>
      </c>
      <c r="B261" s="384" t="s">
        <v>94</v>
      </c>
      <c r="C261" s="385" t="s">
        <v>28</v>
      </c>
      <c r="D261" s="385" t="s">
        <v>10</v>
      </c>
      <c r="E261" s="386" t="s">
        <v>1880</v>
      </c>
      <c r="F261" s="387" t="str">
        <f t="shared" si="24"/>
        <v>안심2.5G</v>
      </c>
      <c r="G261" s="27" t="str">
        <f t="shared" si="23"/>
        <v/>
      </c>
      <c r="H261" s="389" t="s">
        <v>166</v>
      </c>
      <c r="N261" s="13"/>
    </row>
    <row r="262" spans="1:14">
      <c r="A262" s="384" t="s">
        <v>110</v>
      </c>
      <c r="B262" s="384" t="s">
        <v>94</v>
      </c>
      <c r="C262" s="385" t="s">
        <v>28</v>
      </c>
      <c r="D262" s="385" t="s">
        <v>10</v>
      </c>
      <c r="E262" s="386" t="s">
        <v>1879</v>
      </c>
      <c r="F262" s="387" t="str">
        <f t="shared" si="24"/>
        <v>안심4G</v>
      </c>
      <c r="G262" s="27" t="str">
        <f t="shared" si="23"/>
        <v/>
      </c>
      <c r="H262" s="389" t="s">
        <v>38</v>
      </c>
      <c r="N262" s="13"/>
    </row>
    <row r="263" spans="1:14">
      <c r="A263" s="384" t="s">
        <v>110</v>
      </c>
      <c r="B263" s="384" t="s">
        <v>94</v>
      </c>
      <c r="C263" s="385" t="s">
        <v>28</v>
      </c>
      <c r="D263" s="385" t="s">
        <v>10</v>
      </c>
      <c r="E263" s="386" t="s">
        <v>1881</v>
      </c>
      <c r="F263" s="387" t="str">
        <f t="shared" si="24"/>
        <v>에센스(스페셜)</v>
      </c>
      <c r="G263" s="27" t="str">
        <f t="shared" si="23"/>
        <v/>
      </c>
      <c r="H263" s="389" t="s">
        <v>57</v>
      </c>
      <c r="N263" s="13"/>
    </row>
    <row r="264" spans="1:14">
      <c r="A264" s="384" t="s">
        <v>110</v>
      </c>
      <c r="B264" s="384" t="s">
        <v>94</v>
      </c>
      <c r="C264" s="385" t="s">
        <v>28</v>
      </c>
      <c r="D264" s="385" t="s">
        <v>10</v>
      </c>
      <c r="E264" s="386" t="s">
        <v>1882</v>
      </c>
      <c r="F264" s="387" t="str">
        <f t="shared" si="24"/>
        <v>에센스(스페셜)</v>
      </c>
      <c r="G264" s="27" t="str">
        <f t="shared" si="23"/>
        <v/>
      </c>
      <c r="H264" s="389" t="s">
        <v>57</v>
      </c>
      <c r="N264" s="13"/>
    </row>
    <row r="265" spans="1:14">
      <c r="A265" s="384" t="s">
        <v>110</v>
      </c>
      <c r="B265" s="384" t="s">
        <v>94</v>
      </c>
      <c r="C265" s="385" t="s">
        <v>28</v>
      </c>
      <c r="D265" s="385" t="s">
        <v>13</v>
      </c>
      <c r="E265" s="386" t="s">
        <v>1880</v>
      </c>
      <c r="F265" s="387" t="str">
        <f t="shared" si="24"/>
        <v>안심2.5G</v>
      </c>
      <c r="G265" s="27" t="str">
        <f t="shared" si="23"/>
        <v/>
      </c>
      <c r="H265" s="389" t="s">
        <v>166</v>
      </c>
      <c r="N265" s="13"/>
    </row>
    <row r="266" spans="1:14">
      <c r="A266" s="384" t="s">
        <v>110</v>
      </c>
      <c r="B266" s="384" t="s">
        <v>94</v>
      </c>
      <c r="C266" s="385" t="s">
        <v>28</v>
      </c>
      <c r="D266" s="385" t="s">
        <v>13</v>
      </c>
      <c r="E266" s="386" t="s">
        <v>1879</v>
      </c>
      <c r="F266" s="387" t="str">
        <f t="shared" si="24"/>
        <v>안심4G</v>
      </c>
      <c r="G266" s="27" t="str">
        <f t="shared" si="23"/>
        <v/>
      </c>
      <c r="H266" s="389" t="s">
        <v>38</v>
      </c>
      <c r="N266" s="13"/>
    </row>
    <row r="267" spans="1:14">
      <c r="A267" s="384" t="s">
        <v>110</v>
      </c>
      <c r="B267" s="384" t="s">
        <v>94</v>
      </c>
      <c r="C267" s="385" t="s">
        <v>28</v>
      </c>
      <c r="D267" s="385" t="s">
        <v>13</v>
      </c>
      <c r="E267" s="386" t="s">
        <v>1881</v>
      </c>
      <c r="F267" s="387" t="str">
        <f t="shared" si="24"/>
        <v>에센스(스페셜)</v>
      </c>
      <c r="G267" s="27" t="str">
        <f t="shared" si="23"/>
        <v/>
      </c>
      <c r="H267" s="389" t="s">
        <v>57</v>
      </c>
      <c r="N267" s="13"/>
    </row>
    <row r="268" spans="1:14">
      <c r="A268" s="384" t="s">
        <v>110</v>
      </c>
      <c r="B268" s="384" t="s">
        <v>94</v>
      </c>
      <c r="C268" s="385" t="s">
        <v>28</v>
      </c>
      <c r="D268" s="385" t="s">
        <v>13</v>
      </c>
      <c r="E268" s="386" t="s">
        <v>1882</v>
      </c>
      <c r="F268" s="387" t="str">
        <f t="shared" si="24"/>
        <v>에센스(스페셜)</v>
      </c>
      <c r="G268" s="27" t="str">
        <f t="shared" si="23"/>
        <v/>
      </c>
      <c r="H268" s="389" t="s">
        <v>57</v>
      </c>
      <c r="N268" s="13"/>
    </row>
    <row r="269" spans="1:14">
      <c r="A269" s="384" t="s">
        <v>110</v>
      </c>
      <c r="B269" s="384" t="s">
        <v>94</v>
      </c>
      <c r="C269" s="385" t="s">
        <v>28</v>
      </c>
      <c r="D269" s="385" t="s">
        <v>34</v>
      </c>
      <c r="E269" s="386" t="s">
        <v>1880</v>
      </c>
      <c r="F269" s="387" t="str">
        <f t="shared" si="24"/>
        <v>안심2.5G</v>
      </c>
      <c r="G269" s="27" t="str">
        <f t="shared" si="23"/>
        <v/>
      </c>
      <c r="H269" s="389" t="s">
        <v>166</v>
      </c>
      <c r="N269" s="13"/>
    </row>
    <row r="270" spans="1:14">
      <c r="A270" s="384" t="s">
        <v>110</v>
      </c>
      <c r="B270" s="384" t="s">
        <v>94</v>
      </c>
      <c r="C270" s="385" t="s">
        <v>28</v>
      </c>
      <c r="D270" s="385" t="s">
        <v>34</v>
      </c>
      <c r="E270" s="386" t="s">
        <v>1879</v>
      </c>
      <c r="F270" s="387" t="str">
        <f t="shared" si="24"/>
        <v>안심4G</v>
      </c>
      <c r="G270" s="27" t="str">
        <f t="shared" si="23"/>
        <v/>
      </c>
      <c r="H270" s="389" t="s">
        <v>38</v>
      </c>
      <c r="N270" s="13"/>
    </row>
    <row r="271" spans="1:14">
      <c r="A271" s="384" t="s">
        <v>110</v>
      </c>
      <c r="B271" s="384" t="s">
        <v>94</v>
      </c>
      <c r="C271" s="385" t="s">
        <v>28</v>
      </c>
      <c r="D271" s="385" t="s">
        <v>34</v>
      </c>
      <c r="E271" s="386" t="s">
        <v>1881</v>
      </c>
      <c r="F271" s="387" t="str">
        <f t="shared" si="24"/>
        <v>에센스(스페셜)</v>
      </c>
      <c r="G271" s="27" t="str">
        <f t="shared" si="23"/>
        <v/>
      </c>
      <c r="H271" s="389" t="s">
        <v>57</v>
      </c>
      <c r="N271" s="13"/>
    </row>
    <row r="272" spans="1:14">
      <c r="A272" s="384" t="s">
        <v>110</v>
      </c>
      <c r="B272" s="384" t="s">
        <v>94</v>
      </c>
      <c r="C272" s="385" t="s">
        <v>28</v>
      </c>
      <c r="D272" s="385" t="s">
        <v>34</v>
      </c>
      <c r="E272" s="386" t="s">
        <v>1882</v>
      </c>
      <c r="F272" s="387" t="str">
        <f t="shared" si="24"/>
        <v>에센스(스페셜)</v>
      </c>
      <c r="G272" s="27" t="str">
        <f t="shared" si="23"/>
        <v/>
      </c>
      <c r="H272" s="389" t="s">
        <v>57</v>
      </c>
      <c r="N272" s="13"/>
    </row>
    <row r="273" spans="1:14">
      <c r="A273" s="384" t="s">
        <v>110</v>
      </c>
      <c r="B273" s="384" t="s">
        <v>94</v>
      </c>
      <c r="C273" s="385" t="s">
        <v>28</v>
      </c>
      <c r="D273" s="385" t="s">
        <v>86</v>
      </c>
      <c r="E273" s="386" t="s">
        <v>1880</v>
      </c>
      <c r="F273" s="387" t="str">
        <f t="shared" si="24"/>
        <v>안심2.5G</v>
      </c>
      <c r="G273" s="27" t="str">
        <f t="shared" si="23"/>
        <v/>
      </c>
      <c r="H273" s="389" t="s">
        <v>166</v>
      </c>
      <c r="N273" s="13"/>
    </row>
    <row r="274" spans="1:14">
      <c r="A274" s="384" t="s">
        <v>110</v>
      </c>
      <c r="B274" s="384" t="s">
        <v>94</v>
      </c>
      <c r="C274" s="385" t="s">
        <v>28</v>
      </c>
      <c r="D274" s="385" t="s">
        <v>86</v>
      </c>
      <c r="E274" s="386" t="s">
        <v>1879</v>
      </c>
      <c r="F274" s="387" t="str">
        <f t="shared" si="24"/>
        <v>안심4G</v>
      </c>
      <c r="G274" s="27" t="str">
        <f t="shared" si="23"/>
        <v/>
      </c>
      <c r="H274" s="389" t="s">
        <v>38</v>
      </c>
      <c r="N274" s="13"/>
    </row>
    <row r="275" spans="1:14">
      <c r="A275" s="384" t="s">
        <v>110</v>
      </c>
      <c r="B275" s="384" t="s">
        <v>94</v>
      </c>
      <c r="C275" s="385" t="s">
        <v>28</v>
      </c>
      <c r="D275" s="385" t="s">
        <v>86</v>
      </c>
      <c r="E275" s="386" t="s">
        <v>1881</v>
      </c>
      <c r="F275" s="387" t="str">
        <f t="shared" si="24"/>
        <v>에센스(스페셜)</v>
      </c>
      <c r="G275" s="27" t="str">
        <f t="shared" si="23"/>
        <v/>
      </c>
      <c r="H275" s="389" t="s">
        <v>57</v>
      </c>
      <c r="N275" s="13"/>
    </row>
    <row r="276" spans="1:14">
      <c r="A276" s="384" t="s">
        <v>110</v>
      </c>
      <c r="B276" s="384" t="s">
        <v>94</v>
      </c>
      <c r="C276" s="385" t="s">
        <v>28</v>
      </c>
      <c r="D276" s="385" t="s">
        <v>86</v>
      </c>
      <c r="E276" s="386" t="s">
        <v>1882</v>
      </c>
      <c r="F276" s="387" t="str">
        <f t="shared" si="24"/>
        <v>에센스(스페셜)</v>
      </c>
      <c r="G276" s="27" t="str">
        <f t="shared" si="23"/>
        <v/>
      </c>
      <c r="H276" s="389" t="s">
        <v>57</v>
      </c>
      <c r="N276" s="13"/>
    </row>
    <row r="277" spans="1:14">
      <c r="A277" s="384" t="s">
        <v>110</v>
      </c>
      <c r="B277" s="384" t="s">
        <v>94</v>
      </c>
      <c r="C277" s="385" t="s">
        <v>28</v>
      </c>
      <c r="D277" s="385" t="s">
        <v>161</v>
      </c>
      <c r="E277" s="386" t="s">
        <v>1880</v>
      </c>
      <c r="F277" s="387" t="str">
        <f t="shared" si="24"/>
        <v>안심2.5G</v>
      </c>
      <c r="G277" s="27" t="str">
        <f t="shared" si="23"/>
        <v/>
      </c>
      <c r="H277" s="389" t="s">
        <v>166</v>
      </c>
      <c r="N277" s="13"/>
    </row>
    <row r="278" spans="1:14">
      <c r="A278" s="384" t="s">
        <v>110</v>
      </c>
      <c r="B278" s="384" t="s">
        <v>94</v>
      </c>
      <c r="C278" s="385" t="s">
        <v>28</v>
      </c>
      <c r="D278" s="385" t="s">
        <v>160</v>
      </c>
      <c r="E278" s="386" t="s">
        <v>1879</v>
      </c>
      <c r="F278" s="387" t="str">
        <f t="shared" si="24"/>
        <v>안심4G</v>
      </c>
      <c r="G278" s="27" t="str">
        <f t="shared" si="23"/>
        <v/>
      </c>
      <c r="H278" s="389" t="s">
        <v>38</v>
      </c>
      <c r="N278" s="13"/>
    </row>
    <row r="279" spans="1:14">
      <c r="A279" s="384" t="s">
        <v>110</v>
      </c>
      <c r="B279" s="384" t="s">
        <v>94</v>
      </c>
      <c r="C279" s="385" t="s">
        <v>28</v>
      </c>
      <c r="D279" s="385" t="s">
        <v>160</v>
      </c>
      <c r="E279" s="386" t="s">
        <v>1881</v>
      </c>
      <c r="F279" s="387" t="str">
        <f t="shared" si="24"/>
        <v>에센스(스페셜)</v>
      </c>
      <c r="G279" s="27" t="str">
        <f t="shared" si="23"/>
        <v/>
      </c>
      <c r="H279" s="389" t="s">
        <v>57</v>
      </c>
      <c r="N279" s="13"/>
    </row>
    <row r="280" spans="1:14">
      <c r="A280" s="384" t="s">
        <v>110</v>
      </c>
      <c r="B280" s="384" t="s">
        <v>94</v>
      </c>
      <c r="C280" s="385" t="s">
        <v>28</v>
      </c>
      <c r="D280" s="385" t="s">
        <v>160</v>
      </c>
      <c r="E280" s="386" t="s">
        <v>1882</v>
      </c>
      <c r="F280" s="387" t="str">
        <f t="shared" si="24"/>
        <v>에센스(스페셜)</v>
      </c>
      <c r="G280" s="27" t="str">
        <f t="shared" si="23"/>
        <v/>
      </c>
      <c r="H280" s="389" t="s">
        <v>57</v>
      </c>
      <c r="N280" s="13"/>
    </row>
    <row r="281" spans="1:14">
      <c r="A281" s="384" t="s">
        <v>110</v>
      </c>
      <c r="B281" s="384" t="s">
        <v>94</v>
      </c>
      <c r="C281" s="385" t="s">
        <v>48</v>
      </c>
      <c r="D281" s="385" t="s">
        <v>5</v>
      </c>
      <c r="E281" s="386" t="s">
        <v>1880</v>
      </c>
      <c r="F281" s="387" t="str">
        <f t="shared" si="24"/>
        <v>안심2.5G</v>
      </c>
      <c r="G281" s="27" t="str">
        <f t="shared" si="23"/>
        <v/>
      </c>
      <c r="H281" s="389" t="s">
        <v>166</v>
      </c>
      <c r="N281" s="13"/>
    </row>
    <row r="282" spans="1:14">
      <c r="A282" s="384" t="s">
        <v>110</v>
      </c>
      <c r="B282" s="384" t="s">
        <v>94</v>
      </c>
      <c r="C282" s="385" t="s">
        <v>31</v>
      </c>
      <c r="D282" s="385" t="s">
        <v>5</v>
      </c>
      <c r="E282" s="386" t="s">
        <v>1879</v>
      </c>
      <c r="F282" s="387" t="str">
        <f t="shared" si="24"/>
        <v>안심4G</v>
      </c>
      <c r="G282" s="27" t="str">
        <f t="shared" si="23"/>
        <v/>
      </c>
      <c r="H282" s="389" t="s">
        <v>38</v>
      </c>
      <c r="N282" s="13"/>
    </row>
    <row r="283" spans="1:14">
      <c r="A283" s="384" t="s">
        <v>110</v>
      </c>
      <c r="B283" s="384" t="s">
        <v>94</v>
      </c>
      <c r="C283" s="385" t="s">
        <v>31</v>
      </c>
      <c r="D283" s="385" t="s">
        <v>5</v>
      </c>
      <c r="E283" s="386" t="s">
        <v>1881</v>
      </c>
      <c r="F283" s="387" t="str">
        <f t="shared" si="24"/>
        <v>에센스(스페셜)</v>
      </c>
      <c r="G283" s="27" t="str">
        <f t="shared" si="23"/>
        <v/>
      </c>
      <c r="H283" s="389" t="s">
        <v>57</v>
      </c>
      <c r="N283" s="13"/>
    </row>
    <row r="284" spans="1:14">
      <c r="A284" s="384" t="s">
        <v>110</v>
      </c>
      <c r="B284" s="384" t="s">
        <v>94</v>
      </c>
      <c r="C284" s="385" t="s">
        <v>31</v>
      </c>
      <c r="D284" s="385" t="s">
        <v>5</v>
      </c>
      <c r="E284" s="386" t="s">
        <v>1882</v>
      </c>
      <c r="F284" s="387" t="str">
        <f t="shared" si="24"/>
        <v>에센스(스페셜)</v>
      </c>
      <c r="G284" s="27" t="str">
        <f t="shared" si="23"/>
        <v/>
      </c>
      <c r="H284" s="389" t="s">
        <v>57</v>
      </c>
      <c r="N284" s="13"/>
    </row>
    <row r="285" spans="1:14">
      <c r="A285" s="384" t="s">
        <v>110</v>
      </c>
      <c r="B285" s="384" t="s">
        <v>94</v>
      </c>
      <c r="C285" s="385" t="s">
        <v>31</v>
      </c>
      <c r="D285" s="385" t="s">
        <v>30</v>
      </c>
      <c r="E285" s="386" t="s">
        <v>1880</v>
      </c>
      <c r="F285" s="387" t="str">
        <f t="shared" si="24"/>
        <v>안심2.5G</v>
      </c>
      <c r="G285" s="27" t="str">
        <f t="shared" ref="G285:G348" si="25">IF(F285="스몰","LTE안심옵션","")</f>
        <v/>
      </c>
      <c r="H285" s="389" t="s">
        <v>166</v>
      </c>
      <c r="N285" s="13"/>
    </row>
    <row r="286" spans="1:14">
      <c r="A286" s="384" t="s">
        <v>110</v>
      </c>
      <c r="B286" s="384" t="s">
        <v>94</v>
      </c>
      <c r="C286" s="385" t="s">
        <v>31</v>
      </c>
      <c r="D286" s="385" t="s">
        <v>30</v>
      </c>
      <c r="E286" s="386" t="s">
        <v>1879</v>
      </c>
      <c r="F286" s="387" t="str">
        <f t="shared" si="24"/>
        <v>안심4G</v>
      </c>
      <c r="G286" s="27" t="str">
        <f t="shared" si="25"/>
        <v/>
      </c>
      <c r="H286" s="389" t="s">
        <v>38</v>
      </c>
      <c r="N286" s="13"/>
    </row>
    <row r="287" spans="1:14">
      <c r="A287" s="384" t="s">
        <v>110</v>
      </c>
      <c r="B287" s="384" t="s">
        <v>94</v>
      </c>
      <c r="C287" s="385" t="s">
        <v>31</v>
      </c>
      <c r="D287" s="385" t="s">
        <v>30</v>
      </c>
      <c r="E287" s="386" t="s">
        <v>1881</v>
      </c>
      <c r="F287" s="387" t="str">
        <f t="shared" si="24"/>
        <v>에센스(스페셜)</v>
      </c>
      <c r="G287" s="27" t="str">
        <f t="shared" si="25"/>
        <v/>
      </c>
      <c r="H287" s="389" t="s">
        <v>57</v>
      </c>
      <c r="N287" s="13"/>
    </row>
    <row r="288" spans="1:14">
      <c r="A288" s="384" t="s">
        <v>110</v>
      </c>
      <c r="B288" s="384" t="s">
        <v>94</v>
      </c>
      <c r="C288" s="385" t="s">
        <v>31</v>
      </c>
      <c r="D288" s="385" t="s">
        <v>30</v>
      </c>
      <c r="E288" s="386" t="s">
        <v>1882</v>
      </c>
      <c r="F288" s="387" t="str">
        <f t="shared" si="24"/>
        <v>에센스(스페셜)</v>
      </c>
      <c r="G288" s="27" t="str">
        <f t="shared" si="25"/>
        <v/>
      </c>
      <c r="H288" s="389" t="s">
        <v>57</v>
      </c>
      <c r="N288" s="13"/>
    </row>
    <row r="289" spans="1:14">
      <c r="A289" s="384" t="s">
        <v>110</v>
      </c>
      <c r="B289" s="384" t="s">
        <v>94</v>
      </c>
      <c r="C289" s="385" t="s">
        <v>31</v>
      </c>
      <c r="D289" s="385" t="s">
        <v>10</v>
      </c>
      <c r="E289" s="386" t="s">
        <v>1880</v>
      </c>
      <c r="F289" s="387" t="str">
        <f t="shared" si="24"/>
        <v>안심2.5G</v>
      </c>
      <c r="G289" s="27" t="str">
        <f t="shared" si="25"/>
        <v/>
      </c>
      <c r="H289" s="389" t="s">
        <v>166</v>
      </c>
      <c r="N289" s="13"/>
    </row>
    <row r="290" spans="1:14">
      <c r="A290" s="384" t="s">
        <v>110</v>
      </c>
      <c r="B290" s="384" t="s">
        <v>94</v>
      </c>
      <c r="C290" s="385" t="s">
        <v>31</v>
      </c>
      <c r="D290" s="385" t="s">
        <v>10</v>
      </c>
      <c r="E290" s="386" t="s">
        <v>1879</v>
      </c>
      <c r="F290" s="387" t="str">
        <f t="shared" si="24"/>
        <v>안심4G</v>
      </c>
      <c r="G290" s="27" t="str">
        <f t="shared" si="25"/>
        <v/>
      </c>
      <c r="H290" s="389" t="s">
        <v>38</v>
      </c>
      <c r="N290" s="13"/>
    </row>
    <row r="291" spans="1:14">
      <c r="A291" s="384" t="s">
        <v>110</v>
      </c>
      <c r="B291" s="384" t="s">
        <v>94</v>
      </c>
      <c r="C291" s="385" t="s">
        <v>31</v>
      </c>
      <c r="D291" s="385" t="s">
        <v>10</v>
      </c>
      <c r="E291" s="386" t="s">
        <v>1881</v>
      </c>
      <c r="F291" s="387" t="str">
        <f t="shared" si="24"/>
        <v>에센스(스페셜)</v>
      </c>
      <c r="G291" s="27" t="str">
        <f t="shared" si="25"/>
        <v/>
      </c>
      <c r="H291" s="389" t="s">
        <v>57</v>
      </c>
      <c r="N291" s="13"/>
    </row>
    <row r="292" spans="1:14">
      <c r="A292" s="384" t="s">
        <v>110</v>
      </c>
      <c r="B292" s="384" t="s">
        <v>94</v>
      </c>
      <c r="C292" s="385" t="s">
        <v>31</v>
      </c>
      <c r="D292" s="385" t="s">
        <v>10</v>
      </c>
      <c r="E292" s="386" t="s">
        <v>1882</v>
      </c>
      <c r="F292" s="387" t="str">
        <f t="shared" si="24"/>
        <v>에센스(스페셜)</v>
      </c>
      <c r="G292" s="27" t="str">
        <f t="shared" si="25"/>
        <v/>
      </c>
      <c r="H292" s="389" t="s">
        <v>57</v>
      </c>
      <c r="N292" s="13"/>
    </row>
    <row r="293" spans="1:14">
      <c r="A293" s="384" t="s">
        <v>110</v>
      </c>
      <c r="B293" s="384" t="s">
        <v>94</v>
      </c>
      <c r="C293" s="385" t="s">
        <v>31</v>
      </c>
      <c r="D293" s="385" t="s">
        <v>13</v>
      </c>
      <c r="E293" s="386" t="s">
        <v>1880</v>
      </c>
      <c r="F293" s="387" t="str">
        <f t="shared" si="24"/>
        <v>안심2.5G</v>
      </c>
      <c r="G293" s="27" t="str">
        <f t="shared" si="25"/>
        <v/>
      </c>
      <c r="H293" s="389" t="s">
        <v>166</v>
      </c>
      <c r="N293" s="13"/>
    </row>
    <row r="294" spans="1:14">
      <c r="A294" s="384" t="s">
        <v>110</v>
      </c>
      <c r="B294" s="384" t="s">
        <v>94</v>
      </c>
      <c r="C294" s="385" t="s">
        <v>31</v>
      </c>
      <c r="D294" s="385" t="s">
        <v>13</v>
      </c>
      <c r="E294" s="386" t="s">
        <v>1879</v>
      </c>
      <c r="F294" s="387" t="str">
        <f t="shared" si="24"/>
        <v>안심4G</v>
      </c>
      <c r="G294" s="27" t="str">
        <f t="shared" si="25"/>
        <v/>
      </c>
      <c r="H294" s="389" t="s">
        <v>38</v>
      </c>
      <c r="N294" s="13"/>
    </row>
    <row r="295" spans="1:14">
      <c r="A295" s="384" t="s">
        <v>110</v>
      </c>
      <c r="B295" s="384" t="s">
        <v>94</v>
      </c>
      <c r="C295" s="385" t="s">
        <v>31</v>
      </c>
      <c r="D295" s="385" t="s">
        <v>13</v>
      </c>
      <c r="E295" s="386" t="s">
        <v>1881</v>
      </c>
      <c r="F295" s="387" t="str">
        <f t="shared" si="24"/>
        <v>에센스(스페셜)</v>
      </c>
      <c r="G295" s="27" t="str">
        <f t="shared" si="25"/>
        <v/>
      </c>
      <c r="H295" s="389" t="s">
        <v>57</v>
      </c>
      <c r="N295" s="13"/>
    </row>
    <row r="296" spans="1:14">
      <c r="A296" s="384" t="s">
        <v>110</v>
      </c>
      <c r="B296" s="384" t="s">
        <v>94</v>
      </c>
      <c r="C296" s="385" t="s">
        <v>31</v>
      </c>
      <c r="D296" s="385" t="s">
        <v>13</v>
      </c>
      <c r="E296" s="386" t="s">
        <v>1882</v>
      </c>
      <c r="F296" s="387" t="str">
        <f t="shared" si="24"/>
        <v>에센스(스페셜)</v>
      </c>
      <c r="G296" s="27" t="str">
        <f t="shared" si="25"/>
        <v/>
      </c>
      <c r="H296" s="389" t="s">
        <v>57</v>
      </c>
      <c r="N296" s="13"/>
    </row>
    <row r="297" spans="1:14">
      <c r="A297" s="384" t="s">
        <v>110</v>
      </c>
      <c r="B297" s="384" t="s">
        <v>94</v>
      </c>
      <c r="C297" s="385" t="s">
        <v>31</v>
      </c>
      <c r="D297" s="385" t="s">
        <v>34</v>
      </c>
      <c r="E297" s="386" t="s">
        <v>1880</v>
      </c>
      <c r="F297" s="387" t="str">
        <f t="shared" si="24"/>
        <v>안심2.5G</v>
      </c>
      <c r="G297" s="27" t="str">
        <f t="shared" si="25"/>
        <v/>
      </c>
      <c r="H297" s="389" t="s">
        <v>166</v>
      </c>
      <c r="N297" s="13"/>
    </row>
    <row r="298" spans="1:14">
      <c r="A298" s="384" t="s">
        <v>110</v>
      </c>
      <c r="B298" s="384" t="s">
        <v>94</v>
      </c>
      <c r="C298" s="385" t="s">
        <v>31</v>
      </c>
      <c r="D298" s="385" t="s">
        <v>34</v>
      </c>
      <c r="E298" s="386" t="s">
        <v>1879</v>
      </c>
      <c r="F298" s="387" t="str">
        <f t="shared" si="24"/>
        <v>안심4G</v>
      </c>
      <c r="G298" s="27" t="str">
        <f t="shared" si="25"/>
        <v/>
      </c>
      <c r="H298" s="389" t="s">
        <v>38</v>
      </c>
      <c r="N298" s="13"/>
    </row>
    <row r="299" spans="1:14">
      <c r="A299" s="384" t="s">
        <v>110</v>
      </c>
      <c r="B299" s="384" t="s">
        <v>94</v>
      </c>
      <c r="C299" s="385" t="s">
        <v>31</v>
      </c>
      <c r="D299" s="385" t="s">
        <v>34</v>
      </c>
      <c r="E299" s="386" t="s">
        <v>1881</v>
      </c>
      <c r="F299" s="387" t="str">
        <f t="shared" si="24"/>
        <v>에센스(스페셜)</v>
      </c>
      <c r="G299" s="27" t="str">
        <f t="shared" si="25"/>
        <v/>
      </c>
      <c r="H299" s="389" t="s">
        <v>57</v>
      </c>
      <c r="N299" s="13"/>
    </row>
    <row r="300" spans="1:14">
      <c r="A300" s="384" t="s">
        <v>110</v>
      </c>
      <c r="B300" s="384" t="s">
        <v>94</v>
      </c>
      <c r="C300" s="385" t="s">
        <v>31</v>
      </c>
      <c r="D300" s="385" t="s">
        <v>34</v>
      </c>
      <c r="E300" s="386" t="s">
        <v>1882</v>
      </c>
      <c r="F300" s="387" t="str">
        <f t="shared" si="24"/>
        <v>에센스(스페셜)</v>
      </c>
      <c r="G300" s="27" t="str">
        <f t="shared" si="25"/>
        <v/>
      </c>
      <c r="H300" s="389" t="s">
        <v>57</v>
      </c>
      <c r="N300" s="13"/>
    </row>
    <row r="301" spans="1:14">
      <c r="A301" s="384" t="s">
        <v>110</v>
      </c>
      <c r="B301" s="384" t="s">
        <v>94</v>
      </c>
      <c r="C301" s="385" t="s">
        <v>31</v>
      </c>
      <c r="D301" s="385" t="s">
        <v>86</v>
      </c>
      <c r="E301" s="386" t="s">
        <v>1880</v>
      </c>
      <c r="F301" s="387" t="str">
        <f t="shared" si="24"/>
        <v>안심2.5G</v>
      </c>
      <c r="G301" s="27" t="str">
        <f t="shared" si="25"/>
        <v/>
      </c>
      <c r="H301" s="389" t="s">
        <v>166</v>
      </c>
      <c r="N301" s="13"/>
    </row>
    <row r="302" spans="1:14">
      <c r="A302" s="384" t="s">
        <v>110</v>
      </c>
      <c r="B302" s="384" t="s">
        <v>94</v>
      </c>
      <c r="C302" s="385" t="s">
        <v>31</v>
      </c>
      <c r="D302" s="385" t="s">
        <v>86</v>
      </c>
      <c r="E302" s="386" t="s">
        <v>1879</v>
      </c>
      <c r="F302" s="387" t="str">
        <f t="shared" si="24"/>
        <v>안심4G</v>
      </c>
      <c r="G302" s="27" t="str">
        <f t="shared" si="25"/>
        <v/>
      </c>
      <c r="H302" s="389" t="s">
        <v>38</v>
      </c>
      <c r="N302" s="13"/>
    </row>
    <row r="303" spans="1:14">
      <c r="A303" s="384" t="s">
        <v>110</v>
      </c>
      <c r="B303" s="384" t="s">
        <v>94</v>
      </c>
      <c r="C303" s="385" t="s">
        <v>31</v>
      </c>
      <c r="D303" s="385" t="s">
        <v>86</v>
      </c>
      <c r="E303" s="386" t="s">
        <v>1881</v>
      </c>
      <c r="F303" s="387" t="str">
        <f t="shared" si="24"/>
        <v>에센스(스페셜)</v>
      </c>
      <c r="G303" s="27" t="str">
        <f t="shared" si="25"/>
        <v/>
      </c>
      <c r="H303" s="389" t="s">
        <v>57</v>
      </c>
      <c r="N303" s="13"/>
    </row>
    <row r="304" spans="1:14">
      <c r="A304" s="384" t="s">
        <v>110</v>
      </c>
      <c r="B304" s="384" t="s">
        <v>94</v>
      </c>
      <c r="C304" s="385" t="s">
        <v>31</v>
      </c>
      <c r="D304" s="385" t="s">
        <v>86</v>
      </c>
      <c r="E304" s="386" t="s">
        <v>1882</v>
      </c>
      <c r="F304" s="387" t="str">
        <f t="shared" si="24"/>
        <v>에센스(스페셜)</v>
      </c>
      <c r="G304" s="27" t="str">
        <f t="shared" si="25"/>
        <v/>
      </c>
      <c r="H304" s="389" t="s">
        <v>57</v>
      </c>
      <c r="N304" s="13"/>
    </row>
    <row r="305" spans="1:14">
      <c r="A305" s="384" t="s">
        <v>110</v>
      </c>
      <c r="B305" s="384" t="s">
        <v>94</v>
      </c>
      <c r="C305" s="385" t="s">
        <v>31</v>
      </c>
      <c r="D305" s="385" t="s">
        <v>161</v>
      </c>
      <c r="E305" s="386" t="s">
        <v>1880</v>
      </c>
      <c r="F305" s="387" t="str">
        <f t="shared" si="24"/>
        <v>안심2.5G</v>
      </c>
      <c r="G305" s="27" t="str">
        <f t="shared" si="25"/>
        <v/>
      </c>
      <c r="H305" s="389" t="s">
        <v>166</v>
      </c>
      <c r="N305" s="13"/>
    </row>
    <row r="306" spans="1:14">
      <c r="A306" s="384" t="s">
        <v>110</v>
      </c>
      <c r="B306" s="384" t="s">
        <v>94</v>
      </c>
      <c r="C306" s="385" t="s">
        <v>31</v>
      </c>
      <c r="D306" s="385" t="s">
        <v>160</v>
      </c>
      <c r="E306" s="386" t="s">
        <v>1879</v>
      </c>
      <c r="F306" s="387" t="str">
        <f t="shared" si="24"/>
        <v>안심4G</v>
      </c>
      <c r="G306" s="27" t="str">
        <f t="shared" si="25"/>
        <v/>
      </c>
      <c r="H306" s="389" t="s">
        <v>38</v>
      </c>
      <c r="N306" s="13"/>
    </row>
    <row r="307" spans="1:14">
      <c r="A307" s="384" t="s">
        <v>110</v>
      </c>
      <c r="B307" s="384" t="s">
        <v>94</v>
      </c>
      <c r="C307" s="385" t="s">
        <v>31</v>
      </c>
      <c r="D307" s="385" t="s">
        <v>160</v>
      </c>
      <c r="E307" s="386" t="s">
        <v>1881</v>
      </c>
      <c r="F307" s="387" t="str">
        <f t="shared" si="24"/>
        <v>에센스(스페셜)</v>
      </c>
      <c r="G307" s="27" t="str">
        <f t="shared" si="25"/>
        <v/>
      </c>
      <c r="H307" s="389" t="s">
        <v>57</v>
      </c>
      <c r="N307" s="13"/>
    </row>
    <row r="308" spans="1:14">
      <c r="A308" s="384" t="s">
        <v>110</v>
      </c>
      <c r="B308" s="384" t="s">
        <v>94</v>
      </c>
      <c r="C308" s="385" t="s">
        <v>31</v>
      </c>
      <c r="D308" s="385" t="s">
        <v>160</v>
      </c>
      <c r="E308" s="386" t="s">
        <v>1882</v>
      </c>
      <c r="F308" s="387" t="str">
        <f t="shared" si="24"/>
        <v>에센스(스페셜)</v>
      </c>
      <c r="G308" s="27" t="str">
        <f t="shared" si="25"/>
        <v/>
      </c>
      <c r="H308" s="389" t="s">
        <v>57</v>
      </c>
      <c r="N308" s="13"/>
    </row>
    <row r="309" spans="1:14">
      <c r="A309" s="384" t="s">
        <v>110</v>
      </c>
      <c r="B309" s="384" t="s">
        <v>94</v>
      </c>
      <c r="C309" s="385" t="s">
        <v>49</v>
      </c>
      <c r="D309" s="385" t="s">
        <v>5</v>
      </c>
      <c r="E309" s="386" t="s">
        <v>1880</v>
      </c>
      <c r="F309" s="387" t="str">
        <f t="shared" si="24"/>
        <v>안심2.5G</v>
      </c>
      <c r="G309" s="27" t="str">
        <f t="shared" si="25"/>
        <v/>
      </c>
      <c r="H309" s="389" t="s">
        <v>166</v>
      </c>
      <c r="N309" s="13"/>
    </row>
    <row r="310" spans="1:14">
      <c r="A310" s="384" t="s">
        <v>110</v>
      </c>
      <c r="B310" s="384" t="s">
        <v>94</v>
      </c>
      <c r="C310" s="385" t="s">
        <v>32</v>
      </c>
      <c r="D310" s="385" t="s">
        <v>5</v>
      </c>
      <c r="E310" s="386" t="s">
        <v>1879</v>
      </c>
      <c r="F310" s="387" t="str">
        <f t="shared" si="24"/>
        <v>안심4G</v>
      </c>
      <c r="G310" s="27" t="str">
        <f t="shared" si="25"/>
        <v/>
      </c>
      <c r="H310" s="389" t="s">
        <v>38</v>
      </c>
      <c r="N310" s="13"/>
    </row>
    <row r="311" spans="1:14">
      <c r="A311" s="384" t="s">
        <v>110</v>
      </c>
      <c r="B311" s="384" t="s">
        <v>94</v>
      </c>
      <c r="C311" s="385" t="s">
        <v>32</v>
      </c>
      <c r="D311" s="385" t="s">
        <v>5</v>
      </c>
      <c r="E311" s="386" t="s">
        <v>1881</v>
      </c>
      <c r="F311" s="387" t="str">
        <f t="shared" si="24"/>
        <v>에센스(스페셜)</v>
      </c>
      <c r="G311" s="27" t="str">
        <f t="shared" si="25"/>
        <v/>
      </c>
      <c r="H311" s="389" t="s">
        <v>57</v>
      </c>
      <c r="N311" s="13"/>
    </row>
    <row r="312" spans="1:14">
      <c r="A312" s="384" t="s">
        <v>110</v>
      </c>
      <c r="B312" s="384" t="s">
        <v>94</v>
      </c>
      <c r="C312" s="385" t="s">
        <v>32</v>
      </c>
      <c r="D312" s="385" t="s">
        <v>5</v>
      </c>
      <c r="E312" s="386" t="s">
        <v>1882</v>
      </c>
      <c r="F312" s="387" t="str">
        <f t="shared" si="24"/>
        <v>에센스(스페셜)</v>
      </c>
      <c r="G312" s="27" t="str">
        <f t="shared" si="25"/>
        <v/>
      </c>
      <c r="H312" s="389" t="s">
        <v>57</v>
      </c>
      <c r="N312" s="13"/>
    </row>
    <row r="313" spans="1:14">
      <c r="A313" s="384" t="s">
        <v>110</v>
      </c>
      <c r="B313" s="384" t="s">
        <v>94</v>
      </c>
      <c r="C313" s="385" t="s">
        <v>32</v>
      </c>
      <c r="D313" s="385" t="s">
        <v>30</v>
      </c>
      <c r="E313" s="386" t="s">
        <v>1880</v>
      </c>
      <c r="F313" s="387" t="str">
        <f t="shared" si="24"/>
        <v>안심2.5G</v>
      </c>
      <c r="G313" s="27" t="str">
        <f t="shared" si="25"/>
        <v/>
      </c>
      <c r="H313" s="389" t="s">
        <v>166</v>
      </c>
      <c r="N313" s="13"/>
    </row>
    <row r="314" spans="1:14">
      <c r="A314" s="384" t="s">
        <v>110</v>
      </c>
      <c r="B314" s="384" t="s">
        <v>94</v>
      </c>
      <c r="C314" s="385" t="s">
        <v>32</v>
      </c>
      <c r="D314" s="385" t="s">
        <v>30</v>
      </c>
      <c r="E314" s="386" t="s">
        <v>1879</v>
      </c>
      <c r="F314" s="387" t="str">
        <f t="shared" si="24"/>
        <v>안심4G</v>
      </c>
      <c r="G314" s="27" t="str">
        <f t="shared" si="25"/>
        <v/>
      </c>
      <c r="H314" s="389" t="s">
        <v>38</v>
      </c>
      <c r="N314" s="13"/>
    </row>
    <row r="315" spans="1:14">
      <c r="A315" s="384" t="s">
        <v>110</v>
      </c>
      <c r="B315" s="384" t="s">
        <v>94</v>
      </c>
      <c r="C315" s="385" t="s">
        <v>32</v>
      </c>
      <c r="D315" s="385" t="s">
        <v>30</v>
      </c>
      <c r="E315" s="386" t="s">
        <v>1881</v>
      </c>
      <c r="F315" s="387" t="str">
        <f t="shared" si="24"/>
        <v>에센스(스페셜)</v>
      </c>
      <c r="G315" s="27" t="str">
        <f t="shared" si="25"/>
        <v/>
      </c>
      <c r="H315" s="389" t="s">
        <v>57</v>
      </c>
      <c r="N315" s="13"/>
    </row>
    <row r="316" spans="1:14">
      <c r="A316" s="384" t="s">
        <v>110</v>
      </c>
      <c r="B316" s="384" t="s">
        <v>94</v>
      </c>
      <c r="C316" s="385" t="s">
        <v>32</v>
      </c>
      <c r="D316" s="385" t="s">
        <v>30</v>
      </c>
      <c r="E316" s="386" t="s">
        <v>1882</v>
      </c>
      <c r="F316" s="387" t="str">
        <f t="shared" si="24"/>
        <v>에센스(스페셜)</v>
      </c>
      <c r="G316" s="27" t="str">
        <f t="shared" si="25"/>
        <v/>
      </c>
      <c r="H316" s="389" t="s">
        <v>57</v>
      </c>
      <c r="N316" s="13"/>
    </row>
    <row r="317" spans="1:14">
      <c r="A317" s="384" t="s">
        <v>110</v>
      </c>
      <c r="B317" s="384" t="s">
        <v>94</v>
      </c>
      <c r="C317" s="385" t="s">
        <v>32</v>
      </c>
      <c r="D317" s="385" t="s">
        <v>10</v>
      </c>
      <c r="E317" s="386" t="s">
        <v>1880</v>
      </c>
      <c r="F317" s="387" t="str">
        <f t="shared" ref="F317:F364" si="26">IFERROR(VLOOKUP(E317,$A$10:$D$16,4,0),0)</f>
        <v>안심2.5G</v>
      </c>
      <c r="G317" s="27" t="str">
        <f t="shared" si="25"/>
        <v/>
      </c>
      <c r="H317" s="389" t="s">
        <v>166</v>
      </c>
      <c r="N317" s="13"/>
    </row>
    <row r="318" spans="1:14">
      <c r="A318" s="384" t="s">
        <v>110</v>
      </c>
      <c r="B318" s="384" t="s">
        <v>94</v>
      </c>
      <c r="C318" s="385" t="s">
        <v>32</v>
      </c>
      <c r="D318" s="385" t="s">
        <v>10</v>
      </c>
      <c r="E318" s="386" t="s">
        <v>1879</v>
      </c>
      <c r="F318" s="387" t="str">
        <f t="shared" si="26"/>
        <v>안심4G</v>
      </c>
      <c r="G318" s="27" t="str">
        <f t="shared" si="25"/>
        <v/>
      </c>
      <c r="H318" s="389" t="s">
        <v>38</v>
      </c>
      <c r="N318" s="13"/>
    </row>
    <row r="319" spans="1:14">
      <c r="A319" s="384" t="s">
        <v>110</v>
      </c>
      <c r="B319" s="384" t="s">
        <v>94</v>
      </c>
      <c r="C319" s="385" t="s">
        <v>32</v>
      </c>
      <c r="D319" s="385" t="s">
        <v>10</v>
      </c>
      <c r="E319" s="386" t="s">
        <v>1881</v>
      </c>
      <c r="F319" s="387" t="str">
        <f t="shared" si="26"/>
        <v>에센스(스페셜)</v>
      </c>
      <c r="G319" s="27" t="str">
        <f t="shared" si="25"/>
        <v/>
      </c>
      <c r="H319" s="389" t="s">
        <v>57</v>
      </c>
      <c r="N319" s="13"/>
    </row>
    <row r="320" spans="1:14">
      <c r="A320" s="384" t="s">
        <v>110</v>
      </c>
      <c r="B320" s="384" t="s">
        <v>94</v>
      </c>
      <c r="C320" s="385" t="s">
        <v>32</v>
      </c>
      <c r="D320" s="385" t="s">
        <v>10</v>
      </c>
      <c r="E320" s="386" t="s">
        <v>1882</v>
      </c>
      <c r="F320" s="387" t="str">
        <f t="shared" si="26"/>
        <v>에센스(스페셜)</v>
      </c>
      <c r="G320" s="27" t="str">
        <f t="shared" si="25"/>
        <v/>
      </c>
      <c r="H320" s="389" t="s">
        <v>57</v>
      </c>
      <c r="N320" s="13"/>
    </row>
    <row r="321" spans="1:14">
      <c r="A321" s="384" t="s">
        <v>110</v>
      </c>
      <c r="B321" s="384" t="s">
        <v>94</v>
      </c>
      <c r="C321" s="385" t="s">
        <v>32</v>
      </c>
      <c r="D321" s="385" t="s">
        <v>13</v>
      </c>
      <c r="E321" s="386" t="s">
        <v>1880</v>
      </c>
      <c r="F321" s="387" t="str">
        <f t="shared" si="26"/>
        <v>안심2.5G</v>
      </c>
      <c r="G321" s="27" t="str">
        <f t="shared" si="25"/>
        <v/>
      </c>
      <c r="H321" s="389" t="s">
        <v>166</v>
      </c>
      <c r="N321" s="13"/>
    </row>
    <row r="322" spans="1:14">
      <c r="A322" s="384" t="s">
        <v>110</v>
      </c>
      <c r="B322" s="384" t="s">
        <v>94</v>
      </c>
      <c r="C322" s="385" t="s">
        <v>32</v>
      </c>
      <c r="D322" s="385" t="s">
        <v>13</v>
      </c>
      <c r="E322" s="386" t="s">
        <v>1879</v>
      </c>
      <c r="F322" s="387" t="str">
        <f t="shared" si="26"/>
        <v>안심4G</v>
      </c>
      <c r="G322" s="27" t="str">
        <f t="shared" si="25"/>
        <v/>
      </c>
      <c r="H322" s="389" t="s">
        <v>38</v>
      </c>
      <c r="N322" s="13"/>
    </row>
    <row r="323" spans="1:14">
      <c r="A323" s="384" t="s">
        <v>110</v>
      </c>
      <c r="B323" s="384" t="s">
        <v>94</v>
      </c>
      <c r="C323" s="385" t="s">
        <v>32</v>
      </c>
      <c r="D323" s="385" t="s">
        <v>13</v>
      </c>
      <c r="E323" s="386" t="s">
        <v>1881</v>
      </c>
      <c r="F323" s="387" t="str">
        <f t="shared" si="26"/>
        <v>에센스(스페셜)</v>
      </c>
      <c r="G323" s="27" t="str">
        <f t="shared" si="25"/>
        <v/>
      </c>
      <c r="H323" s="389" t="s">
        <v>57</v>
      </c>
      <c r="N323" s="13"/>
    </row>
    <row r="324" spans="1:14">
      <c r="A324" s="384" t="s">
        <v>110</v>
      </c>
      <c r="B324" s="384" t="s">
        <v>94</v>
      </c>
      <c r="C324" s="385" t="s">
        <v>32</v>
      </c>
      <c r="D324" s="385" t="s">
        <v>13</v>
      </c>
      <c r="E324" s="386" t="s">
        <v>1882</v>
      </c>
      <c r="F324" s="387" t="str">
        <f t="shared" si="26"/>
        <v>에센스(스페셜)</v>
      </c>
      <c r="G324" s="27" t="str">
        <f t="shared" si="25"/>
        <v/>
      </c>
      <c r="H324" s="389" t="s">
        <v>57</v>
      </c>
      <c r="N324" s="13"/>
    </row>
    <row r="325" spans="1:14">
      <c r="A325" s="384" t="s">
        <v>110</v>
      </c>
      <c r="B325" s="384" t="s">
        <v>94</v>
      </c>
      <c r="C325" s="385" t="s">
        <v>32</v>
      </c>
      <c r="D325" s="385" t="s">
        <v>34</v>
      </c>
      <c r="E325" s="386" t="s">
        <v>1880</v>
      </c>
      <c r="F325" s="387" t="str">
        <f t="shared" si="26"/>
        <v>안심2.5G</v>
      </c>
      <c r="G325" s="27" t="str">
        <f t="shared" si="25"/>
        <v/>
      </c>
      <c r="H325" s="389" t="s">
        <v>166</v>
      </c>
      <c r="N325" s="13"/>
    </row>
    <row r="326" spans="1:14">
      <c r="A326" s="384" t="s">
        <v>110</v>
      </c>
      <c r="B326" s="384" t="s">
        <v>94</v>
      </c>
      <c r="C326" s="385" t="s">
        <v>32</v>
      </c>
      <c r="D326" s="385" t="s">
        <v>34</v>
      </c>
      <c r="E326" s="386" t="s">
        <v>1879</v>
      </c>
      <c r="F326" s="387" t="str">
        <f t="shared" si="26"/>
        <v>안심4G</v>
      </c>
      <c r="G326" s="27" t="str">
        <f t="shared" si="25"/>
        <v/>
      </c>
      <c r="H326" s="389" t="s">
        <v>38</v>
      </c>
      <c r="N326" s="13"/>
    </row>
    <row r="327" spans="1:14">
      <c r="A327" s="384" t="s">
        <v>110</v>
      </c>
      <c r="B327" s="384" t="s">
        <v>94</v>
      </c>
      <c r="C327" s="385" t="s">
        <v>32</v>
      </c>
      <c r="D327" s="385" t="s">
        <v>34</v>
      </c>
      <c r="E327" s="386" t="s">
        <v>1881</v>
      </c>
      <c r="F327" s="387" t="str">
        <f t="shared" si="26"/>
        <v>에센스(스페셜)</v>
      </c>
      <c r="G327" s="27" t="str">
        <f t="shared" si="25"/>
        <v/>
      </c>
      <c r="H327" s="389" t="s">
        <v>57</v>
      </c>
      <c r="N327" s="13"/>
    </row>
    <row r="328" spans="1:14">
      <c r="A328" s="384" t="s">
        <v>110</v>
      </c>
      <c r="B328" s="384" t="s">
        <v>94</v>
      </c>
      <c r="C328" s="385" t="s">
        <v>32</v>
      </c>
      <c r="D328" s="385" t="s">
        <v>34</v>
      </c>
      <c r="E328" s="386" t="s">
        <v>1882</v>
      </c>
      <c r="F328" s="387" t="str">
        <f t="shared" si="26"/>
        <v>에센스(스페셜)</v>
      </c>
      <c r="G328" s="27" t="str">
        <f t="shared" si="25"/>
        <v/>
      </c>
      <c r="H328" s="389" t="s">
        <v>57</v>
      </c>
      <c r="N328" s="13"/>
    </row>
    <row r="329" spans="1:14">
      <c r="A329" s="384" t="s">
        <v>110</v>
      </c>
      <c r="B329" s="384" t="s">
        <v>94</v>
      </c>
      <c r="C329" s="385" t="s">
        <v>32</v>
      </c>
      <c r="D329" s="385" t="s">
        <v>86</v>
      </c>
      <c r="E329" s="386" t="s">
        <v>1880</v>
      </c>
      <c r="F329" s="387" t="str">
        <f t="shared" si="26"/>
        <v>안심2.5G</v>
      </c>
      <c r="G329" s="27" t="str">
        <f t="shared" si="25"/>
        <v/>
      </c>
      <c r="H329" s="389" t="s">
        <v>166</v>
      </c>
      <c r="N329" s="13"/>
    </row>
    <row r="330" spans="1:14">
      <c r="A330" s="384" t="s">
        <v>110</v>
      </c>
      <c r="B330" s="384" t="s">
        <v>94</v>
      </c>
      <c r="C330" s="385" t="s">
        <v>32</v>
      </c>
      <c r="D330" s="385" t="s">
        <v>86</v>
      </c>
      <c r="E330" s="386" t="s">
        <v>1879</v>
      </c>
      <c r="F330" s="387" t="str">
        <f t="shared" si="26"/>
        <v>안심4G</v>
      </c>
      <c r="G330" s="27" t="str">
        <f t="shared" si="25"/>
        <v/>
      </c>
      <c r="H330" s="389" t="s">
        <v>38</v>
      </c>
      <c r="N330" s="13"/>
    </row>
    <row r="331" spans="1:14">
      <c r="A331" s="384" t="s">
        <v>110</v>
      </c>
      <c r="B331" s="384" t="s">
        <v>94</v>
      </c>
      <c r="C331" s="385" t="s">
        <v>32</v>
      </c>
      <c r="D331" s="385" t="s">
        <v>86</v>
      </c>
      <c r="E331" s="386" t="s">
        <v>1881</v>
      </c>
      <c r="F331" s="387" t="str">
        <f t="shared" si="26"/>
        <v>에센스(스페셜)</v>
      </c>
      <c r="G331" s="27" t="str">
        <f t="shared" si="25"/>
        <v/>
      </c>
      <c r="H331" s="389" t="s">
        <v>57</v>
      </c>
      <c r="N331" s="13"/>
    </row>
    <row r="332" spans="1:14">
      <c r="A332" s="384" t="s">
        <v>110</v>
      </c>
      <c r="B332" s="384" t="s">
        <v>94</v>
      </c>
      <c r="C332" s="385" t="s">
        <v>32</v>
      </c>
      <c r="D332" s="385" t="s">
        <v>86</v>
      </c>
      <c r="E332" s="386" t="s">
        <v>1882</v>
      </c>
      <c r="F332" s="387" t="str">
        <f t="shared" si="26"/>
        <v>에센스(스페셜)</v>
      </c>
      <c r="G332" s="27" t="str">
        <f t="shared" si="25"/>
        <v/>
      </c>
      <c r="H332" s="389" t="s">
        <v>57</v>
      </c>
      <c r="N332" s="13"/>
    </row>
    <row r="333" spans="1:14">
      <c r="A333" s="384" t="s">
        <v>110</v>
      </c>
      <c r="B333" s="384" t="s">
        <v>94</v>
      </c>
      <c r="C333" s="385" t="s">
        <v>32</v>
      </c>
      <c r="D333" s="385" t="s">
        <v>161</v>
      </c>
      <c r="E333" s="386" t="s">
        <v>1880</v>
      </c>
      <c r="F333" s="387" t="str">
        <f t="shared" si="26"/>
        <v>안심2.5G</v>
      </c>
      <c r="G333" s="27" t="str">
        <f t="shared" si="25"/>
        <v/>
      </c>
      <c r="H333" s="389" t="s">
        <v>166</v>
      </c>
      <c r="N333" s="13"/>
    </row>
    <row r="334" spans="1:14">
      <c r="A334" s="384" t="s">
        <v>110</v>
      </c>
      <c r="B334" s="384" t="s">
        <v>94</v>
      </c>
      <c r="C334" s="385" t="s">
        <v>32</v>
      </c>
      <c r="D334" s="385" t="s">
        <v>160</v>
      </c>
      <c r="E334" s="386" t="s">
        <v>1879</v>
      </c>
      <c r="F334" s="387" t="str">
        <f t="shared" si="26"/>
        <v>안심4G</v>
      </c>
      <c r="G334" s="27" t="str">
        <f t="shared" si="25"/>
        <v/>
      </c>
      <c r="H334" s="389" t="s">
        <v>38</v>
      </c>
      <c r="N334" s="13"/>
    </row>
    <row r="335" spans="1:14">
      <c r="A335" s="384" t="s">
        <v>110</v>
      </c>
      <c r="B335" s="384" t="s">
        <v>94</v>
      </c>
      <c r="C335" s="385" t="s">
        <v>32</v>
      </c>
      <c r="D335" s="385" t="s">
        <v>160</v>
      </c>
      <c r="E335" s="386" t="s">
        <v>1881</v>
      </c>
      <c r="F335" s="387" t="str">
        <f t="shared" si="26"/>
        <v>에센스(스페셜)</v>
      </c>
      <c r="G335" s="27" t="str">
        <f t="shared" si="25"/>
        <v/>
      </c>
      <c r="H335" s="389" t="s">
        <v>57</v>
      </c>
      <c r="N335" s="13"/>
    </row>
    <row r="336" spans="1:14">
      <c r="A336" s="384" t="s">
        <v>110</v>
      </c>
      <c r="B336" s="384" t="s">
        <v>94</v>
      </c>
      <c r="C336" s="385" t="s">
        <v>32</v>
      </c>
      <c r="D336" s="385" t="s">
        <v>160</v>
      </c>
      <c r="E336" s="386" t="s">
        <v>1882</v>
      </c>
      <c r="F336" s="387" t="str">
        <f t="shared" si="26"/>
        <v>에센스(스페셜)</v>
      </c>
      <c r="G336" s="27" t="str">
        <f t="shared" si="25"/>
        <v/>
      </c>
      <c r="H336" s="389" t="s">
        <v>57</v>
      </c>
      <c r="N336" s="13"/>
    </row>
    <row r="337" spans="1:14">
      <c r="A337" s="384" t="s">
        <v>110</v>
      </c>
      <c r="B337" s="384" t="s">
        <v>94</v>
      </c>
      <c r="C337" s="385" t="s">
        <v>50</v>
      </c>
      <c r="D337" s="385" t="s">
        <v>5</v>
      </c>
      <c r="E337" s="386" t="s">
        <v>1880</v>
      </c>
      <c r="F337" s="387" t="str">
        <f t="shared" si="26"/>
        <v>안심2.5G</v>
      </c>
      <c r="G337" s="27" t="str">
        <f t="shared" si="25"/>
        <v/>
      </c>
      <c r="H337" s="389" t="s">
        <v>166</v>
      </c>
      <c r="N337" s="13"/>
    </row>
    <row r="338" spans="1:14">
      <c r="A338" s="384" t="s">
        <v>110</v>
      </c>
      <c r="B338" s="384" t="s">
        <v>94</v>
      </c>
      <c r="C338" s="385" t="s">
        <v>33</v>
      </c>
      <c r="D338" s="385" t="s">
        <v>5</v>
      </c>
      <c r="E338" s="386" t="s">
        <v>1879</v>
      </c>
      <c r="F338" s="387" t="str">
        <f t="shared" si="26"/>
        <v>안심4G</v>
      </c>
      <c r="G338" s="27" t="str">
        <f t="shared" si="25"/>
        <v/>
      </c>
      <c r="H338" s="389" t="s">
        <v>38</v>
      </c>
      <c r="N338" s="13"/>
    </row>
    <row r="339" spans="1:14">
      <c r="A339" s="384" t="s">
        <v>110</v>
      </c>
      <c r="B339" s="384" t="s">
        <v>94</v>
      </c>
      <c r="C339" s="385" t="s">
        <v>33</v>
      </c>
      <c r="D339" s="385" t="s">
        <v>5</v>
      </c>
      <c r="E339" s="386" t="s">
        <v>1881</v>
      </c>
      <c r="F339" s="387" t="str">
        <f t="shared" si="26"/>
        <v>에센스(스페셜)</v>
      </c>
      <c r="G339" s="27" t="str">
        <f t="shared" si="25"/>
        <v/>
      </c>
      <c r="H339" s="389" t="s">
        <v>57</v>
      </c>
      <c r="N339" s="13"/>
    </row>
    <row r="340" spans="1:14">
      <c r="A340" s="384" t="s">
        <v>110</v>
      </c>
      <c r="B340" s="384" t="s">
        <v>94</v>
      </c>
      <c r="C340" s="385" t="s">
        <v>33</v>
      </c>
      <c r="D340" s="385" t="s">
        <v>5</v>
      </c>
      <c r="E340" s="386" t="s">
        <v>1882</v>
      </c>
      <c r="F340" s="387" t="str">
        <f t="shared" si="26"/>
        <v>에센스(스페셜)</v>
      </c>
      <c r="G340" s="27" t="str">
        <f t="shared" si="25"/>
        <v/>
      </c>
      <c r="H340" s="389" t="s">
        <v>57</v>
      </c>
      <c r="N340" s="13"/>
    </row>
    <row r="341" spans="1:14">
      <c r="A341" s="384" t="s">
        <v>110</v>
      </c>
      <c r="B341" s="384" t="s">
        <v>94</v>
      </c>
      <c r="C341" s="385" t="s">
        <v>33</v>
      </c>
      <c r="D341" s="385" t="s">
        <v>30</v>
      </c>
      <c r="E341" s="386" t="s">
        <v>1880</v>
      </c>
      <c r="F341" s="387" t="str">
        <f t="shared" si="26"/>
        <v>안심2.5G</v>
      </c>
      <c r="G341" s="27" t="str">
        <f t="shared" si="25"/>
        <v/>
      </c>
      <c r="H341" s="389" t="s">
        <v>166</v>
      </c>
      <c r="N341" s="13"/>
    </row>
    <row r="342" spans="1:14">
      <c r="A342" s="384" t="s">
        <v>110</v>
      </c>
      <c r="B342" s="384" t="s">
        <v>94</v>
      </c>
      <c r="C342" s="385" t="s">
        <v>33</v>
      </c>
      <c r="D342" s="385" t="s">
        <v>30</v>
      </c>
      <c r="E342" s="386" t="s">
        <v>1879</v>
      </c>
      <c r="F342" s="387" t="str">
        <f t="shared" si="26"/>
        <v>안심4G</v>
      </c>
      <c r="G342" s="27" t="str">
        <f t="shared" si="25"/>
        <v/>
      </c>
      <c r="H342" s="389" t="s">
        <v>38</v>
      </c>
      <c r="N342" s="13"/>
    </row>
    <row r="343" spans="1:14">
      <c r="A343" s="384" t="s">
        <v>110</v>
      </c>
      <c r="B343" s="384" t="s">
        <v>94</v>
      </c>
      <c r="C343" s="385" t="s">
        <v>33</v>
      </c>
      <c r="D343" s="385" t="s">
        <v>30</v>
      </c>
      <c r="E343" s="386" t="s">
        <v>1881</v>
      </c>
      <c r="F343" s="387" t="str">
        <f t="shared" si="26"/>
        <v>에센스(스페셜)</v>
      </c>
      <c r="G343" s="27" t="str">
        <f t="shared" si="25"/>
        <v/>
      </c>
      <c r="H343" s="389" t="s">
        <v>57</v>
      </c>
      <c r="N343" s="13"/>
    </row>
    <row r="344" spans="1:14">
      <c r="A344" s="384" t="s">
        <v>110</v>
      </c>
      <c r="B344" s="384" t="s">
        <v>94</v>
      </c>
      <c r="C344" s="385" t="s">
        <v>33</v>
      </c>
      <c r="D344" s="385" t="s">
        <v>30</v>
      </c>
      <c r="E344" s="386" t="s">
        <v>1882</v>
      </c>
      <c r="F344" s="387" t="str">
        <f t="shared" si="26"/>
        <v>에센스(스페셜)</v>
      </c>
      <c r="G344" s="27" t="str">
        <f t="shared" si="25"/>
        <v/>
      </c>
      <c r="H344" s="389" t="s">
        <v>57</v>
      </c>
      <c r="N344" s="13"/>
    </row>
    <row r="345" spans="1:14">
      <c r="A345" s="384" t="s">
        <v>110</v>
      </c>
      <c r="B345" s="384" t="s">
        <v>94</v>
      </c>
      <c r="C345" s="385" t="s">
        <v>33</v>
      </c>
      <c r="D345" s="385" t="s">
        <v>10</v>
      </c>
      <c r="E345" s="386" t="s">
        <v>1880</v>
      </c>
      <c r="F345" s="387" t="str">
        <f t="shared" si="26"/>
        <v>안심2.5G</v>
      </c>
      <c r="G345" s="27" t="str">
        <f t="shared" si="25"/>
        <v/>
      </c>
      <c r="H345" s="389" t="s">
        <v>166</v>
      </c>
      <c r="N345" s="13"/>
    </row>
    <row r="346" spans="1:14">
      <c r="A346" s="384" t="s">
        <v>110</v>
      </c>
      <c r="B346" s="384" t="s">
        <v>94</v>
      </c>
      <c r="C346" s="385" t="s">
        <v>33</v>
      </c>
      <c r="D346" s="385" t="s">
        <v>10</v>
      </c>
      <c r="E346" s="386" t="s">
        <v>1879</v>
      </c>
      <c r="F346" s="387" t="str">
        <f t="shared" si="26"/>
        <v>안심4G</v>
      </c>
      <c r="G346" s="27" t="str">
        <f t="shared" si="25"/>
        <v/>
      </c>
      <c r="H346" s="389" t="s">
        <v>38</v>
      </c>
      <c r="N346" s="13"/>
    </row>
    <row r="347" spans="1:14">
      <c r="A347" s="384" t="s">
        <v>110</v>
      </c>
      <c r="B347" s="384" t="s">
        <v>94</v>
      </c>
      <c r="C347" s="385" t="s">
        <v>33</v>
      </c>
      <c r="D347" s="385" t="s">
        <v>10</v>
      </c>
      <c r="E347" s="386" t="s">
        <v>1881</v>
      </c>
      <c r="F347" s="387" t="str">
        <f t="shared" si="26"/>
        <v>에센스(스페셜)</v>
      </c>
      <c r="G347" s="27" t="str">
        <f t="shared" si="25"/>
        <v/>
      </c>
      <c r="H347" s="389" t="s">
        <v>57</v>
      </c>
      <c r="N347" s="13"/>
    </row>
    <row r="348" spans="1:14">
      <c r="A348" s="384" t="s">
        <v>110</v>
      </c>
      <c r="B348" s="384" t="s">
        <v>94</v>
      </c>
      <c r="C348" s="385" t="s">
        <v>33</v>
      </c>
      <c r="D348" s="385" t="s">
        <v>10</v>
      </c>
      <c r="E348" s="386" t="s">
        <v>1882</v>
      </c>
      <c r="F348" s="387" t="str">
        <f t="shared" si="26"/>
        <v>에센스(스페셜)</v>
      </c>
      <c r="G348" s="27" t="str">
        <f t="shared" si="25"/>
        <v/>
      </c>
      <c r="H348" s="389" t="s">
        <v>57</v>
      </c>
      <c r="N348" s="13"/>
    </row>
    <row r="349" spans="1:14">
      <c r="A349" s="384" t="s">
        <v>110</v>
      </c>
      <c r="B349" s="384" t="s">
        <v>94</v>
      </c>
      <c r="C349" s="385" t="s">
        <v>33</v>
      </c>
      <c r="D349" s="385" t="s">
        <v>13</v>
      </c>
      <c r="E349" s="386" t="s">
        <v>1880</v>
      </c>
      <c r="F349" s="387" t="str">
        <f t="shared" si="26"/>
        <v>안심2.5G</v>
      </c>
      <c r="G349" s="27" t="str">
        <f t="shared" ref="G349:G412" si="27">IF(F349="스몰","LTE안심옵션","")</f>
        <v/>
      </c>
      <c r="H349" s="389" t="s">
        <v>166</v>
      </c>
      <c r="N349" s="13"/>
    </row>
    <row r="350" spans="1:14">
      <c r="A350" s="384" t="s">
        <v>110</v>
      </c>
      <c r="B350" s="384" t="s">
        <v>94</v>
      </c>
      <c r="C350" s="385" t="s">
        <v>33</v>
      </c>
      <c r="D350" s="385" t="s">
        <v>13</v>
      </c>
      <c r="E350" s="386" t="s">
        <v>1879</v>
      </c>
      <c r="F350" s="387" t="str">
        <f t="shared" si="26"/>
        <v>안심4G</v>
      </c>
      <c r="G350" s="27" t="str">
        <f t="shared" si="27"/>
        <v/>
      </c>
      <c r="H350" s="389" t="s">
        <v>38</v>
      </c>
      <c r="N350" s="13"/>
    </row>
    <row r="351" spans="1:14">
      <c r="A351" s="384" t="s">
        <v>110</v>
      </c>
      <c r="B351" s="384" t="s">
        <v>94</v>
      </c>
      <c r="C351" s="385" t="s">
        <v>33</v>
      </c>
      <c r="D351" s="385" t="s">
        <v>13</v>
      </c>
      <c r="E351" s="386" t="s">
        <v>1881</v>
      </c>
      <c r="F351" s="387" t="str">
        <f t="shared" si="26"/>
        <v>에센스(스페셜)</v>
      </c>
      <c r="G351" s="27" t="str">
        <f t="shared" si="27"/>
        <v/>
      </c>
      <c r="H351" s="389" t="s">
        <v>57</v>
      </c>
      <c r="N351" s="13"/>
    </row>
    <row r="352" spans="1:14">
      <c r="A352" s="384" t="s">
        <v>110</v>
      </c>
      <c r="B352" s="384" t="s">
        <v>94</v>
      </c>
      <c r="C352" s="385" t="s">
        <v>33</v>
      </c>
      <c r="D352" s="385" t="s">
        <v>13</v>
      </c>
      <c r="E352" s="386" t="s">
        <v>1882</v>
      </c>
      <c r="F352" s="387" t="str">
        <f t="shared" si="26"/>
        <v>에센스(스페셜)</v>
      </c>
      <c r="G352" s="27" t="str">
        <f t="shared" si="27"/>
        <v/>
      </c>
      <c r="H352" s="389" t="s">
        <v>57</v>
      </c>
      <c r="N352" s="13"/>
    </row>
    <row r="353" spans="1:14">
      <c r="A353" s="384" t="s">
        <v>110</v>
      </c>
      <c r="B353" s="384" t="s">
        <v>94</v>
      </c>
      <c r="C353" s="385" t="s">
        <v>33</v>
      </c>
      <c r="D353" s="385" t="s">
        <v>34</v>
      </c>
      <c r="E353" s="386" t="s">
        <v>1880</v>
      </c>
      <c r="F353" s="387" t="str">
        <f t="shared" si="26"/>
        <v>안심2.5G</v>
      </c>
      <c r="G353" s="27" t="str">
        <f t="shared" si="27"/>
        <v/>
      </c>
      <c r="H353" s="389" t="s">
        <v>166</v>
      </c>
      <c r="N353" s="13"/>
    </row>
    <row r="354" spans="1:14">
      <c r="A354" s="384" t="s">
        <v>110</v>
      </c>
      <c r="B354" s="384" t="s">
        <v>94</v>
      </c>
      <c r="C354" s="385" t="s">
        <v>33</v>
      </c>
      <c r="D354" s="385" t="s">
        <v>34</v>
      </c>
      <c r="E354" s="386" t="s">
        <v>1879</v>
      </c>
      <c r="F354" s="387" t="str">
        <f t="shared" si="26"/>
        <v>안심4G</v>
      </c>
      <c r="G354" s="27" t="str">
        <f t="shared" si="27"/>
        <v/>
      </c>
      <c r="H354" s="389" t="s">
        <v>38</v>
      </c>
      <c r="N354" s="13"/>
    </row>
    <row r="355" spans="1:14">
      <c r="A355" s="384" t="s">
        <v>110</v>
      </c>
      <c r="B355" s="384" t="s">
        <v>94</v>
      </c>
      <c r="C355" s="385" t="s">
        <v>33</v>
      </c>
      <c r="D355" s="385" t="s">
        <v>34</v>
      </c>
      <c r="E355" s="386" t="s">
        <v>1881</v>
      </c>
      <c r="F355" s="387" t="str">
        <f t="shared" si="26"/>
        <v>에센스(스페셜)</v>
      </c>
      <c r="G355" s="27" t="str">
        <f t="shared" si="27"/>
        <v/>
      </c>
      <c r="H355" s="389" t="s">
        <v>57</v>
      </c>
      <c r="N355" s="13"/>
    </row>
    <row r="356" spans="1:14">
      <c r="A356" s="384" t="s">
        <v>110</v>
      </c>
      <c r="B356" s="384" t="s">
        <v>94</v>
      </c>
      <c r="C356" s="385" t="s">
        <v>33</v>
      </c>
      <c r="D356" s="385" t="s">
        <v>34</v>
      </c>
      <c r="E356" s="386" t="s">
        <v>1882</v>
      </c>
      <c r="F356" s="387" t="str">
        <f t="shared" si="26"/>
        <v>에센스(스페셜)</v>
      </c>
      <c r="G356" s="27" t="str">
        <f t="shared" si="27"/>
        <v/>
      </c>
      <c r="H356" s="389" t="s">
        <v>57</v>
      </c>
      <c r="N356" s="13"/>
    </row>
    <row r="357" spans="1:14">
      <c r="A357" s="384" t="s">
        <v>110</v>
      </c>
      <c r="B357" s="384" t="s">
        <v>94</v>
      </c>
      <c r="C357" s="385" t="s">
        <v>33</v>
      </c>
      <c r="D357" s="385" t="s">
        <v>86</v>
      </c>
      <c r="E357" s="386" t="s">
        <v>1880</v>
      </c>
      <c r="F357" s="387" t="str">
        <f t="shared" si="26"/>
        <v>안심2.5G</v>
      </c>
      <c r="G357" s="27" t="str">
        <f t="shared" si="27"/>
        <v/>
      </c>
      <c r="H357" s="389" t="s">
        <v>166</v>
      </c>
      <c r="N357" s="13"/>
    </row>
    <row r="358" spans="1:14">
      <c r="A358" s="384" t="s">
        <v>110</v>
      </c>
      <c r="B358" s="384" t="s">
        <v>94</v>
      </c>
      <c r="C358" s="385" t="s">
        <v>33</v>
      </c>
      <c r="D358" s="385" t="s">
        <v>86</v>
      </c>
      <c r="E358" s="386" t="s">
        <v>1879</v>
      </c>
      <c r="F358" s="387" t="str">
        <f t="shared" si="26"/>
        <v>안심4G</v>
      </c>
      <c r="G358" s="27" t="str">
        <f t="shared" si="27"/>
        <v/>
      </c>
      <c r="H358" s="389" t="s">
        <v>38</v>
      </c>
      <c r="N358" s="13"/>
    </row>
    <row r="359" spans="1:14">
      <c r="A359" s="384" t="s">
        <v>110</v>
      </c>
      <c r="B359" s="384" t="s">
        <v>94</v>
      </c>
      <c r="C359" s="385" t="s">
        <v>33</v>
      </c>
      <c r="D359" s="385" t="s">
        <v>86</v>
      </c>
      <c r="E359" s="386" t="s">
        <v>1881</v>
      </c>
      <c r="F359" s="387" t="str">
        <f t="shared" si="26"/>
        <v>에센스(스페셜)</v>
      </c>
      <c r="G359" s="27" t="str">
        <f t="shared" si="27"/>
        <v/>
      </c>
      <c r="H359" s="389" t="s">
        <v>57</v>
      </c>
      <c r="N359" s="13"/>
    </row>
    <row r="360" spans="1:14">
      <c r="A360" s="384" t="s">
        <v>110</v>
      </c>
      <c r="B360" s="384" t="s">
        <v>94</v>
      </c>
      <c r="C360" s="385" t="s">
        <v>33</v>
      </c>
      <c r="D360" s="385" t="s">
        <v>86</v>
      </c>
      <c r="E360" s="386" t="s">
        <v>1882</v>
      </c>
      <c r="F360" s="387" t="str">
        <f t="shared" si="26"/>
        <v>에센스(스페셜)</v>
      </c>
      <c r="G360" s="27" t="str">
        <f t="shared" si="27"/>
        <v/>
      </c>
      <c r="H360" s="389" t="s">
        <v>57</v>
      </c>
      <c r="N360" s="13"/>
    </row>
    <row r="361" spans="1:14">
      <c r="A361" s="384" t="s">
        <v>110</v>
      </c>
      <c r="B361" s="384" t="s">
        <v>94</v>
      </c>
      <c r="C361" s="385" t="s">
        <v>33</v>
      </c>
      <c r="D361" s="385" t="s">
        <v>161</v>
      </c>
      <c r="E361" s="386" t="s">
        <v>1880</v>
      </c>
      <c r="F361" s="387" t="str">
        <f t="shared" si="26"/>
        <v>안심2.5G</v>
      </c>
      <c r="G361" s="27" t="str">
        <f t="shared" si="27"/>
        <v/>
      </c>
      <c r="H361" s="389" t="s">
        <v>166</v>
      </c>
      <c r="N361" s="13"/>
    </row>
    <row r="362" spans="1:14">
      <c r="A362" s="384" t="s">
        <v>110</v>
      </c>
      <c r="B362" s="384" t="s">
        <v>94</v>
      </c>
      <c r="C362" s="385" t="s">
        <v>33</v>
      </c>
      <c r="D362" s="385" t="s">
        <v>160</v>
      </c>
      <c r="E362" s="386" t="s">
        <v>1879</v>
      </c>
      <c r="F362" s="387" t="str">
        <f t="shared" si="26"/>
        <v>안심4G</v>
      </c>
      <c r="G362" s="27" t="str">
        <f t="shared" si="27"/>
        <v/>
      </c>
      <c r="H362" s="389" t="s">
        <v>38</v>
      </c>
      <c r="N362" s="13"/>
    </row>
    <row r="363" spans="1:14">
      <c r="A363" s="384" t="s">
        <v>110</v>
      </c>
      <c r="B363" s="384" t="s">
        <v>94</v>
      </c>
      <c r="C363" s="385" t="s">
        <v>33</v>
      </c>
      <c r="D363" s="385" t="s">
        <v>160</v>
      </c>
      <c r="E363" s="386" t="s">
        <v>1881</v>
      </c>
      <c r="F363" s="387" t="str">
        <f t="shared" si="26"/>
        <v>에센스(스페셜)</v>
      </c>
      <c r="G363" s="27" t="str">
        <f t="shared" si="27"/>
        <v/>
      </c>
      <c r="H363" s="389" t="s">
        <v>57</v>
      </c>
      <c r="N363" s="13"/>
    </row>
    <row r="364" spans="1:14">
      <c r="A364" s="384" t="s">
        <v>110</v>
      </c>
      <c r="B364" s="384" t="s">
        <v>94</v>
      </c>
      <c r="C364" s="385" t="s">
        <v>33</v>
      </c>
      <c r="D364" s="385" t="s">
        <v>160</v>
      </c>
      <c r="E364" s="386" t="s">
        <v>1882</v>
      </c>
      <c r="F364" s="387" t="str">
        <f t="shared" si="26"/>
        <v>에센스(스페셜)</v>
      </c>
      <c r="G364" s="27" t="str">
        <f t="shared" si="27"/>
        <v/>
      </c>
      <c r="H364" s="389" t="s">
        <v>57</v>
      </c>
      <c r="N364" s="13"/>
    </row>
    <row r="365" spans="1:14">
      <c r="A365" s="384" t="s">
        <v>110</v>
      </c>
      <c r="B365" s="384" t="s">
        <v>97</v>
      </c>
      <c r="C365" s="385" t="s">
        <v>28</v>
      </c>
      <c r="D365" s="385" t="s">
        <v>5</v>
      </c>
      <c r="E365" s="386" t="s">
        <v>1880</v>
      </c>
      <c r="F365" s="387" t="str">
        <f t="shared" ref="F365:F428" si="28">IFERROR(VLOOKUP(E365,$A$10:$E$16,5,0),0)</f>
        <v>안심2.5G</v>
      </c>
      <c r="G365" s="27" t="str">
        <f t="shared" si="27"/>
        <v/>
      </c>
      <c r="H365" s="389" t="s">
        <v>166</v>
      </c>
      <c r="N365" s="13"/>
    </row>
    <row r="366" spans="1:14">
      <c r="A366" s="384" t="s">
        <v>110</v>
      </c>
      <c r="B366" s="384" t="s">
        <v>96</v>
      </c>
      <c r="C366" s="385" t="s">
        <v>28</v>
      </c>
      <c r="D366" s="385" t="s">
        <v>5</v>
      </c>
      <c r="E366" s="386" t="s">
        <v>1879</v>
      </c>
      <c r="F366" s="387" t="str">
        <f t="shared" si="28"/>
        <v>안심4G</v>
      </c>
      <c r="G366" s="27" t="str">
        <f t="shared" si="27"/>
        <v/>
      </c>
      <c r="H366" s="389" t="s">
        <v>38</v>
      </c>
      <c r="N366" s="13"/>
    </row>
    <row r="367" spans="1:14">
      <c r="A367" s="384" t="s">
        <v>110</v>
      </c>
      <c r="B367" s="384" t="s">
        <v>96</v>
      </c>
      <c r="C367" s="385" t="s">
        <v>28</v>
      </c>
      <c r="D367" s="385" t="s">
        <v>5</v>
      </c>
      <c r="E367" s="386" t="s">
        <v>1881</v>
      </c>
      <c r="F367" s="387" t="str">
        <f t="shared" si="28"/>
        <v>에센스(스페셜)</v>
      </c>
      <c r="G367" s="27" t="str">
        <f t="shared" si="27"/>
        <v/>
      </c>
      <c r="H367" s="389" t="s">
        <v>57</v>
      </c>
      <c r="N367" s="13"/>
    </row>
    <row r="368" spans="1:14">
      <c r="A368" s="384" t="s">
        <v>110</v>
      </c>
      <c r="B368" s="384" t="s">
        <v>96</v>
      </c>
      <c r="C368" s="385" t="s">
        <v>28</v>
      </c>
      <c r="D368" s="385" t="s">
        <v>5</v>
      </c>
      <c r="E368" s="386" t="s">
        <v>1882</v>
      </c>
      <c r="F368" s="387" t="str">
        <f t="shared" si="28"/>
        <v>에센스(스페셜)</v>
      </c>
      <c r="G368" s="27" t="str">
        <f t="shared" si="27"/>
        <v/>
      </c>
      <c r="H368" s="389" t="s">
        <v>57</v>
      </c>
      <c r="N368" s="13"/>
    </row>
    <row r="369" spans="1:14">
      <c r="A369" s="384" t="s">
        <v>110</v>
      </c>
      <c r="B369" s="384" t="s">
        <v>96</v>
      </c>
      <c r="C369" s="385" t="s">
        <v>28</v>
      </c>
      <c r="D369" s="385" t="s">
        <v>30</v>
      </c>
      <c r="E369" s="386" t="s">
        <v>1880</v>
      </c>
      <c r="F369" s="387" t="str">
        <f t="shared" si="28"/>
        <v>안심2.5G</v>
      </c>
      <c r="G369" s="27" t="str">
        <f t="shared" si="27"/>
        <v/>
      </c>
      <c r="H369" s="389" t="s">
        <v>166</v>
      </c>
      <c r="N369" s="13"/>
    </row>
    <row r="370" spans="1:14">
      <c r="A370" s="384" t="s">
        <v>110</v>
      </c>
      <c r="B370" s="384" t="s">
        <v>96</v>
      </c>
      <c r="C370" s="385" t="s">
        <v>28</v>
      </c>
      <c r="D370" s="385" t="s">
        <v>30</v>
      </c>
      <c r="E370" s="386" t="s">
        <v>1879</v>
      </c>
      <c r="F370" s="387" t="str">
        <f t="shared" si="28"/>
        <v>안심4G</v>
      </c>
      <c r="G370" s="27" t="str">
        <f t="shared" si="27"/>
        <v/>
      </c>
      <c r="H370" s="389" t="s">
        <v>38</v>
      </c>
      <c r="N370" s="13"/>
    </row>
    <row r="371" spans="1:14">
      <c r="A371" s="384" t="s">
        <v>110</v>
      </c>
      <c r="B371" s="384" t="s">
        <v>96</v>
      </c>
      <c r="C371" s="385" t="s">
        <v>28</v>
      </c>
      <c r="D371" s="385" t="s">
        <v>30</v>
      </c>
      <c r="E371" s="386" t="s">
        <v>1881</v>
      </c>
      <c r="F371" s="387" t="str">
        <f t="shared" si="28"/>
        <v>에센스(스페셜)</v>
      </c>
      <c r="G371" s="27" t="str">
        <f t="shared" si="27"/>
        <v/>
      </c>
      <c r="H371" s="389" t="s">
        <v>57</v>
      </c>
      <c r="N371" s="13"/>
    </row>
    <row r="372" spans="1:14">
      <c r="A372" s="384" t="s">
        <v>110</v>
      </c>
      <c r="B372" s="384" t="s">
        <v>96</v>
      </c>
      <c r="C372" s="385" t="s">
        <v>28</v>
      </c>
      <c r="D372" s="385" t="s">
        <v>30</v>
      </c>
      <c r="E372" s="386" t="s">
        <v>1882</v>
      </c>
      <c r="F372" s="387" t="str">
        <f t="shared" si="28"/>
        <v>에센스(스페셜)</v>
      </c>
      <c r="G372" s="27" t="str">
        <f t="shared" si="27"/>
        <v/>
      </c>
      <c r="H372" s="389" t="s">
        <v>57</v>
      </c>
      <c r="N372" s="13"/>
    </row>
    <row r="373" spans="1:14">
      <c r="A373" s="384" t="s">
        <v>110</v>
      </c>
      <c r="B373" s="384" t="s">
        <v>96</v>
      </c>
      <c r="C373" s="385" t="s">
        <v>28</v>
      </c>
      <c r="D373" s="385" t="s">
        <v>10</v>
      </c>
      <c r="E373" s="386" t="s">
        <v>1880</v>
      </c>
      <c r="F373" s="387" t="str">
        <f t="shared" si="28"/>
        <v>안심2.5G</v>
      </c>
      <c r="G373" s="27" t="str">
        <f t="shared" si="27"/>
        <v/>
      </c>
      <c r="H373" s="389" t="s">
        <v>166</v>
      </c>
      <c r="N373" s="13"/>
    </row>
    <row r="374" spans="1:14">
      <c r="A374" s="384" t="s">
        <v>110</v>
      </c>
      <c r="B374" s="384" t="s">
        <v>96</v>
      </c>
      <c r="C374" s="385" t="s">
        <v>28</v>
      </c>
      <c r="D374" s="385" t="s">
        <v>10</v>
      </c>
      <c r="E374" s="386" t="s">
        <v>1879</v>
      </c>
      <c r="F374" s="387" t="str">
        <f t="shared" si="28"/>
        <v>안심4G</v>
      </c>
      <c r="G374" s="27" t="str">
        <f t="shared" si="27"/>
        <v/>
      </c>
      <c r="H374" s="389" t="s">
        <v>38</v>
      </c>
      <c r="N374" s="13"/>
    </row>
    <row r="375" spans="1:14">
      <c r="A375" s="384" t="s">
        <v>110</v>
      </c>
      <c r="B375" s="384" t="s">
        <v>96</v>
      </c>
      <c r="C375" s="385" t="s">
        <v>28</v>
      </c>
      <c r="D375" s="385" t="s">
        <v>10</v>
      </c>
      <c r="E375" s="386" t="s">
        <v>1881</v>
      </c>
      <c r="F375" s="387" t="str">
        <f t="shared" si="28"/>
        <v>에센스(스페셜)</v>
      </c>
      <c r="G375" s="27" t="str">
        <f t="shared" si="27"/>
        <v/>
      </c>
      <c r="H375" s="389" t="s">
        <v>57</v>
      </c>
      <c r="N375" s="13"/>
    </row>
    <row r="376" spans="1:14">
      <c r="A376" s="384" t="s">
        <v>110</v>
      </c>
      <c r="B376" s="384" t="s">
        <v>96</v>
      </c>
      <c r="C376" s="385" t="s">
        <v>28</v>
      </c>
      <c r="D376" s="385" t="s">
        <v>10</v>
      </c>
      <c r="E376" s="386" t="s">
        <v>1882</v>
      </c>
      <c r="F376" s="387" t="str">
        <f t="shared" si="28"/>
        <v>에센스(스페셜)</v>
      </c>
      <c r="G376" s="27" t="str">
        <f t="shared" si="27"/>
        <v/>
      </c>
      <c r="H376" s="389" t="s">
        <v>57</v>
      </c>
      <c r="N376" s="13"/>
    </row>
    <row r="377" spans="1:14">
      <c r="A377" s="384" t="s">
        <v>110</v>
      </c>
      <c r="B377" s="384" t="s">
        <v>96</v>
      </c>
      <c r="C377" s="385" t="s">
        <v>28</v>
      </c>
      <c r="D377" s="385" t="s">
        <v>13</v>
      </c>
      <c r="E377" s="386" t="s">
        <v>1880</v>
      </c>
      <c r="F377" s="387" t="str">
        <f t="shared" si="28"/>
        <v>안심2.5G</v>
      </c>
      <c r="G377" s="27" t="str">
        <f t="shared" si="27"/>
        <v/>
      </c>
      <c r="H377" s="389" t="s">
        <v>166</v>
      </c>
      <c r="N377" s="13"/>
    </row>
    <row r="378" spans="1:14">
      <c r="A378" s="384" t="s">
        <v>110</v>
      </c>
      <c r="B378" s="384" t="s">
        <v>96</v>
      </c>
      <c r="C378" s="385" t="s">
        <v>28</v>
      </c>
      <c r="D378" s="385" t="s">
        <v>13</v>
      </c>
      <c r="E378" s="386" t="s">
        <v>1879</v>
      </c>
      <c r="F378" s="387" t="str">
        <f t="shared" si="28"/>
        <v>안심4G</v>
      </c>
      <c r="G378" s="27" t="str">
        <f t="shared" si="27"/>
        <v/>
      </c>
      <c r="H378" s="389" t="s">
        <v>38</v>
      </c>
      <c r="N378" s="13"/>
    </row>
    <row r="379" spans="1:14">
      <c r="A379" s="384" t="s">
        <v>110</v>
      </c>
      <c r="B379" s="384" t="s">
        <v>96</v>
      </c>
      <c r="C379" s="385" t="s">
        <v>28</v>
      </c>
      <c r="D379" s="385" t="s">
        <v>13</v>
      </c>
      <c r="E379" s="386" t="s">
        <v>1881</v>
      </c>
      <c r="F379" s="387" t="str">
        <f t="shared" si="28"/>
        <v>에센스(스페셜)</v>
      </c>
      <c r="G379" s="27" t="str">
        <f t="shared" si="27"/>
        <v/>
      </c>
      <c r="H379" s="389" t="s">
        <v>57</v>
      </c>
      <c r="N379" s="13"/>
    </row>
    <row r="380" spans="1:14">
      <c r="A380" s="384" t="s">
        <v>110</v>
      </c>
      <c r="B380" s="384" t="s">
        <v>96</v>
      </c>
      <c r="C380" s="385" t="s">
        <v>28</v>
      </c>
      <c r="D380" s="385" t="s">
        <v>13</v>
      </c>
      <c r="E380" s="386" t="s">
        <v>1882</v>
      </c>
      <c r="F380" s="387" t="str">
        <f t="shared" si="28"/>
        <v>에센스(스페셜)</v>
      </c>
      <c r="G380" s="27" t="str">
        <f t="shared" si="27"/>
        <v/>
      </c>
      <c r="H380" s="389" t="s">
        <v>57</v>
      </c>
      <c r="N380" s="13"/>
    </row>
    <row r="381" spans="1:14">
      <c r="A381" s="384" t="s">
        <v>110</v>
      </c>
      <c r="B381" s="384" t="s">
        <v>96</v>
      </c>
      <c r="C381" s="385" t="s">
        <v>28</v>
      </c>
      <c r="D381" s="385" t="s">
        <v>34</v>
      </c>
      <c r="E381" s="386" t="s">
        <v>1880</v>
      </c>
      <c r="F381" s="387" t="str">
        <f t="shared" si="28"/>
        <v>안심2.5G</v>
      </c>
      <c r="G381" s="27" t="str">
        <f t="shared" si="27"/>
        <v/>
      </c>
      <c r="H381" s="389" t="s">
        <v>166</v>
      </c>
      <c r="N381" s="13"/>
    </row>
    <row r="382" spans="1:14">
      <c r="A382" s="384" t="s">
        <v>110</v>
      </c>
      <c r="B382" s="384" t="s">
        <v>96</v>
      </c>
      <c r="C382" s="385" t="s">
        <v>28</v>
      </c>
      <c r="D382" s="385" t="s">
        <v>34</v>
      </c>
      <c r="E382" s="386" t="s">
        <v>1879</v>
      </c>
      <c r="F382" s="387" t="str">
        <f t="shared" si="28"/>
        <v>안심4G</v>
      </c>
      <c r="G382" s="27" t="str">
        <f t="shared" si="27"/>
        <v/>
      </c>
      <c r="H382" s="389" t="s">
        <v>38</v>
      </c>
      <c r="N382" s="13"/>
    </row>
    <row r="383" spans="1:14">
      <c r="A383" s="384" t="s">
        <v>110</v>
      </c>
      <c r="B383" s="384" t="s">
        <v>96</v>
      </c>
      <c r="C383" s="385" t="s">
        <v>28</v>
      </c>
      <c r="D383" s="385" t="s">
        <v>34</v>
      </c>
      <c r="E383" s="386" t="s">
        <v>1881</v>
      </c>
      <c r="F383" s="387" t="str">
        <f t="shared" si="28"/>
        <v>에센스(스페셜)</v>
      </c>
      <c r="G383" s="27" t="str">
        <f t="shared" si="27"/>
        <v/>
      </c>
      <c r="H383" s="389" t="s">
        <v>57</v>
      </c>
      <c r="N383" s="13"/>
    </row>
    <row r="384" spans="1:14">
      <c r="A384" s="384" t="s">
        <v>110</v>
      </c>
      <c r="B384" s="384" t="s">
        <v>96</v>
      </c>
      <c r="C384" s="385" t="s">
        <v>28</v>
      </c>
      <c r="D384" s="385" t="s">
        <v>34</v>
      </c>
      <c r="E384" s="386" t="s">
        <v>1882</v>
      </c>
      <c r="F384" s="387" t="str">
        <f t="shared" si="28"/>
        <v>에센스(스페셜)</v>
      </c>
      <c r="G384" s="27" t="str">
        <f t="shared" si="27"/>
        <v/>
      </c>
      <c r="H384" s="389" t="s">
        <v>57</v>
      </c>
      <c r="N384" s="13"/>
    </row>
    <row r="385" spans="1:14">
      <c r="A385" s="384" t="s">
        <v>110</v>
      </c>
      <c r="B385" s="384" t="s">
        <v>96</v>
      </c>
      <c r="C385" s="385" t="s">
        <v>28</v>
      </c>
      <c r="D385" s="385" t="s">
        <v>86</v>
      </c>
      <c r="E385" s="386" t="s">
        <v>1880</v>
      </c>
      <c r="F385" s="387" t="str">
        <f t="shared" si="28"/>
        <v>안심2.5G</v>
      </c>
      <c r="G385" s="27" t="str">
        <f t="shared" si="27"/>
        <v/>
      </c>
      <c r="H385" s="389" t="s">
        <v>166</v>
      </c>
      <c r="N385" s="13"/>
    </row>
    <row r="386" spans="1:14">
      <c r="A386" s="384" t="s">
        <v>110</v>
      </c>
      <c r="B386" s="384" t="s">
        <v>96</v>
      </c>
      <c r="C386" s="385" t="s">
        <v>28</v>
      </c>
      <c r="D386" s="385" t="s">
        <v>86</v>
      </c>
      <c r="E386" s="386" t="s">
        <v>1879</v>
      </c>
      <c r="F386" s="387" t="str">
        <f t="shared" si="28"/>
        <v>안심4G</v>
      </c>
      <c r="G386" s="27" t="str">
        <f t="shared" si="27"/>
        <v/>
      </c>
      <c r="H386" s="389" t="s">
        <v>38</v>
      </c>
      <c r="N386" s="13"/>
    </row>
    <row r="387" spans="1:14">
      <c r="A387" s="384" t="s">
        <v>110</v>
      </c>
      <c r="B387" s="384" t="s">
        <v>96</v>
      </c>
      <c r="C387" s="385" t="s">
        <v>28</v>
      </c>
      <c r="D387" s="385" t="s">
        <v>86</v>
      </c>
      <c r="E387" s="386" t="s">
        <v>1881</v>
      </c>
      <c r="F387" s="387" t="str">
        <f t="shared" si="28"/>
        <v>에센스(스페셜)</v>
      </c>
      <c r="G387" s="27" t="str">
        <f t="shared" si="27"/>
        <v/>
      </c>
      <c r="H387" s="389" t="s">
        <v>57</v>
      </c>
      <c r="N387" s="13"/>
    </row>
    <row r="388" spans="1:14">
      <c r="A388" s="384" t="s">
        <v>110</v>
      </c>
      <c r="B388" s="384" t="s">
        <v>96</v>
      </c>
      <c r="C388" s="385" t="s">
        <v>28</v>
      </c>
      <c r="D388" s="385" t="s">
        <v>86</v>
      </c>
      <c r="E388" s="386" t="s">
        <v>1882</v>
      </c>
      <c r="F388" s="387" t="str">
        <f t="shared" si="28"/>
        <v>에센스(스페셜)</v>
      </c>
      <c r="G388" s="27" t="str">
        <f t="shared" si="27"/>
        <v/>
      </c>
      <c r="H388" s="389" t="s">
        <v>57</v>
      </c>
      <c r="N388" s="13"/>
    </row>
    <row r="389" spans="1:14">
      <c r="A389" s="384" t="s">
        <v>110</v>
      </c>
      <c r="B389" s="384" t="s">
        <v>96</v>
      </c>
      <c r="C389" s="385" t="s">
        <v>28</v>
      </c>
      <c r="D389" s="385" t="s">
        <v>161</v>
      </c>
      <c r="E389" s="386" t="s">
        <v>1880</v>
      </c>
      <c r="F389" s="387" t="str">
        <f t="shared" si="28"/>
        <v>안심2.5G</v>
      </c>
      <c r="G389" s="27" t="str">
        <f t="shared" si="27"/>
        <v/>
      </c>
      <c r="H389" s="389" t="s">
        <v>166</v>
      </c>
      <c r="N389" s="13"/>
    </row>
    <row r="390" spans="1:14">
      <c r="A390" s="384" t="s">
        <v>110</v>
      </c>
      <c r="B390" s="384" t="s">
        <v>96</v>
      </c>
      <c r="C390" s="385" t="s">
        <v>28</v>
      </c>
      <c r="D390" s="385" t="s">
        <v>160</v>
      </c>
      <c r="E390" s="386" t="s">
        <v>1879</v>
      </c>
      <c r="F390" s="387" t="str">
        <f t="shared" si="28"/>
        <v>안심4G</v>
      </c>
      <c r="G390" s="27" t="str">
        <f t="shared" si="27"/>
        <v/>
      </c>
      <c r="H390" s="389" t="s">
        <v>38</v>
      </c>
      <c r="N390" s="13"/>
    </row>
    <row r="391" spans="1:14">
      <c r="A391" s="384" t="s">
        <v>110</v>
      </c>
      <c r="B391" s="384" t="s">
        <v>96</v>
      </c>
      <c r="C391" s="385" t="s">
        <v>28</v>
      </c>
      <c r="D391" s="385" t="s">
        <v>160</v>
      </c>
      <c r="E391" s="386" t="s">
        <v>1881</v>
      </c>
      <c r="F391" s="387" t="str">
        <f t="shared" si="28"/>
        <v>에센스(스페셜)</v>
      </c>
      <c r="G391" s="27" t="str">
        <f t="shared" si="27"/>
        <v/>
      </c>
      <c r="H391" s="389" t="s">
        <v>57</v>
      </c>
      <c r="N391" s="13"/>
    </row>
    <row r="392" spans="1:14">
      <c r="A392" s="384" t="s">
        <v>110</v>
      </c>
      <c r="B392" s="384" t="s">
        <v>96</v>
      </c>
      <c r="C392" s="385" t="s">
        <v>28</v>
      </c>
      <c r="D392" s="385" t="s">
        <v>160</v>
      </c>
      <c r="E392" s="386" t="s">
        <v>1882</v>
      </c>
      <c r="F392" s="387" t="str">
        <f t="shared" si="28"/>
        <v>에센스(스페셜)</v>
      </c>
      <c r="G392" s="27" t="str">
        <f t="shared" si="27"/>
        <v/>
      </c>
      <c r="H392" s="389" t="s">
        <v>57</v>
      </c>
      <c r="N392" s="13"/>
    </row>
    <row r="393" spans="1:14">
      <c r="A393" s="384" t="s">
        <v>110</v>
      </c>
      <c r="B393" s="384" t="s">
        <v>96</v>
      </c>
      <c r="C393" s="385" t="s">
        <v>48</v>
      </c>
      <c r="D393" s="385" t="s">
        <v>5</v>
      </c>
      <c r="E393" s="386" t="s">
        <v>1880</v>
      </c>
      <c r="F393" s="387" t="str">
        <f t="shared" si="28"/>
        <v>안심2.5G</v>
      </c>
      <c r="G393" s="27" t="str">
        <f t="shared" si="27"/>
        <v/>
      </c>
      <c r="H393" s="389" t="s">
        <v>166</v>
      </c>
      <c r="N393" s="13"/>
    </row>
    <row r="394" spans="1:14">
      <c r="A394" s="384" t="s">
        <v>110</v>
      </c>
      <c r="B394" s="384" t="s">
        <v>96</v>
      </c>
      <c r="C394" s="385" t="s">
        <v>31</v>
      </c>
      <c r="D394" s="385" t="s">
        <v>5</v>
      </c>
      <c r="E394" s="386" t="s">
        <v>1879</v>
      </c>
      <c r="F394" s="387" t="str">
        <f t="shared" si="28"/>
        <v>안심4G</v>
      </c>
      <c r="G394" s="27" t="str">
        <f t="shared" si="27"/>
        <v/>
      </c>
      <c r="H394" s="389" t="s">
        <v>38</v>
      </c>
      <c r="N394" s="13"/>
    </row>
    <row r="395" spans="1:14">
      <c r="A395" s="384" t="s">
        <v>110</v>
      </c>
      <c r="B395" s="384" t="s">
        <v>96</v>
      </c>
      <c r="C395" s="385" t="s">
        <v>31</v>
      </c>
      <c r="D395" s="385" t="s">
        <v>5</v>
      </c>
      <c r="E395" s="386" t="s">
        <v>1881</v>
      </c>
      <c r="F395" s="387" t="str">
        <f t="shared" si="28"/>
        <v>에센스(스페셜)</v>
      </c>
      <c r="G395" s="27" t="str">
        <f t="shared" si="27"/>
        <v/>
      </c>
      <c r="H395" s="389" t="s">
        <v>57</v>
      </c>
      <c r="N395" s="13"/>
    </row>
    <row r="396" spans="1:14">
      <c r="A396" s="384" t="s">
        <v>110</v>
      </c>
      <c r="B396" s="384" t="s">
        <v>96</v>
      </c>
      <c r="C396" s="385" t="s">
        <v>31</v>
      </c>
      <c r="D396" s="385" t="s">
        <v>5</v>
      </c>
      <c r="E396" s="386" t="s">
        <v>1882</v>
      </c>
      <c r="F396" s="387" t="str">
        <f t="shared" si="28"/>
        <v>에센스(스페셜)</v>
      </c>
      <c r="G396" s="27" t="str">
        <f t="shared" si="27"/>
        <v/>
      </c>
      <c r="H396" s="389" t="s">
        <v>57</v>
      </c>
      <c r="N396" s="13"/>
    </row>
    <row r="397" spans="1:14">
      <c r="A397" s="384" t="s">
        <v>110</v>
      </c>
      <c r="B397" s="384" t="s">
        <v>96</v>
      </c>
      <c r="C397" s="385" t="s">
        <v>31</v>
      </c>
      <c r="D397" s="385" t="s">
        <v>30</v>
      </c>
      <c r="E397" s="386" t="s">
        <v>1880</v>
      </c>
      <c r="F397" s="387" t="str">
        <f t="shared" si="28"/>
        <v>안심2.5G</v>
      </c>
      <c r="G397" s="27" t="str">
        <f t="shared" si="27"/>
        <v/>
      </c>
      <c r="H397" s="389" t="s">
        <v>166</v>
      </c>
      <c r="N397" s="13"/>
    </row>
    <row r="398" spans="1:14">
      <c r="A398" s="384" t="s">
        <v>110</v>
      </c>
      <c r="B398" s="384" t="s">
        <v>96</v>
      </c>
      <c r="C398" s="385" t="s">
        <v>31</v>
      </c>
      <c r="D398" s="385" t="s">
        <v>30</v>
      </c>
      <c r="E398" s="386" t="s">
        <v>1879</v>
      </c>
      <c r="F398" s="387" t="str">
        <f t="shared" si="28"/>
        <v>안심4G</v>
      </c>
      <c r="G398" s="27" t="str">
        <f t="shared" si="27"/>
        <v/>
      </c>
      <c r="H398" s="389" t="s">
        <v>38</v>
      </c>
      <c r="N398" s="13"/>
    </row>
    <row r="399" spans="1:14">
      <c r="A399" s="384" t="s">
        <v>110</v>
      </c>
      <c r="B399" s="384" t="s">
        <v>96</v>
      </c>
      <c r="C399" s="385" t="s">
        <v>31</v>
      </c>
      <c r="D399" s="385" t="s">
        <v>30</v>
      </c>
      <c r="E399" s="386" t="s">
        <v>1881</v>
      </c>
      <c r="F399" s="387" t="str">
        <f t="shared" si="28"/>
        <v>에센스(스페셜)</v>
      </c>
      <c r="G399" s="27" t="str">
        <f t="shared" si="27"/>
        <v/>
      </c>
      <c r="H399" s="389" t="s">
        <v>57</v>
      </c>
      <c r="N399" s="13"/>
    </row>
    <row r="400" spans="1:14">
      <c r="A400" s="384" t="s">
        <v>110</v>
      </c>
      <c r="B400" s="384" t="s">
        <v>96</v>
      </c>
      <c r="C400" s="385" t="s">
        <v>31</v>
      </c>
      <c r="D400" s="385" t="s">
        <v>30</v>
      </c>
      <c r="E400" s="386" t="s">
        <v>1882</v>
      </c>
      <c r="F400" s="387" t="str">
        <f t="shared" si="28"/>
        <v>에센스(스페셜)</v>
      </c>
      <c r="G400" s="27" t="str">
        <f t="shared" si="27"/>
        <v/>
      </c>
      <c r="H400" s="389" t="s">
        <v>57</v>
      </c>
      <c r="N400" s="13"/>
    </row>
    <row r="401" spans="1:14">
      <c r="A401" s="384" t="s">
        <v>110</v>
      </c>
      <c r="B401" s="384" t="s">
        <v>96</v>
      </c>
      <c r="C401" s="385" t="s">
        <v>31</v>
      </c>
      <c r="D401" s="385" t="s">
        <v>10</v>
      </c>
      <c r="E401" s="386" t="s">
        <v>1880</v>
      </c>
      <c r="F401" s="387" t="str">
        <f t="shared" si="28"/>
        <v>안심2.5G</v>
      </c>
      <c r="G401" s="27" t="str">
        <f t="shared" si="27"/>
        <v/>
      </c>
      <c r="H401" s="389" t="s">
        <v>166</v>
      </c>
      <c r="N401" s="13"/>
    </row>
    <row r="402" spans="1:14">
      <c r="A402" s="384" t="s">
        <v>110</v>
      </c>
      <c r="B402" s="384" t="s">
        <v>96</v>
      </c>
      <c r="C402" s="385" t="s">
        <v>31</v>
      </c>
      <c r="D402" s="385" t="s">
        <v>10</v>
      </c>
      <c r="E402" s="386" t="s">
        <v>1879</v>
      </c>
      <c r="F402" s="387" t="str">
        <f t="shared" si="28"/>
        <v>안심4G</v>
      </c>
      <c r="G402" s="27" t="str">
        <f t="shared" si="27"/>
        <v/>
      </c>
      <c r="H402" s="389" t="s">
        <v>38</v>
      </c>
      <c r="N402" s="13"/>
    </row>
    <row r="403" spans="1:14">
      <c r="A403" s="384" t="s">
        <v>110</v>
      </c>
      <c r="B403" s="384" t="s">
        <v>96</v>
      </c>
      <c r="C403" s="385" t="s">
        <v>31</v>
      </c>
      <c r="D403" s="385" t="s">
        <v>10</v>
      </c>
      <c r="E403" s="386" t="s">
        <v>1881</v>
      </c>
      <c r="F403" s="387" t="str">
        <f t="shared" si="28"/>
        <v>에센스(스페셜)</v>
      </c>
      <c r="G403" s="27" t="str">
        <f t="shared" si="27"/>
        <v/>
      </c>
      <c r="H403" s="389" t="s">
        <v>57</v>
      </c>
      <c r="N403" s="13"/>
    </row>
    <row r="404" spans="1:14">
      <c r="A404" s="384" t="s">
        <v>110</v>
      </c>
      <c r="B404" s="384" t="s">
        <v>96</v>
      </c>
      <c r="C404" s="385" t="s">
        <v>31</v>
      </c>
      <c r="D404" s="385" t="s">
        <v>10</v>
      </c>
      <c r="E404" s="386" t="s">
        <v>1882</v>
      </c>
      <c r="F404" s="387" t="str">
        <f t="shared" si="28"/>
        <v>에센스(스페셜)</v>
      </c>
      <c r="G404" s="27" t="str">
        <f t="shared" si="27"/>
        <v/>
      </c>
      <c r="H404" s="389" t="s">
        <v>57</v>
      </c>
      <c r="N404" s="13"/>
    </row>
    <row r="405" spans="1:14">
      <c r="A405" s="384" t="s">
        <v>110</v>
      </c>
      <c r="B405" s="384" t="s">
        <v>96</v>
      </c>
      <c r="C405" s="385" t="s">
        <v>31</v>
      </c>
      <c r="D405" s="385" t="s">
        <v>13</v>
      </c>
      <c r="E405" s="386" t="s">
        <v>1880</v>
      </c>
      <c r="F405" s="387" t="str">
        <f t="shared" si="28"/>
        <v>안심2.5G</v>
      </c>
      <c r="G405" s="27" t="str">
        <f t="shared" si="27"/>
        <v/>
      </c>
      <c r="H405" s="389" t="s">
        <v>166</v>
      </c>
      <c r="N405" s="13"/>
    </row>
    <row r="406" spans="1:14">
      <c r="A406" s="384" t="s">
        <v>110</v>
      </c>
      <c r="B406" s="384" t="s">
        <v>96</v>
      </c>
      <c r="C406" s="385" t="s">
        <v>31</v>
      </c>
      <c r="D406" s="385" t="s">
        <v>13</v>
      </c>
      <c r="E406" s="386" t="s">
        <v>1879</v>
      </c>
      <c r="F406" s="387" t="str">
        <f t="shared" si="28"/>
        <v>안심4G</v>
      </c>
      <c r="G406" s="27" t="str">
        <f t="shared" si="27"/>
        <v/>
      </c>
      <c r="H406" s="389" t="s">
        <v>38</v>
      </c>
      <c r="N406" s="13"/>
    </row>
    <row r="407" spans="1:14">
      <c r="A407" s="384" t="s">
        <v>110</v>
      </c>
      <c r="B407" s="384" t="s">
        <v>96</v>
      </c>
      <c r="C407" s="385" t="s">
        <v>31</v>
      </c>
      <c r="D407" s="385" t="s">
        <v>13</v>
      </c>
      <c r="E407" s="386" t="s">
        <v>1881</v>
      </c>
      <c r="F407" s="387" t="str">
        <f t="shared" si="28"/>
        <v>에센스(스페셜)</v>
      </c>
      <c r="G407" s="27" t="str">
        <f t="shared" si="27"/>
        <v/>
      </c>
      <c r="H407" s="389" t="s">
        <v>57</v>
      </c>
      <c r="N407" s="13"/>
    </row>
    <row r="408" spans="1:14">
      <c r="A408" s="384" t="s">
        <v>110</v>
      </c>
      <c r="B408" s="384" t="s">
        <v>96</v>
      </c>
      <c r="C408" s="385" t="s">
        <v>31</v>
      </c>
      <c r="D408" s="385" t="s">
        <v>13</v>
      </c>
      <c r="E408" s="386" t="s">
        <v>1882</v>
      </c>
      <c r="F408" s="387" t="str">
        <f t="shared" si="28"/>
        <v>에센스(스페셜)</v>
      </c>
      <c r="G408" s="27" t="str">
        <f t="shared" si="27"/>
        <v/>
      </c>
      <c r="H408" s="389" t="s">
        <v>57</v>
      </c>
      <c r="N408" s="13"/>
    </row>
    <row r="409" spans="1:14">
      <c r="A409" s="384" t="s">
        <v>110</v>
      </c>
      <c r="B409" s="384" t="s">
        <v>96</v>
      </c>
      <c r="C409" s="385" t="s">
        <v>31</v>
      </c>
      <c r="D409" s="385" t="s">
        <v>34</v>
      </c>
      <c r="E409" s="386" t="s">
        <v>1880</v>
      </c>
      <c r="F409" s="387" t="str">
        <f t="shared" si="28"/>
        <v>안심2.5G</v>
      </c>
      <c r="G409" s="27" t="str">
        <f t="shared" si="27"/>
        <v/>
      </c>
      <c r="H409" s="389" t="s">
        <v>166</v>
      </c>
      <c r="N409" s="13"/>
    </row>
    <row r="410" spans="1:14">
      <c r="A410" s="384" t="s">
        <v>110</v>
      </c>
      <c r="B410" s="384" t="s">
        <v>96</v>
      </c>
      <c r="C410" s="385" t="s">
        <v>31</v>
      </c>
      <c r="D410" s="385" t="s">
        <v>34</v>
      </c>
      <c r="E410" s="386" t="s">
        <v>1879</v>
      </c>
      <c r="F410" s="387" t="str">
        <f t="shared" si="28"/>
        <v>안심4G</v>
      </c>
      <c r="G410" s="27" t="str">
        <f t="shared" si="27"/>
        <v/>
      </c>
      <c r="H410" s="389" t="s">
        <v>38</v>
      </c>
      <c r="N410" s="13"/>
    </row>
    <row r="411" spans="1:14">
      <c r="A411" s="384" t="s">
        <v>110</v>
      </c>
      <c r="B411" s="384" t="s">
        <v>96</v>
      </c>
      <c r="C411" s="385" t="s">
        <v>31</v>
      </c>
      <c r="D411" s="385" t="s">
        <v>34</v>
      </c>
      <c r="E411" s="386" t="s">
        <v>1881</v>
      </c>
      <c r="F411" s="387" t="str">
        <f t="shared" si="28"/>
        <v>에센스(스페셜)</v>
      </c>
      <c r="G411" s="27" t="str">
        <f t="shared" si="27"/>
        <v/>
      </c>
      <c r="H411" s="389" t="s">
        <v>57</v>
      </c>
      <c r="N411" s="13"/>
    </row>
    <row r="412" spans="1:14">
      <c r="A412" s="384" t="s">
        <v>110</v>
      </c>
      <c r="B412" s="384" t="s">
        <v>96</v>
      </c>
      <c r="C412" s="385" t="s">
        <v>31</v>
      </c>
      <c r="D412" s="385" t="s">
        <v>34</v>
      </c>
      <c r="E412" s="386" t="s">
        <v>1882</v>
      </c>
      <c r="F412" s="387" t="str">
        <f t="shared" si="28"/>
        <v>에센스(스페셜)</v>
      </c>
      <c r="G412" s="27" t="str">
        <f t="shared" si="27"/>
        <v/>
      </c>
      <c r="H412" s="389" t="s">
        <v>57</v>
      </c>
      <c r="N412" s="13"/>
    </row>
    <row r="413" spans="1:14">
      <c r="A413" s="384" t="s">
        <v>110</v>
      </c>
      <c r="B413" s="384" t="s">
        <v>96</v>
      </c>
      <c r="C413" s="385" t="s">
        <v>31</v>
      </c>
      <c r="D413" s="385" t="s">
        <v>86</v>
      </c>
      <c r="E413" s="386" t="s">
        <v>1880</v>
      </c>
      <c r="F413" s="387" t="str">
        <f t="shared" si="28"/>
        <v>안심2.5G</v>
      </c>
      <c r="G413" s="27" t="str">
        <f t="shared" ref="G413:G476" si="29">IF(F413="스몰","LTE안심옵션","")</f>
        <v/>
      </c>
      <c r="H413" s="389" t="s">
        <v>166</v>
      </c>
      <c r="N413" s="13"/>
    </row>
    <row r="414" spans="1:14">
      <c r="A414" s="384" t="s">
        <v>110</v>
      </c>
      <c r="B414" s="384" t="s">
        <v>96</v>
      </c>
      <c r="C414" s="385" t="s">
        <v>31</v>
      </c>
      <c r="D414" s="385" t="s">
        <v>86</v>
      </c>
      <c r="E414" s="386" t="s">
        <v>1879</v>
      </c>
      <c r="F414" s="387" t="str">
        <f t="shared" si="28"/>
        <v>안심4G</v>
      </c>
      <c r="G414" s="27" t="str">
        <f t="shared" si="29"/>
        <v/>
      </c>
      <c r="H414" s="389" t="s">
        <v>38</v>
      </c>
      <c r="N414" s="13"/>
    </row>
    <row r="415" spans="1:14">
      <c r="A415" s="384" t="s">
        <v>110</v>
      </c>
      <c r="B415" s="384" t="s">
        <v>96</v>
      </c>
      <c r="C415" s="385" t="s">
        <v>31</v>
      </c>
      <c r="D415" s="385" t="s">
        <v>86</v>
      </c>
      <c r="E415" s="386" t="s">
        <v>1881</v>
      </c>
      <c r="F415" s="387" t="str">
        <f t="shared" si="28"/>
        <v>에센스(스페셜)</v>
      </c>
      <c r="G415" s="27" t="str">
        <f t="shared" si="29"/>
        <v/>
      </c>
      <c r="H415" s="389" t="s">
        <v>57</v>
      </c>
      <c r="N415" s="13"/>
    </row>
    <row r="416" spans="1:14">
      <c r="A416" s="384" t="s">
        <v>110</v>
      </c>
      <c r="B416" s="384" t="s">
        <v>96</v>
      </c>
      <c r="C416" s="385" t="s">
        <v>31</v>
      </c>
      <c r="D416" s="385" t="s">
        <v>86</v>
      </c>
      <c r="E416" s="386" t="s">
        <v>1882</v>
      </c>
      <c r="F416" s="387" t="str">
        <f t="shared" si="28"/>
        <v>에센스(스페셜)</v>
      </c>
      <c r="G416" s="27" t="str">
        <f t="shared" si="29"/>
        <v/>
      </c>
      <c r="H416" s="389" t="s">
        <v>57</v>
      </c>
      <c r="N416" s="13"/>
    </row>
    <row r="417" spans="1:14">
      <c r="A417" s="384" t="s">
        <v>110</v>
      </c>
      <c r="B417" s="384" t="s">
        <v>96</v>
      </c>
      <c r="C417" s="385" t="s">
        <v>31</v>
      </c>
      <c r="D417" s="385" t="s">
        <v>161</v>
      </c>
      <c r="E417" s="386" t="s">
        <v>1880</v>
      </c>
      <c r="F417" s="387" t="str">
        <f t="shared" si="28"/>
        <v>안심2.5G</v>
      </c>
      <c r="G417" s="27" t="str">
        <f t="shared" si="29"/>
        <v/>
      </c>
      <c r="H417" s="389" t="s">
        <v>166</v>
      </c>
      <c r="N417" s="13"/>
    </row>
    <row r="418" spans="1:14">
      <c r="A418" s="384" t="s">
        <v>110</v>
      </c>
      <c r="B418" s="384" t="s">
        <v>96</v>
      </c>
      <c r="C418" s="385" t="s">
        <v>31</v>
      </c>
      <c r="D418" s="385" t="s">
        <v>160</v>
      </c>
      <c r="E418" s="386" t="s">
        <v>1879</v>
      </c>
      <c r="F418" s="387" t="str">
        <f t="shared" si="28"/>
        <v>안심4G</v>
      </c>
      <c r="G418" s="27" t="str">
        <f t="shared" si="29"/>
        <v/>
      </c>
      <c r="H418" s="389" t="s">
        <v>38</v>
      </c>
      <c r="N418" s="13"/>
    </row>
    <row r="419" spans="1:14">
      <c r="A419" s="384" t="s">
        <v>110</v>
      </c>
      <c r="B419" s="384" t="s">
        <v>96</v>
      </c>
      <c r="C419" s="385" t="s">
        <v>31</v>
      </c>
      <c r="D419" s="385" t="s">
        <v>160</v>
      </c>
      <c r="E419" s="386" t="s">
        <v>1881</v>
      </c>
      <c r="F419" s="387" t="str">
        <f t="shared" si="28"/>
        <v>에센스(스페셜)</v>
      </c>
      <c r="G419" s="27" t="str">
        <f t="shared" si="29"/>
        <v/>
      </c>
      <c r="H419" s="389" t="s">
        <v>57</v>
      </c>
      <c r="N419" s="13"/>
    </row>
    <row r="420" spans="1:14">
      <c r="A420" s="384" t="s">
        <v>110</v>
      </c>
      <c r="B420" s="384" t="s">
        <v>96</v>
      </c>
      <c r="C420" s="385" t="s">
        <v>31</v>
      </c>
      <c r="D420" s="385" t="s">
        <v>160</v>
      </c>
      <c r="E420" s="386" t="s">
        <v>1882</v>
      </c>
      <c r="F420" s="387" t="str">
        <f t="shared" si="28"/>
        <v>에센스(스페셜)</v>
      </c>
      <c r="G420" s="27" t="str">
        <f t="shared" si="29"/>
        <v/>
      </c>
      <c r="H420" s="389" t="s">
        <v>57</v>
      </c>
      <c r="N420" s="13"/>
    </row>
    <row r="421" spans="1:14">
      <c r="A421" s="384" t="s">
        <v>110</v>
      </c>
      <c r="B421" s="384" t="s">
        <v>96</v>
      </c>
      <c r="C421" s="385" t="s">
        <v>49</v>
      </c>
      <c r="D421" s="385" t="s">
        <v>5</v>
      </c>
      <c r="E421" s="386" t="s">
        <v>1880</v>
      </c>
      <c r="F421" s="387" t="str">
        <f t="shared" si="28"/>
        <v>안심2.5G</v>
      </c>
      <c r="G421" s="27" t="str">
        <f t="shared" si="29"/>
        <v/>
      </c>
      <c r="H421" s="389" t="s">
        <v>166</v>
      </c>
      <c r="N421" s="13"/>
    </row>
    <row r="422" spans="1:14">
      <c r="A422" s="384" t="s">
        <v>110</v>
      </c>
      <c r="B422" s="384" t="s">
        <v>96</v>
      </c>
      <c r="C422" s="385" t="s">
        <v>32</v>
      </c>
      <c r="D422" s="385" t="s">
        <v>5</v>
      </c>
      <c r="E422" s="386" t="s">
        <v>1879</v>
      </c>
      <c r="F422" s="387" t="str">
        <f t="shared" si="28"/>
        <v>안심4G</v>
      </c>
      <c r="G422" s="27" t="str">
        <f t="shared" si="29"/>
        <v/>
      </c>
      <c r="H422" s="389" t="s">
        <v>38</v>
      </c>
      <c r="N422" s="13"/>
    </row>
    <row r="423" spans="1:14">
      <c r="A423" s="384" t="s">
        <v>110</v>
      </c>
      <c r="B423" s="384" t="s">
        <v>96</v>
      </c>
      <c r="C423" s="385" t="s">
        <v>32</v>
      </c>
      <c r="D423" s="385" t="s">
        <v>5</v>
      </c>
      <c r="E423" s="386" t="s">
        <v>1881</v>
      </c>
      <c r="F423" s="387" t="str">
        <f t="shared" si="28"/>
        <v>에센스(스페셜)</v>
      </c>
      <c r="G423" s="27" t="str">
        <f t="shared" si="29"/>
        <v/>
      </c>
      <c r="H423" s="389" t="s">
        <v>57</v>
      </c>
      <c r="N423" s="13"/>
    </row>
    <row r="424" spans="1:14">
      <c r="A424" s="384" t="s">
        <v>110</v>
      </c>
      <c r="B424" s="384" t="s">
        <v>96</v>
      </c>
      <c r="C424" s="385" t="s">
        <v>32</v>
      </c>
      <c r="D424" s="385" t="s">
        <v>5</v>
      </c>
      <c r="E424" s="386" t="s">
        <v>1882</v>
      </c>
      <c r="F424" s="387" t="str">
        <f t="shared" si="28"/>
        <v>에센스(스페셜)</v>
      </c>
      <c r="G424" s="27" t="str">
        <f t="shared" si="29"/>
        <v/>
      </c>
      <c r="H424" s="389" t="s">
        <v>57</v>
      </c>
      <c r="N424" s="13"/>
    </row>
    <row r="425" spans="1:14">
      <c r="A425" s="384" t="s">
        <v>110</v>
      </c>
      <c r="B425" s="384" t="s">
        <v>96</v>
      </c>
      <c r="C425" s="385" t="s">
        <v>32</v>
      </c>
      <c r="D425" s="385" t="s">
        <v>30</v>
      </c>
      <c r="E425" s="386" t="s">
        <v>1880</v>
      </c>
      <c r="F425" s="387" t="str">
        <f t="shared" si="28"/>
        <v>안심2.5G</v>
      </c>
      <c r="G425" s="27" t="str">
        <f t="shared" si="29"/>
        <v/>
      </c>
      <c r="H425" s="389" t="s">
        <v>166</v>
      </c>
      <c r="N425" s="13"/>
    </row>
    <row r="426" spans="1:14">
      <c r="A426" s="384" t="s">
        <v>110</v>
      </c>
      <c r="B426" s="384" t="s">
        <v>96</v>
      </c>
      <c r="C426" s="385" t="s">
        <v>32</v>
      </c>
      <c r="D426" s="385" t="s">
        <v>30</v>
      </c>
      <c r="E426" s="386" t="s">
        <v>1879</v>
      </c>
      <c r="F426" s="387" t="str">
        <f t="shared" si="28"/>
        <v>안심4G</v>
      </c>
      <c r="G426" s="27" t="str">
        <f t="shared" si="29"/>
        <v/>
      </c>
      <c r="H426" s="389" t="s">
        <v>38</v>
      </c>
      <c r="N426" s="13"/>
    </row>
    <row r="427" spans="1:14">
      <c r="A427" s="384" t="s">
        <v>110</v>
      </c>
      <c r="B427" s="384" t="s">
        <v>96</v>
      </c>
      <c r="C427" s="385" t="s">
        <v>32</v>
      </c>
      <c r="D427" s="385" t="s">
        <v>30</v>
      </c>
      <c r="E427" s="386" t="s">
        <v>1881</v>
      </c>
      <c r="F427" s="387" t="str">
        <f t="shared" si="28"/>
        <v>에센스(스페셜)</v>
      </c>
      <c r="G427" s="27" t="str">
        <f t="shared" si="29"/>
        <v/>
      </c>
      <c r="H427" s="389" t="s">
        <v>57</v>
      </c>
      <c r="N427" s="13"/>
    </row>
    <row r="428" spans="1:14">
      <c r="A428" s="384" t="s">
        <v>110</v>
      </c>
      <c r="B428" s="384" t="s">
        <v>96</v>
      </c>
      <c r="C428" s="385" t="s">
        <v>32</v>
      </c>
      <c r="D428" s="385" t="s">
        <v>30</v>
      </c>
      <c r="E428" s="386" t="s">
        <v>1882</v>
      </c>
      <c r="F428" s="387" t="str">
        <f t="shared" si="28"/>
        <v>에센스(스페셜)</v>
      </c>
      <c r="G428" s="27" t="str">
        <f t="shared" si="29"/>
        <v/>
      </c>
      <c r="H428" s="389" t="s">
        <v>57</v>
      </c>
      <c r="N428" s="13"/>
    </row>
    <row r="429" spans="1:14">
      <c r="A429" s="384" t="s">
        <v>110</v>
      </c>
      <c r="B429" s="384" t="s">
        <v>96</v>
      </c>
      <c r="C429" s="385" t="s">
        <v>32</v>
      </c>
      <c r="D429" s="385" t="s">
        <v>10</v>
      </c>
      <c r="E429" s="386" t="s">
        <v>1880</v>
      </c>
      <c r="F429" s="387" t="str">
        <f t="shared" ref="F429:F476" si="30">IFERROR(VLOOKUP(E429,$A$10:$E$16,5,0),0)</f>
        <v>안심2.5G</v>
      </c>
      <c r="G429" s="27" t="str">
        <f t="shared" si="29"/>
        <v/>
      </c>
      <c r="H429" s="389" t="s">
        <v>166</v>
      </c>
      <c r="N429" s="13"/>
    </row>
    <row r="430" spans="1:14">
      <c r="A430" s="384" t="s">
        <v>110</v>
      </c>
      <c r="B430" s="384" t="s">
        <v>96</v>
      </c>
      <c r="C430" s="385" t="s">
        <v>32</v>
      </c>
      <c r="D430" s="385" t="s">
        <v>10</v>
      </c>
      <c r="E430" s="386" t="s">
        <v>1879</v>
      </c>
      <c r="F430" s="387" t="str">
        <f t="shared" si="30"/>
        <v>안심4G</v>
      </c>
      <c r="G430" s="27" t="str">
        <f t="shared" si="29"/>
        <v/>
      </c>
      <c r="H430" s="389" t="s">
        <v>38</v>
      </c>
      <c r="N430" s="13"/>
    </row>
    <row r="431" spans="1:14">
      <c r="A431" s="384" t="s">
        <v>110</v>
      </c>
      <c r="B431" s="384" t="s">
        <v>96</v>
      </c>
      <c r="C431" s="385" t="s">
        <v>32</v>
      </c>
      <c r="D431" s="385" t="s">
        <v>10</v>
      </c>
      <c r="E431" s="386" t="s">
        <v>1881</v>
      </c>
      <c r="F431" s="387" t="str">
        <f t="shared" si="30"/>
        <v>에센스(스페셜)</v>
      </c>
      <c r="G431" s="27" t="str">
        <f t="shared" si="29"/>
        <v/>
      </c>
      <c r="H431" s="389" t="s">
        <v>57</v>
      </c>
      <c r="N431" s="13"/>
    </row>
    <row r="432" spans="1:14">
      <c r="A432" s="384" t="s">
        <v>110</v>
      </c>
      <c r="B432" s="384" t="s">
        <v>96</v>
      </c>
      <c r="C432" s="385" t="s">
        <v>32</v>
      </c>
      <c r="D432" s="385" t="s">
        <v>10</v>
      </c>
      <c r="E432" s="386" t="s">
        <v>1882</v>
      </c>
      <c r="F432" s="387" t="str">
        <f t="shared" si="30"/>
        <v>에센스(스페셜)</v>
      </c>
      <c r="G432" s="27" t="str">
        <f t="shared" si="29"/>
        <v/>
      </c>
      <c r="H432" s="389" t="s">
        <v>57</v>
      </c>
      <c r="N432" s="13"/>
    </row>
    <row r="433" spans="1:14">
      <c r="A433" s="384" t="s">
        <v>110</v>
      </c>
      <c r="B433" s="384" t="s">
        <v>96</v>
      </c>
      <c r="C433" s="385" t="s">
        <v>32</v>
      </c>
      <c r="D433" s="385" t="s">
        <v>13</v>
      </c>
      <c r="E433" s="386" t="s">
        <v>1880</v>
      </c>
      <c r="F433" s="387" t="str">
        <f t="shared" si="30"/>
        <v>안심2.5G</v>
      </c>
      <c r="G433" s="27" t="str">
        <f t="shared" si="29"/>
        <v/>
      </c>
      <c r="H433" s="389" t="s">
        <v>166</v>
      </c>
      <c r="N433" s="13"/>
    </row>
    <row r="434" spans="1:14">
      <c r="A434" s="384" t="s">
        <v>110</v>
      </c>
      <c r="B434" s="384" t="s">
        <v>96</v>
      </c>
      <c r="C434" s="385" t="s">
        <v>32</v>
      </c>
      <c r="D434" s="385" t="s">
        <v>13</v>
      </c>
      <c r="E434" s="386" t="s">
        <v>1879</v>
      </c>
      <c r="F434" s="387" t="str">
        <f t="shared" si="30"/>
        <v>안심4G</v>
      </c>
      <c r="G434" s="27" t="str">
        <f t="shared" si="29"/>
        <v/>
      </c>
      <c r="H434" s="389" t="s">
        <v>38</v>
      </c>
      <c r="N434" s="13"/>
    </row>
    <row r="435" spans="1:14">
      <c r="A435" s="384" t="s">
        <v>110</v>
      </c>
      <c r="B435" s="384" t="s">
        <v>96</v>
      </c>
      <c r="C435" s="385" t="s">
        <v>32</v>
      </c>
      <c r="D435" s="385" t="s">
        <v>13</v>
      </c>
      <c r="E435" s="386" t="s">
        <v>1881</v>
      </c>
      <c r="F435" s="387" t="str">
        <f t="shared" si="30"/>
        <v>에센스(스페셜)</v>
      </c>
      <c r="G435" s="27" t="str">
        <f t="shared" si="29"/>
        <v/>
      </c>
      <c r="H435" s="389" t="s">
        <v>57</v>
      </c>
      <c r="N435" s="13"/>
    </row>
    <row r="436" spans="1:14">
      <c r="A436" s="384" t="s">
        <v>110</v>
      </c>
      <c r="B436" s="384" t="s">
        <v>96</v>
      </c>
      <c r="C436" s="385" t="s">
        <v>32</v>
      </c>
      <c r="D436" s="385" t="s">
        <v>13</v>
      </c>
      <c r="E436" s="386" t="s">
        <v>1882</v>
      </c>
      <c r="F436" s="387" t="str">
        <f t="shared" si="30"/>
        <v>에센스(스페셜)</v>
      </c>
      <c r="G436" s="27" t="str">
        <f t="shared" si="29"/>
        <v/>
      </c>
      <c r="H436" s="389" t="s">
        <v>57</v>
      </c>
      <c r="N436" s="13"/>
    </row>
    <row r="437" spans="1:14">
      <c r="A437" s="384" t="s">
        <v>110</v>
      </c>
      <c r="B437" s="384" t="s">
        <v>96</v>
      </c>
      <c r="C437" s="385" t="s">
        <v>32</v>
      </c>
      <c r="D437" s="385" t="s">
        <v>34</v>
      </c>
      <c r="E437" s="386" t="s">
        <v>1880</v>
      </c>
      <c r="F437" s="387" t="str">
        <f t="shared" si="30"/>
        <v>안심2.5G</v>
      </c>
      <c r="G437" s="27" t="str">
        <f t="shared" si="29"/>
        <v/>
      </c>
      <c r="H437" s="389" t="s">
        <v>166</v>
      </c>
      <c r="N437" s="13"/>
    </row>
    <row r="438" spans="1:14">
      <c r="A438" s="384" t="s">
        <v>110</v>
      </c>
      <c r="B438" s="384" t="s">
        <v>96</v>
      </c>
      <c r="C438" s="385" t="s">
        <v>32</v>
      </c>
      <c r="D438" s="385" t="s">
        <v>34</v>
      </c>
      <c r="E438" s="386" t="s">
        <v>1879</v>
      </c>
      <c r="F438" s="387" t="str">
        <f t="shared" si="30"/>
        <v>안심4G</v>
      </c>
      <c r="G438" s="27" t="str">
        <f t="shared" si="29"/>
        <v/>
      </c>
      <c r="H438" s="389" t="s">
        <v>38</v>
      </c>
      <c r="N438" s="13"/>
    </row>
    <row r="439" spans="1:14">
      <c r="A439" s="384" t="s">
        <v>110</v>
      </c>
      <c r="B439" s="384" t="s">
        <v>96</v>
      </c>
      <c r="C439" s="385" t="s">
        <v>32</v>
      </c>
      <c r="D439" s="385" t="s">
        <v>34</v>
      </c>
      <c r="E439" s="386" t="s">
        <v>1881</v>
      </c>
      <c r="F439" s="387" t="str">
        <f t="shared" si="30"/>
        <v>에센스(스페셜)</v>
      </c>
      <c r="G439" s="27" t="str">
        <f t="shared" si="29"/>
        <v/>
      </c>
      <c r="H439" s="389" t="s">
        <v>57</v>
      </c>
      <c r="N439" s="13"/>
    </row>
    <row r="440" spans="1:14">
      <c r="A440" s="384" t="s">
        <v>110</v>
      </c>
      <c r="B440" s="384" t="s">
        <v>96</v>
      </c>
      <c r="C440" s="385" t="s">
        <v>32</v>
      </c>
      <c r="D440" s="385" t="s">
        <v>34</v>
      </c>
      <c r="E440" s="386" t="s">
        <v>1882</v>
      </c>
      <c r="F440" s="387" t="str">
        <f t="shared" si="30"/>
        <v>에센스(스페셜)</v>
      </c>
      <c r="G440" s="27" t="str">
        <f t="shared" si="29"/>
        <v/>
      </c>
      <c r="H440" s="389" t="s">
        <v>57</v>
      </c>
      <c r="N440" s="13"/>
    </row>
    <row r="441" spans="1:14">
      <c r="A441" s="384" t="s">
        <v>110</v>
      </c>
      <c r="B441" s="384" t="s">
        <v>96</v>
      </c>
      <c r="C441" s="385" t="s">
        <v>32</v>
      </c>
      <c r="D441" s="385" t="s">
        <v>86</v>
      </c>
      <c r="E441" s="386" t="s">
        <v>1880</v>
      </c>
      <c r="F441" s="387" t="str">
        <f t="shared" si="30"/>
        <v>안심2.5G</v>
      </c>
      <c r="G441" s="27" t="str">
        <f t="shared" si="29"/>
        <v/>
      </c>
      <c r="H441" s="389" t="s">
        <v>166</v>
      </c>
      <c r="N441" s="13"/>
    </row>
    <row r="442" spans="1:14">
      <c r="A442" s="384" t="s">
        <v>110</v>
      </c>
      <c r="B442" s="384" t="s">
        <v>96</v>
      </c>
      <c r="C442" s="385" t="s">
        <v>32</v>
      </c>
      <c r="D442" s="385" t="s">
        <v>86</v>
      </c>
      <c r="E442" s="386" t="s">
        <v>1879</v>
      </c>
      <c r="F442" s="387" t="str">
        <f t="shared" si="30"/>
        <v>안심4G</v>
      </c>
      <c r="G442" s="27" t="str">
        <f t="shared" si="29"/>
        <v/>
      </c>
      <c r="H442" s="389" t="s">
        <v>38</v>
      </c>
      <c r="N442" s="13"/>
    </row>
    <row r="443" spans="1:14">
      <c r="A443" s="384" t="s">
        <v>110</v>
      </c>
      <c r="B443" s="384" t="s">
        <v>96</v>
      </c>
      <c r="C443" s="385" t="s">
        <v>32</v>
      </c>
      <c r="D443" s="385" t="s">
        <v>86</v>
      </c>
      <c r="E443" s="386" t="s">
        <v>1881</v>
      </c>
      <c r="F443" s="387" t="str">
        <f t="shared" si="30"/>
        <v>에센스(스페셜)</v>
      </c>
      <c r="G443" s="27" t="str">
        <f t="shared" si="29"/>
        <v/>
      </c>
      <c r="H443" s="389" t="s">
        <v>57</v>
      </c>
      <c r="N443" s="13"/>
    </row>
    <row r="444" spans="1:14">
      <c r="A444" s="384" t="s">
        <v>110</v>
      </c>
      <c r="B444" s="384" t="s">
        <v>96</v>
      </c>
      <c r="C444" s="385" t="s">
        <v>32</v>
      </c>
      <c r="D444" s="385" t="s">
        <v>86</v>
      </c>
      <c r="E444" s="386" t="s">
        <v>1882</v>
      </c>
      <c r="F444" s="387" t="str">
        <f t="shared" si="30"/>
        <v>에센스(스페셜)</v>
      </c>
      <c r="G444" s="27" t="str">
        <f t="shared" si="29"/>
        <v/>
      </c>
      <c r="H444" s="389" t="s">
        <v>57</v>
      </c>
      <c r="N444" s="13"/>
    </row>
    <row r="445" spans="1:14">
      <c r="A445" s="384" t="s">
        <v>110</v>
      </c>
      <c r="B445" s="384" t="s">
        <v>96</v>
      </c>
      <c r="C445" s="385" t="s">
        <v>32</v>
      </c>
      <c r="D445" s="385" t="s">
        <v>161</v>
      </c>
      <c r="E445" s="386" t="s">
        <v>1880</v>
      </c>
      <c r="F445" s="387" t="str">
        <f t="shared" si="30"/>
        <v>안심2.5G</v>
      </c>
      <c r="G445" s="27" t="str">
        <f t="shared" si="29"/>
        <v/>
      </c>
      <c r="H445" s="389" t="s">
        <v>166</v>
      </c>
      <c r="N445" s="13"/>
    </row>
    <row r="446" spans="1:14">
      <c r="A446" s="384" t="s">
        <v>110</v>
      </c>
      <c r="B446" s="384" t="s">
        <v>96</v>
      </c>
      <c r="C446" s="385" t="s">
        <v>32</v>
      </c>
      <c r="D446" s="385" t="s">
        <v>160</v>
      </c>
      <c r="E446" s="386" t="s">
        <v>1879</v>
      </c>
      <c r="F446" s="387" t="str">
        <f t="shared" si="30"/>
        <v>안심4G</v>
      </c>
      <c r="G446" s="27" t="str">
        <f t="shared" si="29"/>
        <v/>
      </c>
      <c r="H446" s="389" t="s">
        <v>38</v>
      </c>
      <c r="N446" s="13"/>
    </row>
    <row r="447" spans="1:14">
      <c r="A447" s="384" t="s">
        <v>110</v>
      </c>
      <c r="B447" s="384" t="s">
        <v>96</v>
      </c>
      <c r="C447" s="385" t="s">
        <v>32</v>
      </c>
      <c r="D447" s="385" t="s">
        <v>160</v>
      </c>
      <c r="E447" s="386" t="s">
        <v>1881</v>
      </c>
      <c r="F447" s="387" t="str">
        <f t="shared" si="30"/>
        <v>에센스(스페셜)</v>
      </c>
      <c r="G447" s="27" t="str">
        <f t="shared" si="29"/>
        <v/>
      </c>
      <c r="H447" s="389" t="s">
        <v>57</v>
      </c>
      <c r="N447" s="13"/>
    </row>
    <row r="448" spans="1:14">
      <c r="A448" s="384" t="s">
        <v>110</v>
      </c>
      <c r="B448" s="384" t="s">
        <v>96</v>
      </c>
      <c r="C448" s="385" t="s">
        <v>32</v>
      </c>
      <c r="D448" s="385" t="s">
        <v>160</v>
      </c>
      <c r="E448" s="386" t="s">
        <v>1882</v>
      </c>
      <c r="F448" s="387" t="str">
        <f t="shared" si="30"/>
        <v>에센스(스페셜)</v>
      </c>
      <c r="G448" s="27" t="str">
        <f t="shared" si="29"/>
        <v/>
      </c>
      <c r="H448" s="389" t="s">
        <v>57</v>
      </c>
      <c r="N448" s="13"/>
    </row>
    <row r="449" spans="1:14">
      <c r="A449" s="384" t="s">
        <v>110</v>
      </c>
      <c r="B449" s="384" t="s">
        <v>96</v>
      </c>
      <c r="C449" s="385" t="s">
        <v>50</v>
      </c>
      <c r="D449" s="385" t="s">
        <v>5</v>
      </c>
      <c r="E449" s="386" t="s">
        <v>1880</v>
      </c>
      <c r="F449" s="387" t="str">
        <f t="shared" si="30"/>
        <v>안심2.5G</v>
      </c>
      <c r="G449" s="27" t="str">
        <f t="shared" si="29"/>
        <v/>
      </c>
      <c r="H449" s="389" t="s">
        <v>166</v>
      </c>
      <c r="N449" s="13"/>
    </row>
    <row r="450" spans="1:14">
      <c r="A450" s="384" t="s">
        <v>110</v>
      </c>
      <c r="B450" s="384" t="s">
        <v>96</v>
      </c>
      <c r="C450" s="385" t="s">
        <v>33</v>
      </c>
      <c r="D450" s="385" t="s">
        <v>5</v>
      </c>
      <c r="E450" s="386" t="s">
        <v>1879</v>
      </c>
      <c r="F450" s="387" t="str">
        <f t="shared" si="30"/>
        <v>안심4G</v>
      </c>
      <c r="G450" s="27" t="str">
        <f t="shared" si="29"/>
        <v/>
      </c>
      <c r="H450" s="389" t="s">
        <v>38</v>
      </c>
      <c r="N450" s="13"/>
    </row>
    <row r="451" spans="1:14">
      <c r="A451" s="384" t="s">
        <v>110</v>
      </c>
      <c r="B451" s="384" t="s">
        <v>96</v>
      </c>
      <c r="C451" s="385" t="s">
        <v>33</v>
      </c>
      <c r="D451" s="385" t="s">
        <v>5</v>
      </c>
      <c r="E451" s="386" t="s">
        <v>1881</v>
      </c>
      <c r="F451" s="387" t="str">
        <f t="shared" si="30"/>
        <v>에센스(스페셜)</v>
      </c>
      <c r="G451" s="27" t="str">
        <f t="shared" si="29"/>
        <v/>
      </c>
      <c r="H451" s="389" t="s">
        <v>57</v>
      </c>
      <c r="N451" s="13"/>
    </row>
    <row r="452" spans="1:14">
      <c r="A452" s="384" t="s">
        <v>110</v>
      </c>
      <c r="B452" s="384" t="s">
        <v>96</v>
      </c>
      <c r="C452" s="385" t="s">
        <v>33</v>
      </c>
      <c r="D452" s="385" t="s">
        <v>5</v>
      </c>
      <c r="E452" s="386" t="s">
        <v>1882</v>
      </c>
      <c r="F452" s="387" t="str">
        <f t="shared" si="30"/>
        <v>에센스(스페셜)</v>
      </c>
      <c r="G452" s="27" t="str">
        <f t="shared" si="29"/>
        <v/>
      </c>
      <c r="H452" s="389" t="s">
        <v>57</v>
      </c>
      <c r="N452" s="13"/>
    </row>
    <row r="453" spans="1:14">
      <c r="A453" s="384" t="s">
        <v>110</v>
      </c>
      <c r="B453" s="384" t="s">
        <v>96</v>
      </c>
      <c r="C453" s="385" t="s">
        <v>33</v>
      </c>
      <c r="D453" s="385" t="s">
        <v>30</v>
      </c>
      <c r="E453" s="386" t="s">
        <v>1880</v>
      </c>
      <c r="F453" s="387" t="str">
        <f t="shared" si="30"/>
        <v>안심2.5G</v>
      </c>
      <c r="G453" s="27" t="str">
        <f t="shared" si="29"/>
        <v/>
      </c>
      <c r="H453" s="389" t="s">
        <v>166</v>
      </c>
      <c r="N453" s="13"/>
    </row>
    <row r="454" spans="1:14">
      <c r="A454" s="384" t="s">
        <v>110</v>
      </c>
      <c r="B454" s="384" t="s">
        <v>96</v>
      </c>
      <c r="C454" s="385" t="s">
        <v>33</v>
      </c>
      <c r="D454" s="385" t="s">
        <v>30</v>
      </c>
      <c r="E454" s="386" t="s">
        <v>1879</v>
      </c>
      <c r="F454" s="387" t="str">
        <f t="shared" si="30"/>
        <v>안심4G</v>
      </c>
      <c r="G454" s="27" t="str">
        <f t="shared" si="29"/>
        <v/>
      </c>
      <c r="H454" s="389" t="s">
        <v>38</v>
      </c>
      <c r="N454" s="13"/>
    </row>
    <row r="455" spans="1:14">
      <c r="A455" s="384" t="s">
        <v>110</v>
      </c>
      <c r="B455" s="384" t="s">
        <v>96</v>
      </c>
      <c r="C455" s="385" t="s">
        <v>33</v>
      </c>
      <c r="D455" s="385" t="s">
        <v>30</v>
      </c>
      <c r="E455" s="386" t="s">
        <v>1881</v>
      </c>
      <c r="F455" s="387" t="str">
        <f t="shared" si="30"/>
        <v>에센스(스페셜)</v>
      </c>
      <c r="G455" s="27" t="str">
        <f t="shared" si="29"/>
        <v/>
      </c>
      <c r="H455" s="389" t="s">
        <v>57</v>
      </c>
      <c r="N455" s="13"/>
    </row>
    <row r="456" spans="1:14">
      <c r="A456" s="384" t="s">
        <v>110</v>
      </c>
      <c r="B456" s="384" t="s">
        <v>96</v>
      </c>
      <c r="C456" s="385" t="s">
        <v>33</v>
      </c>
      <c r="D456" s="385" t="s">
        <v>30</v>
      </c>
      <c r="E456" s="386" t="s">
        <v>1882</v>
      </c>
      <c r="F456" s="387" t="str">
        <f t="shared" si="30"/>
        <v>에센스(스페셜)</v>
      </c>
      <c r="G456" s="27" t="str">
        <f t="shared" si="29"/>
        <v/>
      </c>
      <c r="H456" s="389" t="s">
        <v>57</v>
      </c>
      <c r="N456" s="13"/>
    </row>
    <row r="457" spans="1:14">
      <c r="A457" s="384" t="s">
        <v>110</v>
      </c>
      <c r="B457" s="384" t="s">
        <v>96</v>
      </c>
      <c r="C457" s="385" t="s">
        <v>33</v>
      </c>
      <c r="D457" s="385" t="s">
        <v>10</v>
      </c>
      <c r="E457" s="386" t="s">
        <v>1880</v>
      </c>
      <c r="F457" s="387" t="str">
        <f t="shared" si="30"/>
        <v>안심2.5G</v>
      </c>
      <c r="G457" s="27" t="str">
        <f t="shared" si="29"/>
        <v/>
      </c>
      <c r="H457" s="389" t="s">
        <v>166</v>
      </c>
      <c r="N457" s="13"/>
    </row>
    <row r="458" spans="1:14">
      <c r="A458" s="384" t="s">
        <v>110</v>
      </c>
      <c r="B458" s="384" t="s">
        <v>96</v>
      </c>
      <c r="C458" s="385" t="s">
        <v>33</v>
      </c>
      <c r="D458" s="385" t="s">
        <v>10</v>
      </c>
      <c r="E458" s="386" t="s">
        <v>1879</v>
      </c>
      <c r="F458" s="387" t="str">
        <f t="shared" si="30"/>
        <v>안심4G</v>
      </c>
      <c r="G458" s="27" t="str">
        <f t="shared" si="29"/>
        <v/>
      </c>
      <c r="H458" s="389" t="s">
        <v>38</v>
      </c>
      <c r="N458" s="13"/>
    </row>
    <row r="459" spans="1:14">
      <c r="A459" s="384" t="s">
        <v>110</v>
      </c>
      <c r="B459" s="384" t="s">
        <v>96</v>
      </c>
      <c r="C459" s="385" t="s">
        <v>33</v>
      </c>
      <c r="D459" s="385" t="s">
        <v>10</v>
      </c>
      <c r="E459" s="386" t="s">
        <v>1881</v>
      </c>
      <c r="F459" s="387" t="str">
        <f t="shared" si="30"/>
        <v>에센스(스페셜)</v>
      </c>
      <c r="G459" s="27" t="str">
        <f t="shared" si="29"/>
        <v/>
      </c>
      <c r="H459" s="389" t="s">
        <v>57</v>
      </c>
      <c r="N459" s="13"/>
    </row>
    <row r="460" spans="1:14">
      <c r="A460" s="384" t="s">
        <v>110</v>
      </c>
      <c r="B460" s="384" t="s">
        <v>96</v>
      </c>
      <c r="C460" s="385" t="s">
        <v>33</v>
      </c>
      <c r="D460" s="385" t="s">
        <v>10</v>
      </c>
      <c r="E460" s="386" t="s">
        <v>1882</v>
      </c>
      <c r="F460" s="387" t="str">
        <f t="shared" si="30"/>
        <v>에센스(스페셜)</v>
      </c>
      <c r="G460" s="27" t="str">
        <f t="shared" si="29"/>
        <v/>
      </c>
      <c r="H460" s="389" t="s">
        <v>57</v>
      </c>
      <c r="N460" s="13"/>
    </row>
    <row r="461" spans="1:14">
      <c r="A461" s="384" t="s">
        <v>110</v>
      </c>
      <c r="B461" s="384" t="s">
        <v>96</v>
      </c>
      <c r="C461" s="385" t="s">
        <v>33</v>
      </c>
      <c r="D461" s="385" t="s">
        <v>13</v>
      </c>
      <c r="E461" s="386" t="s">
        <v>1880</v>
      </c>
      <c r="F461" s="387" t="str">
        <f t="shared" si="30"/>
        <v>안심2.5G</v>
      </c>
      <c r="G461" s="27" t="str">
        <f t="shared" si="29"/>
        <v/>
      </c>
      <c r="H461" s="389" t="s">
        <v>166</v>
      </c>
      <c r="N461" s="13"/>
    </row>
    <row r="462" spans="1:14">
      <c r="A462" s="384" t="s">
        <v>110</v>
      </c>
      <c r="B462" s="384" t="s">
        <v>96</v>
      </c>
      <c r="C462" s="385" t="s">
        <v>33</v>
      </c>
      <c r="D462" s="385" t="s">
        <v>13</v>
      </c>
      <c r="E462" s="386" t="s">
        <v>1879</v>
      </c>
      <c r="F462" s="387" t="str">
        <f t="shared" si="30"/>
        <v>안심4G</v>
      </c>
      <c r="G462" s="27" t="str">
        <f t="shared" si="29"/>
        <v/>
      </c>
      <c r="H462" s="389" t="s">
        <v>38</v>
      </c>
      <c r="N462" s="13"/>
    </row>
    <row r="463" spans="1:14">
      <c r="A463" s="384" t="s">
        <v>110</v>
      </c>
      <c r="B463" s="384" t="s">
        <v>96</v>
      </c>
      <c r="C463" s="385" t="s">
        <v>33</v>
      </c>
      <c r="D463" s="385" t="s">
        <v>13</v>
      </c>
      <c r="E463" s="386" t="s">
        <v>1881</v>
      </c>
      <c r="F463" s="387" t="str">
        <f t="shared" si="30"/>
        <v>에센스(스페셜)</v>
      </c>
      <c r="G463" s="27" t="str">
        <f t="shared" si="29"/>
        <v/>
      </c>
      <c r="H463" s="389" t="s">
        <v>57</v>
      </c>
      <c r="N463" s="13"/>
    </row>
    <row r="464" spans="1:14">
      <c r="A464" s="384" t="s">
        <v>110</v>
      </c>
      <c r="B464" s="384" t="s">
        <v>96</v>
      </c>
      <c r="C464" s="385" t="s">
        <v>33</v>
      </c>
      <c r="D464" s="385" t="s">
        <v>13</v>
      </c>
      <c r="E464" s="386" t="s">
        <v>1882</v>
      </c>
      <c r="F464" s="387" t="str">
        <f t="shared" si="30"/>
        <v>에센스(스페셜)</v>
      </c>
      <c r="G464" s="27" t="str">
        <f t="shared" si="29"/>
        <v/>
      </c>
      <c r="H464" s="389" t="s">
        <v>57</v>
      </c>
      <c r="N464" s="13"/>
    </row>
    <row r="465" spans="1:14">
      <c r="A465" s="384" t="s">
        <v>110</v>
      </c>
      <c r="B465" s="384" t="s">
        <v>96</v>
      </c>
      <c r="C465" s="385" t="s">
        <v>33</v>
      </c>
      <c r="D465" s="385" t="s">
        <v>34</v>
      </c>
      <c r="E465" s="386" t="s">
        <v>1880</v>
      </c>
      <c r="F465" s="387" t="str">
        <f t="shared" si="30"/>
        <v>안심2.5G</v>
      </c>
      <c r="G465" s="27" t="str">
        <f t="shared" si="29"/>
        <v/>
      </c>
      <c r="H465" s="389" t="s">
        <v>166</v>
      </c>
      <c r="N465" s="13"/>
    </row>
    <row r="466" spans="1:14">
      <c r="A466" s="384" t="s">
        <v>110</v>
      </c>
      <c r="B466" s="384" t="s">
        <v>96</v>
      </c>
      <c r="C466" s="385" t="s">
        <v>33</v>
      </c>
      <c r="D466" s="385" t="s">
        <v>34</v>
      </c>
      <c r="E466" s="386" t="s">
        <v>1879</v>
      </c>
      <c r="F466" s="387" t="str">
        <f t="shared" si="30"/>
        <v>안심4G</v>
      </c>
      <c r="G466" s="27" t="str">
        <f t="shared" si="29"/>
        <v/>
      </c>
      <c r="H466" s="389" t="s">
        <v>38</v>
      </c>
      <c r="N466" s="13"/>
    </row>
    <row r="467" spans="1:14">
      <c r="A467" s="384" t="s">
        <v>110</v>
      </c>
      <c r="B467" s="384" t="s">
        <v>96</v>
      </c>
      <c r="C467" s="385" t="s">
        <v>33</v>
      </c>
      <c r="D467" s="385" t="s">
        <v>34</v>
      </c>
      <c r="E467" s="386" t="s">
        <v>1881</v>
      </c>
      <c r="F467" s="387" t="str">
        <f t="shared" si="30"/>
        <v>에센스(스페셜)</v>
      </c>
      <c r="G467" s="27" t="str">
        <f t="shared" si="29"/>
        <v/>
      </c>
      <c r="H467" s="389" t="s">
        <v>57</v>
      </c>
      <c r="N467" s="13"/>
    </row>
    <row r="468" spans="1:14">
      <c r="A468" s="384" t="s">
        <v>110</v>
      </c>
      <c r="B468" s="384" t="s">
        <v>96</v>
      </c>
      <c r="C468" s="385" t="s">
        <v>33</v>
      </c>
      <c r="D468" s="385" t="s">
        <v>34</v>
      </c>
      <c r="E468" s="386" t="s">
        <v>1882</v>
      </c>
      <c r="F468" s="387" t="str">
        <f t="shared" si="30"/>
        <v>에센스(스페셜)</v>
      </c>
      <c r="G468" s="27" t="str">
        <f t="shared" si="29"/>
        <v/>
      </c>
      <c r="H468" s="389" t="s">
        <v>57</v>
      </c>
      <c r="N468" s="13"/>
    </row>
    <row r="469" spans="1:14">
      <c r="A469" s="384" t="s">
        <v>110</v>
      </c>
      <c r="B469" s="384" t="s">
        <v>96</v>
      </c>
      <c r="C469" s="385" t="s">
        <v>33</v>
      </c>
      <c r="D469" s="385" t="s">
        <v>86</v>
      </c>
      <c r="E469" s="386" t="s">
        <v>1880</v>
      </c>
      <c r="F469" s="387" t="str">
        <f t="shared" si="30"/>
        <v>안심2.5G</v>
      </c>
      <c r="G469" s="27" t="str">
        <f t="shared" si="29"/>
        <v/>
      </c>
      <c r="H469" s="389" t="s">
        <v>166</v>
      </c>
      <c r="N469" s="13"/>
    </row>
    <row r="470" spans="1:14">
      <c r="A470" s="384" t="s">
        <v>110</v>
      </c>
      <c r="B470" s="384" t="s">
        <v>96</v>
      </c>
      <c r="C470" s="385" t="s">
        <v>33</v>
      </c>
      <c r="D470" s="385" t="s">
        <v>86</v>
      </c>
      <c r="E470" s="386" t="s">
        <v>1879</v>
      </c>
      <c r="F470" s="387" t="str">
        <f t="shared" si="30"/>
        <v>안심4G</v>
      </c>
      <c r="G470" s="27" t="str">
        <f t="shared" si="29"/>
        <v/>
      </c>
      <c r="H470" s="389" t="s">
        <v>38</v>
      </c>
      <c r="N470" s="13"/>
    </row>
    <row r="471" spans="1:14">
      <c r="A471" s="384" t="s">
        <v>110</v>
      </c>
      <c r="B471" s="384" t="s">
        <v>96</v>
      </c>
      <c r="C471" s="385" t="s">
        <v>33</v>
      </c>
      <c r="D471" s="385" t="s">
        <v>86</v>
      </c>
      <c r="E471" s="386" t="s">
        <v>1881</v>
      </c>
      <c r="F471" s="387" t="str">
        <f t="shared" si="30"/>
        <v>에센스(스페셜)</v>
      </c>
      <c r="G471" s="27" t="str">
        <f t="shared" si="29"/>
        <v/>
      </c>
      <c r="H471" s="389" t="s">
        <v>57</v>
      </c>
      <c r="N471" s="13"/>
    </row>
    <row r="472" spans="1:14">
      <c r="A472" s="384" t="s">
        <v>110</v>
      </c>
      <c r="B472" s="384" t="s">
        <v>96</v>
      </c>
      <c r="C472" s="385" t="s">
        <v>33</v>
      </c>
      <c r="D472" s="385" t="s">
        <v>86</v>
      </c>
      <c r="E472" s="386" t="s">
        <v>1882</v>
      </c>
      <c r="F472" s="387" t="str">
        <f t="shared" si="30"/>
        <v>에센스(스페셜)</v>
      </c>
      <c r="G472" s="27" t="str">
        <f t="shared" si="29"/>
        <v/>
      </c>
      <c r="H472" s="389" t="s">
        <v>57</v>
      </c>
      <c r="N472" s="13"/>
    </row>
    <row r="473" spans="1:14">
      <c r="A473" s="384" t="s">
        <v>110</v>
      </c>
      <c r="B473" s="384" t="s">
        <v>96</v>
      </c>
      <c r="C473" s="385" t="s">
        <v>33</v>
      </c>
      <c r="D473" s="385" t="s">
        <v>161</v>
      </c>
      <c r="E473" s="386" t="s">
        <v>1880</v>
      </c>
      <c r="F473" s="387" t="str">
        <f t="shared" si="30"/>
        <v>안심2.5G</v>
      </c>
      <c r="G473" s="27" t="str">
        <f t="shared" si="29"/>
        <v/>
      </c>
      <c r="H473" s="389" t="s">
        <v>166</v>
      </c>
      <c r="N473" s="13"/>
    </row>
    <row r="474" spans="1:14">
      <c r="A474" s="384" t="s">
        <v>110</v>
      </c>
      <c r="B474" s="384" t="s">
        <v>96</v>
      </c>
      <c r="C474" s="385" t="s">
        <v>33</v>
      </c>
      <c r="D474" s="385" t="s">
        <v>160</v>
      </c>
      <c r="E474" s="386" t="s">
        <v>1879</v>
      </c>
      <c r="F474" s="387" t="str">
        <f t="shared" si="30"/>
        <v>안심4G</v>
      </c>
      <c r="G474" s="27" t="str">
        <f t="shared" si="29"/>
        <v/>
      </c>
      <c r="H474" s="389" t="s">
        <v>38</v>
      </c>
      <c r="N474" s="13"/>
    </row>
    <row r="475" spans="1:14">
      <c r="A475" s="384" t="s">
        <v>110</v>
      </c>
      <c r="B475" s="384" t="s">
        <v>96</v>
      </c>
      <c r="C475" s="385" t="s">
        <v>33</v>
      </c>
      <c r="D475" s="385" t="s">
        <v>160</v>
      </c>
      <c r="E475" s="386" t="s">
        <v>1881</v>
      </c>
      <c r="F475" s="387" t="str">
        <f t="shared" si="30"/>
        <v>에센스(스페셜)</v>
      </c>
      <c r="G475" s="27" t="str">
        <f t="shared" si="29"/>
        <v/>
      </c>
      <c r="H475" s="389" t="s">
        <v>57</v>
      </c>
      <c r="N475" s="13"/>
    </row>
    <row r="476" spans="1:14">
      <c r="A476" s="384" t="s">
        <v>110</v>
      </c>
      <c r="B476" s="384" t="s">
        <v>96</v>
      </c>
      <c r="C476" s="385" t="s">
        <v>33</v>
      </c>
      <c r="D476" s="385" t="s">
        <v>160</v>
      </c>
      <c r="E476" s="386" t="s">
        <v>1882</v>
      </c>
      <c r="F476" s="387" t="str">
        <f t="shared" si="30"/>
        <v>에센스(스페셜)</v>
      </c>
      <c r="G476" s="27" t="str">
        <f t="shared" si="29"/>
        <v/>
      </c>
      <c r="H476" s="389" t="s">
        <v>57</v>
      </c>
      <c r="N476" s="13"/>
    </row>
    <row r="477" spans="1:14">
      <c r="A477" s="384" t="s">
        <v>110</v>
      </c>
      <c r="B477" s="384" t="s">
        <v>99</v>
      </c>
      <c r="C477" s="385" t="s">
        <v>28</v>
      </c>
      <c r="D477" s="385" t="s">
        <v>5</v>
      </c>
      <c r="E477" s="386" t="s">
        <v>1880</v>
      </c>
      <c r="F477" s="387" t="str">
        <f t="shared" ref="F477:F540" si="31">IFERROR(VLOOKUP(E477,$A$10:$F$16,6,0),0)</f>
        <v>0스몰</v>
      </c>
      <c r="G477" s="27" t="str">
        <f t="shared" ref="G477:G540" si="32">IF(F477="스몰","LTE안심옵션","")</f>
        <v/>
      </c>
      <c r="H477" s="389" t="s">
        <v>166</v>
      </c>
      <c r="N477" s="13"/>
    </row>
    <row r="478" spans="1:14">
      <c r="A478" s="384" t="s">
        <v>110</v>
      </c>
      <c r="B478" s="384" t="s">
        <v>98</v>
      </c>
      <c r="C478" s="385" t="s">
        <v>28</v>
      </c>
      <c r="D478" s="385" t="s">
        <v>5</v>
      </c>
      <c r="E478" s="386" t="s">
        <v>1879</v>
      </c>
      <c r="F478" s="387" t="str">
        <f t="shared" si="31"/>
        <v>0미디엄</v>
      </c>
      <c r="G478" s="27" t="str">
        <f t="shared" si="32"/>
        <v/>
      </c>
      <c r="H478" s="389" t="s">
        <v>38</v>
      </c>
      <c r="N478" s="13"/>
    </row>
    <row r="479" spans="1:14">
      <c r="A479" s="384" t="s">
        <v>110</v>
      </c>
      <c r="B479" s="384" t="s">
        <v>98</v>
      </c>
      <c r="C479" s="385" t="s">
        <v>28</v>
      </c>
      <c r="D479" s="385" t="s">
        <v>5</v>
      </c>
      <c r="E479" s="386" t="s">
        <v>1881</v>
      </c>
      <c r="F479" s="387" t="str">
        <f t="shared" si="31"/>
        <v>0라지</v>
      </c>
      <c r="G479" s="27" t="str">
        <f t="shared" si="32"/>
        <v/>
      </c>
      <c r="H479" s="389" t="s">
        <v>57</v>
      </c>
      <c r="N479" s="13"/>
    </row>
    <row r="480" spans="1:14">
      <c r="A480" s="384" t="s">
        <v>110</v>
      </c>
      <c r="B480" s="384" t="s">
        <v>98</v>
      </c>
      <c r="C480" s="385" t="s">
        <v>28</v>
      </c>
      <c r="D480" s="385" t="s">
        <v>5</v>
      </c>
      <c r="E480" s="386" t="s">
        <v>1882</v>
      </c>
      <c r="F480" s="387" t="str">
        <f t="shared" si="31"/>
        <v>0라지</v>
      </c>
      <c r="G480" s="27" t="str">
        <f t="shared" si="32"/>
        <v/>
      </c>
      <c r="H480" s="389" t="s">
        <v>57</v>
      </c>
      <c r="N480" s="13"/>
    </row>
    <row r="481" spans="1:14">
      <c r="A481" s="384" t="s">
        <v>110</v>
      </c>
      <c r="B481" s="384" t="s">
        <v>98</v>
      </c>
      <c r="C481" s="385" t="s">
        <v>28</v>
      </c>
      <c r="D481" s="385" t="s">
        <v>30</v>
      </c>
      <c r="E481" s="386" t="s">
        <v>1880</v>
      </c>
      <c r="F481" s="387" t="str">
        <f t="shared" si="31"/>
        <v>0스몰</v>
      </c>
      <c r="G481" s="27" t="str">
        <f t="shared" si="32"/>
        <v/>
      </c>
      <c r="H481" s="389" t="s">
        <v>166</v>
      </c>
      <c r="N481" s="13"/>
    </row>
    <row r="482" spans="1:14">
      <c r="A482" s="384" t="s">
        <v>110</v>
      </c>
      <c r="B482" s="384" t="s">
        <v>98</v>
      </c>
      <c r="C482" s="385" t="s">
        <v>28</v>
      </c>
      <c r="D482" s="385" t="s">
        <v>30</v>
      </c>
      <c r="E482" s="386" t="s">
        <v>1879</v>
      </c>
      <c r="F482" s="387" t="str">
        <f t="shared" si="31"/>
        <v>0미디엄</v>
      </c>
      <c r="G482" s="27" t="str">
        <f t="shared" si="32"/>
        <v/>
      </c>
      <c r="H482" s="389" t="s">
        <v>38</v>
      </c>
      <c r="N482" s="13"/>
    </row>
    <row r="483" spans="1:14">
      <c r="A483" s="384" t="s">
        <v>110</v>
      </c>
      <c r="B483" s="384" t="s">
        <v>98</v>
      </c>
      <c r="C483" s="385" t="s">
        <v>28</v>
      </c>
      <c r="D483" s="385" t="s">
        <v>30</v>
      </c>
      <c r="E483" s="386" t="s">
        <v>1881</v>
      </c>
      <c r="F483" s="387" t="str">
        <f t="shared" si="31"/>
        <v>0라지</v>
      </c>
      <c r="G483" s="27" t="str">
        <f t="shared" si="32"/>
        <v/>
      </c>
      <c r="H483" s="389" t="s">
        <v>57</v>
      </c>
      <c r="N483" s="13"/>
    </row>
    <row r="484" spans="1:14">
      <c r="A484" s="384" t="s">
        <v>110</v>
      </c>
      <c r="B484" s="384" t="s">
        <v>98</v>
      </c>
      <c r="C484" s="385" t="s">
        <v>28</v>
      </c>
      <c r="D484" s="385" t="s">
        <v>30</v>
      </c>
      <c r="E484" s="386" t="s">
        <v>1882</v>
      </c>
      <c r="F484" s="387" t="str">
        <f t="shared" si="31"/>
        <v>0라지</v>
      </c>
      <c r="G484" s="27" t="str">
        <f t="shared" si="32"/>
        <v/>
      </c>
      <c r="H484" s="389" t="s">
        <v>57</v>
      </c>
      <c r="N484" s="13"/>
    </row>
    <row r="485" spans="1:14">
      <c r="A485" s="384" t="s">
        <v>110</v>
      </c>
      <c r="B485" s="384" t="s">
        <v>98</v>
      </c>
      <c r="C485" s="385" t="s">
        <v>28</v>
      </c>
      <c r="D485" s="385" t="s">
        <v>10</v>
      </c>
      <c r="E485" s="386" t="s">
        <v>1880</v>
      </c>
      <c r="F485" s="387" t="str">
        <f t="shared" si="31"/>
        <v>0스몰</v>
      </c>
      <c r="G485" s="27" t="str">
        <f t="shared" si="32"/>
        <v/>
      </c>
      <c r="H485" s="389" t="s">
        <v>166</v>
      </c>
      <c r="N485" s="13"/>
    </row>
    <row r="486" spans="1:14">
      <c r="A486" s="384" t="s">
        <v>110</v>
      </c>
      <c r="B486" s="384" t="s">
        <v>98</v>
      </c>
      <c r="C486" s="385" t="s">
        <v>28</v>
      </c>
      <c r="D486" s="385" t="s">
        <v>10</v>
      </c>
      <c r="E486" s="386" t="s">
        <v>1879</v>
      </c>
      <c r="F486" s="387" t="str">
        <f t="shared" si="31"/>
        <v>0미디엄</v>
      </c>
      <c r="G486" s="27" t="str">
        <f t="shared" si="32"/>
        <v/>
      </c>
      <c r="H486" s="389" t="s">
        <v>38</v>
      </c>
      <c r="N486" s="13"/>
    </row>
    <row r="487" spans="1:14">
      <c r="A487" s="384" t="s">
        <v>110</v>
      </c>
      <c r="B487" s="384" t="s">
        <v>98</v>
      </c>
      <c r="C487" s="385" t="s">
        <v>28</v>
      </c>
      <c r="D487" s="385" t="s">
        <v>10</v>
      </c>
      <c r="E487" s="386" t="s">
        <v>1881</v>
      </c>
      <c r="F487" s="387" t="str">
        <f t="shared" si="31"/>
        <v>0라지</v>
      </c>
      <c r="G487" s="27" t="str">
        <f t="shared" si="32"/>
        <v/>
      </c>
      <c r="H487" s="389" t="s">
        <v>57</v>
      </c>
      <c r="N487" s="13"/>
    </row>
    <row r="488" spans="1:14">
      <c r="A488" s="384" t="s">
        <v>110</v>
      </c>
      <c r="B488" s="384" t="s">
        <v>98</v>
      </c>
      <c r="C488" s="385" t="s">
        <v>28</v>
      </c>
      <c r="D488" s="385" t="s">
        <v>10</v>
      </c>
      <c r="E488" s="386" t="s">
        <v>1882</v>
      </c>
      <c r="F488" s="387" t="str">
        <f t="shared" si="31"/>
        <v>0라지</v>
      </c>
      <c r="G488" s="27" t="str">
        <f t="shared" si="32"/>
        <v/>
      </c>
      <c r="H488" s="389" t="s">
        <v>57</v>
      </c>
      <c r="N488" s="13"/>
    </row>
    <row r="489" spans="1:14">
      <c r="A489" s="384" t="s">
        <v>110</v>
      </c>
      <c r="B489" s="384" t="s">
        <v>98</v>
      </c>
      <c r="C489" s="385" t="s">
        <v>28</v>
      </c>
      <c r="D489" s="385" t="s">
        <v>13</v>
      </c>
      <c r="E489" s="386" t="s">
        <v>1880</v>
      </c>
      <c r="F489" s="387" t="str">
        <f t="shared" si="31"/>
        <v>0스몰</v>
      </c>
      <c r="G489" s="27" t="str">
        <f t="shared" si="32"/>
        <v/>
      </c>
      <c r="H489" s="389" t="s">
        <v>166</v>
      </c>
      <c r="N489" s="13"/>
    </row>
    <row r="490" spans="1:14">
      <c r="A490" s="384" t="s">
        <v>110</v>
      </c>
      <c r="B490" s="384" t="s">
        <v>98</v>
      </c>
      <c r="C490" s="385" t="s">
        <v>28</v>
      </c>
      <c r="D490" s="385" t="s">
        <v>13</v>
      </c>
      <c r="E490" s="386" t="s">
        <v>1879</v>
      </c>
      <c r="F490" s="387" t="str">
        <f t="shared" si="31"/>
        <v>0미디엄</v>
      </c>
      <c r="G490" s="27" t="str">
        <f t="shared" si="32"/>
        <v/>
      </c>
      <c r="H490" s="389" t="s">
        <v>38</v>
      </c>
      <c r="N490" s="13"/>
    </row>
    <row r="491" spans="1:14">
      <c r="A491" s="384" t="s">
        <v>110</v>
      </c>
      <c r="B491" s="384" t="s">
        <v>98</v>
      </c>
      <c r="C491" s="385" t="s">
        <v>28</v>
      </c>
      <c r="D491" s="385" t="s">
        <v>13</v>
      </c>
      <c r="E491" s="386" t="s">
        <v>1881</v>
      </c>
      <c r="F491" s="387" t="str">
        <f t="shared" si="31"/>
        <v>0라지</v>
      </c>
      <c r="G491" s="27" t="str">
        <f t="shared" si="32"/>
        <v/>
      </c>
      <c r="H491" s="389" t="s">
        <v>57</v>
      </c>
      <c r="N491" s="13"/>
    </row>
    <row r="492" spans="1:14">
      <c r="A492" s="384" t="s">
        <v>110</v>
      </c>
      <c r="B492" s="384" t="s">
        <v>98</v>
      </c>
      <c r="C492" s="385" t="s">
        <v>28</v>
      </c>
      <c r="D492" s="385" t="s">
        <v>13</v>
      </c>
      <c r="E492" s="386" t="s">
        <v>1882</v>
      </c>
      <c r="F492" s="387" t="str">
        <f t="shared" si="31"/>
        <v>0라지</v>
      </c>
      <c r="G492" s="27" t="str">
        <f t="shared" si="32"/>
        <v/>
      </c>
      <c r="H492" s="389" t="s">
        <v>57</v>
      </c>
      <c r="N492" s="13"/>
    </row>
    <row r="493" spans="1:14">
      <c r="A493" s="384" t="s">
        <v>110</v>
      </c>
      <c r="B493" s="384" t="s">
        <v>98</v>
      </c>
      <c r="C493" s="385" t="s">
        <v>28</v>
      </c>
      <c r="D493" s="385" t="s">
        <v>34</v>
      </c>
      <c r="E493" s="386" t="s">
        <v>1880</v>
      </c>
      <c r="F493" s="387" t="str">
        <f t="shared" si="31"/>
        <v>0스몰</v>
      </c>
      <c r="G493" s="27" t="str">
        <f t="shared" si="32"/>
        <v/>
      </c>
      <c r="H493" s="389" t="s">
        <v>166</v>
      </c>
      <c r="N493" s="13"/>
    </row>
    <row r="494" spans="1:14">
      <c r="A494" s="384" t="s">
        <v>110</v>
      </c>
      <c r="B494" s="384" t="s">
        <v>98</v>
      </c>
      <c r="C494" s="385" t="s">
        <v>28</v>
      </c>
      <c r="D494" s="385" t="s">
        <v>34</v>
      </c>
      <c r="E494" s="386" t="s">
        <v>1879</v>
      </c>
      <c r="F494" s="387" t="str">
        <f t="shared" si="31"/>
        <v>0미디엄</v>
      </c>
      <c r="G494" s="27" t="str">
        <f t="shared" si="32"/>
        <v/>
      </c>
      <c r="H494" s="389" t="s">
        <v>38</v>
      </c>
      <c r="N494" s="13"/>
    </row>
    <row r="495" spans="1:14">
      <c r="A495" s="384" t="s">
        <v>110</v>
      </c>
      <c r="B495" s="384" t="s">
        <v>98</v>
      </c>
      <c r="C495" s="385" t="s">
        <v>28</v>
      </c>
      <c r="D495" s="385" t="s">
        <v>34</v>
      </c>
      <c r="E495" s="386" t="s">
        <v>1881</v>
      </c>
      <c r="F495" s="387" t="str">
        <f t="shared" si="31"/>
        <v>0라지</v>
      </c>
      <c r="G495" s="27" t="str">
        <f t="shared" si="32"/>
        <v/>
      </c>
      <c r="H495" s="389" t="s">
        <v>57</v>
      </c>
      <c r="N495" s="13"/>
    </row>
    <row r="496" spans="1:14">
      <c r="A496" s="384" t="s">
        <v>110</v>
      </c>
      <c r="B496" s="384" t="s">
        <v>98</v>
      </c>
      <c r="C496" s="385" t="s">
        <v>28</v>
      </c>
      <c r="D496" s="385" t="s">
        <v>34</v>
      </c>
      <c r="E496" s="386" t="s">
        <v>1882</v>
      </c>
      <c r="F496" s="387" t="str">
        <f t="shared" si="31"/>
        <v>0라지</v>
      </c>
      <c r="G496" s="27" t="str">
        <f t="shared" si="32"/>
        <v/>
      </c>
      <c r="H496" s="389" t="s">
        <v>57</v>
      </c>
      <c r="N496" s="13"/>
    </row>
    <row r="497" spans="1:14">
      <c r="A497" s="384" t="s">
        <v>110</v>
      </c>
      <c r="B497" s="384" t="s">
        <v>98</v>
      </c>
      <c r="C497" s="385" t="s">
        <v>28</v>
      </c>
      <c r="D497" s="385" t="s">
        <v>86</v>
      </c>
      <c r="E497" s="386" t="s">
        <v>1880</v>
      </c>
      <c r="F497" s="387" t="str">
        <f t="shared" si="31"/>
        <v>0스몰</v>
      </c>
      <c r="G497" s="27" t="str">
        <f t="shared" si="32"/>
        <v/>
      </c>
      <c r="H497" s="389" t="s">
        <v>166</v>
      </c>
      <c r="N497" s="13"/>
    </row>
    <row r="498" spans="1:14">
      <c r="A498" s="384" t="s">
        <v>110</v>
      </c>
      <c r="B498" s="384" t="s">
        <v>98</v>
      </c>
      <c r="C498" s="385" t="s">
        <v>28</v>
      </c>
      <c r="D498" s="385" t="s">
        <v>86</v>
      </c>
      <c r="E498" s="386" t="s">
        <v>1879</v>
      </c>
      <c r="F498" s="387" t="str">
        <f t="shared" si="31"/>
        <v>0미디엄</v>
      </c>
      <c r="G498" s="27" t="str">
        <f t="shared" si="32"/>
        <v/>
      </c>
      <c r="H498" s="389" t="s">
        <v>38</v>
      </c>
      <c r="N498" s="13"/>
    </row>
    <row r="499" spans="1:14">
      <c r="A499" s="384" t="s">
        <v>110</v>
      </c>
      <c r="B499" s="384" t="s">
        <v>98</v>
      </c>
      <c r="C499" s="385" t="s">
        <v>28</v>
      </c>
      <c r="D499" s="385" t="s">
        <v>86</v>
      </c>
      <c r="E499" s="386" t="s">
        <v>1881</v>
      </c>
      <c r="F499" s="387" t="str">
        <f t="shared" si="31"/>
        <v>0라지</v>
      </c>
      <c r="G499" s="27" t="str">
        <f t="shared" si="32"/>
        <v/>
      </c>
      <c r="H499" s="389" t="s">
        <v>57</v>
      </c>
      <c r="N499" s="13"/>
    </row>
    <row r="500" spans="1:14">
      <c r="A500" s="384" t="s">
        <v>110</v>
      </c>
      <c r="B500" s="384" t="s">
        <v>98</v>
      </c>
      <c r="C500" s="385" t="s">
        <v>28</v>
      </c>
      <c r="D500" s="385" t="s">
        <v>86</v>
      </c>
      <c r="E500" s="386" t="s">
        <v>1882</v>
      </c>
      <c r="F500" s="387" t="str">
        <f t="shared" si="31"/>
        <v>0라지</v>
      </c>
      <c r="G500" s="27" t="str">
        <f t="shared" si="32"/>
        <v/>
      </c>
      <c r="H500" s="389" t="s">
        <v>57</v>
      </c>
      <c r="N500" s="13"/>
    </row>
    <row r="501" spans="1:14">
      <c r="A501" s="384" t="s">
        <v>110</v>
      </c>
      <c r="B501" s="384" t="s">
        <v>98</v>
      </c>
      <c r="C501" s="385" t="s">
        <v>28</v>
      </c>
      <c r="D501" s="385" t="s">
        <v>161</v>
      </c>
      <c r="E501" s="386" t="s">
        <v>1880</v>
      </c>
      <c r="F501" s="387" t="str">
        <f t="shared" si="31"/>
        <v>0스몰</v>
      </c>
      <c r="G501" s="27" t="str">
        <f t="shared" si="32"/>
        <v/>
      </c>
      <c r="H501" s="389" t="s">
        <v>166</v>
      </c>
      <c r="N501" s="13"/>
    </row>
    <row r="502" spans="1:14">
      <c r="A502" s="384" t="s">
        <v>110</v>
      </c>
      <c r="B502" s="384" t="s">
        <v>98</v>
      </c>
      <c r="C502" s="385" t="s">
        <v>28</v>
      </c>
      <c r="D502" s="385" t="s">
        <v>160</v>
      </c>
      <c r="E502" s="386" t="s">
        <v>1879</v>
      </c>
      <c r="F502" s="387" t="str">
        <f t="shared" si="31"/>
        <v>0미디엄</v>
      </c>
      <c r="G502" s="27" t="str">
        <f t="shared" si="32"/>
        <v/>
      </c>
      <c r="H502" s="389" t="s">
        <v>38</v>
      </c>
      <c r="N502" s="13"/>
    </row>
    <row r="503" spans="1:14">
      <c r="A503" s="384" t="s">
        <v>110</v>
      </c>
      <c r="B503" s="384" t="s">
        <v>98</v>
      </c>
      <c r="C503" s="385" t="s">
        <v>28</v>
      </c>
      <c r="D503" s="385" t="s">
        <v>160</v>
      </c>
      <c r="E503" s="386" t="s">
        <v>1881</v>
      </c>
      <c r="F503" s="387" t="str">
        <f t="shared" si="31"/>
        <v>0라지</v>
      </c>
      <c r="G503" s="27" t="str">
        <f t="shared" si="32"/>
        <v/>
      </c>
      <c r="H503" s="389" t="s">
        <v>57</v>
      </c>
      <c r="N503" s="13"/>
    </row>
    <row r="504" spans="1:14">
      <c r="A504" s="384" t="s">
        <v>110</v>
      </c>
      <c r="B504" s="384" t="s">
        <v>98</v>
      </c>
      <c r="C504" s="385" t="s">
        <v>28</v>
      </c>
      <c r="D504" s="385" t="s">
        <v>160</v>
      </c>
      <c r="E504" s="386" t="s">
        <v>1882</v>
      </c>
      <c r="F504" s="387" t="str">
        <f t="shared" si="31"/>
        <v>0라지</v>
      </c>
      <c r="G504" s="27" t="str">
        <f t="shared" si="32"/>
        <v/>
      </c>
      <c r="H504" s="389" t="s">
        <v>57</v>
      </c>
      <c r="N504" s="13"/>
    </row>
    <row r="505" spans="1:14">
      <c r="A505" s="384" t="s">
        <v>110</v>
      </c>
      <c r="B505" s="384" t="s">
        <v>98</v>
      </c>
      <c r="C505" s="385" t="s">
        <v>48</v>
      </c>
      <c r="D505" s="385" t="s">
        <v>5</v>
      </c>
      <c r="E505" s="386" t="s">
        <v>1880</v>
      </c>
      <c r="F505" s="387" t="str">
        <f t="shared" si="31"/>
        <v>0스몰</v>
      </c>
      <c r="G505" s="27" t="str">
        <f t="shared" si="32"/>
        <v/>
      </c>
      <c r="H505" s="389" t="s">
        <v>166</v>
      </c>
      <c r="N505" s="13"/>
    </row>
    <row r="506" spans="1:14">
      <c r="A506" s="384" t="s">
        <v>110</v>
      </c>
      <c r="B506" s="384" t="s">
        <v>98</v>
      </c>
      <c r="C506" s="385" t="s">
        <v>31</v>
      </c>
      <c r="D506" s="385" t="s">
        <v>5</v>
      </c>
      <c r="E506" s="386" t="s">
        <v>1879</v>
      </c>
      <c r="F506" s="387" t="str">
        <f t="shared" si="31"/>
        <v>0미디엄</v>
      </c>
      <c r="G506" s="27" t="str">
        <f t="shared" si="32"/>
        <v/>
      </c>
      <c r="H506" s="389" t="s">
        <v>38</v>
      </c>
      <c r="N506" s="13"/>
    </row>
    <row r="507" spans="1:14">
      <c r="A507" s="384" t="s">
        <v>110</v>
      </c>
      <c r="B507" s="384" t="s">
        <v>98</v>
      </c>
      <c r="C507" s="385" t="s">
        <v>31</v>
      </c>
      <c r="D507" s="385" t="s">
        <v>5</v>
      </c>
      <c r="E507" s="386" t="s">
        <v>1881</v>
      </c>
      <c r="F507" s="387" t="str">
        <f t="shared" si="31"/>
        <v>0라지</v>
      </c>
      <c r="G507" s="27" t="str">
        <f t="shared" si="32"/>
        <v/>
      </c>
      <c r="H507" s="389" t="s">
        <v>57</v>
      </c>
      <c r="N507" s="13"/>
    </row>
    <row r="508" spans="1:14">
      <c r="A508" s="384" t="s">
        <v>110</v>
      </c>
      <c r="B508" s="384" t="s">
        <v>98</v>
      </c>
      <c r="C508" s="385" t="s">
        <v>31</v>
      </c>
      <c r="D508" s="385" t="s">
        <v>5</v>
      </c>
      <c r="E508" s="386" t="s">
        <v>1882</v>
      </c>
      <c r="F508" s="387" t="str">
        <f t="shared" si="31"/>
        <v>0라지</v>
      </c>
      <c r="G508" s="27" t="str">
        <f t="shared" si="32"/>
        <v/>
      </c>
      <c r="H508" s="389" t="s">
        <v>57</v>
      </c>
      <c r="N508" s="13"/>
    </row>
    <row r="509" spans="1:14">
      <c r="A509" s="384" t="s">
        <v>110</v>
      </c>
      <c r="B509" s="384" t="s">
        <v>98</v>
      </c>
      <c r="C509" s="385" t="s">
        <v>31</v>
      </c>
      <c r="D509" s="385" t="s">
        <v>30</v>
      </c>
      <c r="E509" s="386" t="s">
        <v>1880</v>
      </c>
      <c r="F509" s="387" t="str">
        <f t="shared" si="31"/>
        <v>0스몰</v>
      </c>
      <c r="G509" s="27" t="str">
        <f t="shared" si="32"/>
        <v/>
      </c>
      <c r="H509" s="389" t="s">
        <v>166</v>
      </c>
      <c r="N509" s="13"/>
    </row>
    <row r="510" spans="1:14">
      <c r="A510" s="384" t="s">
        <v>110</v>
      </c>
      <c r="B510" s="384" t="s">
        <v>98</v>
      </c>
      <c r="C510" s="385" t="s">
        <v>31</v>
      </c>
      <c r="D510" s="385" t="s">
        <v>30</v>
      </c>
      <c r="E510" s="386" t="s">
        <v>1879</v>
      </c>
      <c r="F510" s="387" t="str">
        <f t="shared" si="31"/>
        <v>0미디엄</v>
      </c>
      <c r="G510" s="27" t="str">
        <f t="shared" si="32"/>
        <v/>
      </c>
      <c r="H510" s="389" t="s">
        <v>38</v>
      </c>
      <c r="N510" s="13"/>
    </row>
    <row r="511" spans="1:14">
      <c r="A511" s="384" t="s">
        <v>110</v>
      </c>
      <c r="B511" s="384" t="s">
        <v>98</v>
      </c>
      <c r="C511" s="385" t="s">
        <v>31</v>
      </c>
      <c r="D511" s="385" t="s">
        <v>30</v>
      </c>
      <c r="E511" s="386" t="s">
        <v>1881</v>
      </c>
      <c r="F511" s="387" t="str">
        <f t="shared" si="31"/>
        <v>0라지</v>
      </c>
      <c r="G511" s="27" t="str">
        <f t="shared" si="32"/>
        <v/>
      </c>
      <c r="H511" s="389" t="s">
        <v>57</v>
      </c>
      <c r="N511" s="13"/>
    </row>
    <row r="512" spans="1:14">
      <c r="A512" s="384" t="s">
        <v>110</v>
      </c>
      <c r="B512" s="384" t="s">
        <v>98</v>
      </c>
      <c r="C512" s="385" t="s">
        <v>31</v>
      </c>
      <c r="D512" s="385" t="s">
        <v>30</v>
      </c>
      <c r="E512" s="386" t="s">
        <v>1882</v>
      </c>
      <c r="F512" s="387" t="str">
        <f t="shared" si="31"/>
        <v>0라지</v>
      </c>
      <c r="G512" s="27" t="str">
        <f t="shared" si="32"/>
        <v/>
      </c>
      <c r="H512" s="389" t="s">
        <v>57</v>
      </c>
      <c r="N512" s="13"/>
    </row>
    <row r="513" spans="1:14">
      <c r="A513" s="384" t="s">
        <v>110</v>
      </c>
      <c r="B513" s="384" t="s">
        <v>98</v>
      </c>
      <c r="C513" s="385" t="s">
        <v>31</v>
      </c>
      <c r="D513" s="385" t="s">
        <v>10</v>
      </c>
      <c r="E513" s="386" t="s">
        <v>1880</v>
      </c>
      <c r="F513" s="387" t="str">
        <f t="shared" si="31"/>
        <v>0스몰</v>
      </c>
      <c r="G513" s="27" t="str">
        <f t="shared" si="32"/>
        <v/>
      </c>
      <c r="H513" s="389" t="s">
        <v>166</v>
      </c>
      <c r="N513" s="13"/>
    </row>
    <row r="514" spans="1:14">
      <c r="A514" s="384" t="s">
        <v>110</v>
      </c>
      <c r="B514" s="384" t="s">
        <v>98</v>
      </c>
      <c r="C514" s="385" t="s">
        <v>31</v>
      </c>
      <c r="D514" s="385" t="s">
        <v>10</v>
      </c>
      <c r="E514" s="386" t="s">
        <v>1879</v>
      </c>
      <c r="F514" s="387" t="str">
        <f t="shared" si="31"/>
        <v>0미디엄</v>
      </c>
      <c r="G514" s="27" t="str">
        <f t="shared" si="32"/>
        <v/>
      </c>
      <c r="H514" s="389" t="s">
        <v>38</v>
      </c>
      <c r="N514" s="13"/>
    </row>
    <row r="515" spans="1:14">
      <c r="A515" s="384" t="s">
        <v>110</v>
      </c>
      <c r="B515" s="384" t="s">
        <v>98</v>
      </c>
      <c r="C515" s="385" t="s">
        <v>31</v>
      </c>
      <c r="D515" s="385" t="s">
        <v>10</v>
      </c>
      <c r="E515" s="386" t="s">
        <v>1881</v>
      </c>
      <c r="F515" s="387" t="str">
        <f t="shared" si="31"/>
        <v>0라지</v>
      </c>
      <c r="G515" s="27" t="str">
        <f t="shared" si="32"/>
        <v/>
      </c>
      <c r="H515" s="389" t="s">
        <v>57</v>
      </c>
      <c r="N515" s="13"/>
    </row>
    <row r="516" spans="1:14">
      <c r="A516" s="384" t="s">
        <v>110</v>
      </c>
      <c r="B516" s="384" t="s">
        <v>98</v>
      </c>
      <c r="C516" s="385" t="s">
        <v>31</v>
      </c>
      <c r="D516" s="385" t="s">
        <v>10</v>
      </c>
      <c r="E516" s="386" t="s">
        <v>1882</v>
      </c>
      <c r="F516" s="387" t="str">
        <f t="shared" si="31"/>
        <v>0라지</v>
      </c>
      <c r="G516" s="27" t="str">
        <f t="shared" si="32"/>
        <v/>
      </c>
      <c r="H516" s="389" t="s">
        <v>57</v>
      </c>
      <c r="N516" s="13"/>
    </row>
    <row r="517" spans="1:14">
      <c r="A517" s="384" t="s">
        <v>110</v>
      </c>
      <c r="B517" s="384" t="s">
        <v>98</v>
      </c>
      <c r="C517" s="385" t="s">
        <v>31</v>
      </c>
      <c r="D517" s="385" t="s">
        <v>13</v>
      </c>
      <c r="E517" s="386" t="s">
        <v>1880</v>
      </c>
      <c r="F517" s="387" t="str">
        <f t="shared" si="31"/>
        <v>0스몰</v>
      </c>
      <c r="G517" s="27" t="str">
        <f t="shared" si="32"/>
        <v/>
      </c>
      <c r="H517" s="389" t="s">
        <v>166</v>
      </c>
      <c r="N517" s="13"/>
    </row>
    <row r="518" spans="1:14">
      <c r="A518" s="384" t="s">
        <v>110</v>
      </c>
      <c r="B518" s="384" t="s">
        <v>98</v>
      </c>
      <c r="C518" s="385" t="s">
        <v>31</v>
      </c>
      <c r="D518" s="385" t="s">
        <v>13</v>
      </c>
      <c r="E518" s="386" t="s">
        <v>1879</v>
      </c>
      <c r="F518" s="387" t="str">
        <f t="shared" si="31"/>
        <v>0미디엄</v>
      </c>
      <c r="G518" s="27" t="str">
        <f t="shared" si="32"/>
        <v/>
      </c>
      <c r="H518" s="389" t="s">
        <v>38</v>
      </c>
      <c r="N518" s="13"/>
    </row>
    <row r="519" spans="1:14">
      <c r="A519" s="384" t="s">
        <v>110</v>
      </c>
      <c r="B519" s="384" t="s">
        <v>98</v>
      </c>
      <c r="C519" s="385" t="s">
        <v>31</v>
      </c>
      <c r="D519" s="385" t="s">
        <v>13</v>
      </c>
      <c r="E519" s="386" t="s">
        <v>1881</v>
      </c>
      <c r="F519" s="387" t="str">
        <f t="shared" si="31"/>
        <v>0라지</v>
      </c>
      <c r="G519" s="27" t="str">
        <f t="shared" si="32"/>
        <v/>
      </c>
      <c r="H519" s="389" t="s">
        <v>57</v>
      </c>
      <c r="N519" s="13"/>
    </row>
    <row r="520" spans="1:14">
      <c r="A520" s="384" t="s">
        <v>110</v>
      </c>
      <c r="B520" s="384" t="s">
        <v>98</v>
      </c>
      <c r="C520" s="385" t="s">
        <v>31</v>
      </c>
      <c r="D520" s="385" t="s">
        <v>13</v>
      </c>
      <c r="E520" s="386" t="s">
        <v>1882</v>
      </c>
      <c r="F520" s="387" t="str">
        <f t="shared" si="31"/>
        <v>0라지</v>
      </c>
      <c r="G520" s="27" t="str">
        <f t="shared" si="32"/>
        <v/>
      </c>
      <c r="H520" s="389" t="s">
        <v>57</v>
      </c>
      <c r="N520" s="13"/>
    </row>
    <row r="521" spans="1:14">
      <c r="A521" s="384" t="s">
        <v>110</v>
      </c>
      <c r="B521" s="384" t="s">
        <v>98</v>
      </c>
      <c r="C521" s="385" t="s">
        <v>31</v>
      </c>
      <c r="D521" s="385" t="s">
        <v>34</v>
      </c>
      <c r="E521" s="386" t="s">
        <v>1880</v>
      </c>
      <c r="F521" s="387" t="str">
        <f t="shared" si="31"/>
        <v>0스몰</v>
      </c>
      <c r="G521" s="27" t="str">
        <f t="shared" si="32"/>
        <v/>
      </c>
      <c r="H521" s="389" t="s">
        <v>166</v>
      </c>
      <c r="N521" s="13"/>
    </row>
    <row r="522" spans="1:14">
      <c r="A522" s="384" t="s">
        <v>110</v>
      </c>
      <c r="B522" s="384" t="s">
        <v>98</v>
      </c>
      <c r="C522" s="385" t="s">
        <v>31</v>
      </c>
      <c r="D522" s="385" t="s">
        <v>34</v>
      </c>
      <c r="E522" s="386" t="s">
        <v>1879</v>
      </c>
      <c r="F522" s="387" t="str">
        <f t="shared" si="31"/>
        <v>0미디엄</v>
      </c>
      <c r="G522" s="27" t="str">
        <f t="shared" si="32"/>
        <v/>
      </c>
      <c r="H522" s="389" t="s">
        <v>38</v>
      </c>
      <c r="N522" s="13"/>
    </row>
    <row r="523" spans="1:14">
      <c r="A523" s="384" t="s">
        <v>110</v>
      </c>
      <c r="B523" s="384" t="s">
        <v>98</v>
      </c>
      <c r="C523" s="385" t="s">
        <v>31</v>
      </c>
      <c r="D523" s="385" t="s">
        <v>34</v>
      </c>
      <c r="E523" s="386" t="s">
        <v>1881</v>
      </c>
      <c r="F523" s="387" t="str">
        <f t="shared" si="31"/>
        <v>0라지</v>
      </c>
      <c r="G523" s="27" t="str">
        <f t="shared" si="32"/>
        <v/>
      </c>
      <c r="H523" s="389" t="s">
        <v>57</v>
      </c>
      <c r="N523" s="13"/>
    </row>
    <row r="524" spans="1:14">
      <c r="A524" s="384" t="s">
        <v>110</v>
      </c>
      <c r="B524" s="384" t="s">
        <v>98</v>
      </c>
      <c r="C524" s="385" t="s">
        <v>31</v>
      </c>
      <c r="D524" s="385" t="s">
        <v>34</v>
      </c>
      <c r="E524" s="386" t="s">
        <v>1882</v>
      </c>
      <c r="F524" s="387" t="str">
        <f t="shared" si="31"/>
        <v>0라지</v>
      </c>
      <c r="G524" s="27" t="str">
        <f t="shared" si="32"/>
        <v/>
      </c>
      <c r="H524" s="389" t="s">
        <v>57</v>
      </c>
      <c r="N524" s="13"/>
    </row>
    <row r="525" spans="1:14">
      <c r="A525" s="384" t="s">
        <v>110</v>
      </c>
      <c r="B525" s="384" t="s">
        <v>98</v>
      </c>
      <c r="C525" s="385" t="s">
        <v>31</v>
      </c>
      <c r="D525" s="385" t="s">
        <v>86</v>
      </c>
      <c r="E525" s="386" t="s">
        <v>1880</v>
      </c>
      <c r="F525" s="387" t="str">
        <f t="shared" si="31"/>
        <v>0스몰</v>
      </c>
      <c r="G525" s="27" t="str">
        <f t="shared" si="32"/>
        <v/>
      </c>
      <c r="H525" s="389" t="s">
        <v>166</v>
      </c>
      <c r="N525" s="13"/>
    </row>
    <row r="526" spans="1:14">
      <c r="A526" s="384" t="s">
        <v>110</v>
      </c>
      <c r="B526" s="384" t="s">
        <v>98</v>
      </c>
      <c r="C526" s="385" t="s">
        <v>31</v>
      </c>
      <c r="D526" s="385" t="s">
        <v>86</v>
      </c>
      <c r="E526" s="386" t="s">
        <v>1879</v>
      </c>
      <c r="F526" s="387" t="str">
        <f t="shared" si="31"/>
        <v>0미디엄</v>
      </c>
      <c r="G526" s="27" t="str">
        <f t="shared" si="32"/>
        <v/>
      </c>
      <c r="H526" s="389" t="s">
        <v>38</v>
      </c>
      <c r="N526" s="13"/>
    </row>
    <row r="527" spans="1:14">
      <c r="A527" s="384" t="s">
        <v>110</v>
      </c>
      <c r="B527" s="384" t="s">
        <v>98</v>
      </c>
      <c r="C527" s="385" t="s">
        <v>31</v>
      </c>
      <c r="D527" s="385" t="s">
        <v>86</v>
      </c>
      <c r="E527" s="386" t="s">
        <v>1881</v>
      </c>
      <c r="F527" s="387" t="str">
        <f t="shared" si="31"/>
        <v>0라지</v>
      </c>
      <c r="G527" s="27" t="str">
        <f t="shared" si="32"/>
        <v/>
      </c>
      <c r="H527" s="389" t="s">
        <v>57</v>
      </c>
      <c r="N527" s="13"/>
    </row>
    <row r="528" spans="1:14">
      <c r="A528" s="384" t="s">
        <v>110</v>
      </c>
      <c r="B528" s="384" t="s">
        <v>98</v>
      </c>
      <c r="C528" s="385" t="s">
        <v>31</v>
      </c>
      <c r="D528" s="385" t="s">
        <v>86</v>
      </c>
      <c r="E528" s="386" t="s">
        <v>1882</v>
      </c>
      <c r="F528" s="387" t="str">
        <f t="shared" si="31"/>
        <v>0라지</v>
      </c>
      <c r="G528" s="27" t="str">
        <f t="shared" si="32"/>
        <v/>
      </c>
      <c r="H528" s="389" t="s">
        <v>57</v>
      </c>
      <c r="N528" s="13"/>
    </row>
    <row r="529" spans="1:14">
      <c r="A529" s="384" t="s">
        <v>110</v>
      </c>
      <c r="B529" s="384" t="s">
        <v>98</v>
      </c>
      <c r="C529" s="385" t="s">
        <v>31</v>
      </c>
      <c r="D529" s="385" t="s">
        <v>161</v>
      </c>
      <c r="E529" s="386" t="s">
        <v>1880</v>
      </c>
      <c r="F529" s="387" t="str">
        <f t="shared" si="31"/>
        <v>0스몰</v>
      </c>
      <c r="G529" s="27" t="str">
        <f t="shared" si="32"/>
        <v/>
      </c>
      <c r="H529" s="389" t="s">
        <v>166</v>
      </c>
      <c r="N529" s="13"/>
    </row>
    <row r="530" spans="1:14">
      <c r="A530" s="384" t="s">
        <v>110</v>
      </c>
      <c r="B530" s="384" t="s">
        <v>98</v>
      </c>
      <c r="C530" s="385" t="s">
        <v>31</v>
      </c>
      <c r="D530" s="385" t="s">
        <v>160</v>
      </c>
      <c r="E530" s="386" t="s">
        <v>1879</v>
      </c>
      <c r="F530" s="387" t="str">
        <f t="shared" si="31"/>
        <v>0미디엄</v>
      </c>
      <c r="G530" s="27" t="str">
        <f t="shared" si="32"/>
        <v/>
      </c>
      <c r="H530" s="389" t="s">
        <v>38</v>
      </c>
      <c r="N530" s="13"/>
    </row>
    <row r="531" spans="1:14">
      <c r="A531" s="384" t="s">
        <v>110</v>
      </c>
      <c r="B531" s="384" t="s">
        <v>98</v>
      </c>
      <c r="C531" s="385" t="s">
        <v>31</v>
      </c>
      <c r="D531" s="385" t="s">
        <v>160</v>
      </c>
      <c r="E531" s="386" t="s">
        <v>1881</v>
      </c>
      <c r="F531" s="387" t="str">
        <f t="shared" si="31"/>
        <v>0라지</v>
      </c>
      <c r="G531" s="27" t="str">
        <f t="shared" si="32"/>
        <v/>
      </c>
      <c r="H531" s="389" t="s">
        <v>57</v>
      </c>
      <c r="N531" s="13"/>
    </row>
    <row r="532" spans="1:14">
      <c r="A532" s="384" t="s">
        <v>110</v>
      </c>
      <c r="B532" s="384" t="s">
        <v>98</v>
      </c>
      <c r="C532" s="385" t="s">
        <v>31</v>
      </c>
      <c r="D532" s="385" t="s">
        <v>160</v>
      </c>
      <c r="E532" s="386" t="s">
        <v>1882</v>
      </c>
      <c r="F532" s="387" t="str">
        <f t="shared" si="31"/>
        <v>0라지</v>
      </c>
      <c r="G532" s="27" t="str">
        <f t="shared" si="32"/>
        <v/>
      </c>
      <c r="H532" s="389" t="s">
        <v>57</v>
      </c>
      <c r="N532" s="13"/>
    </row>
    <row r="533" spans="1:14">
      <c r="A533" s="384" t="s">
        <v>110</v>
      </c>
      <c r="B533" s="384" t="s">
        <v>98</v>
      </c>
      <c r="C533" s="385" t="s">
        <v>49</v>
      </c>
      <c r="D533" s="385" t="s">
        <v>5</v>
      </c>
      <c r="E533" s="386" t="s">
        <v>1880</v>
      </c>
      <c r="F533" s="387" t="str">
        <f t="shared" si="31"/>
        <v>0스몰</v>
      </c>
      <c r="G533" s="27" t="str">
        <f t="shared" si="32"/>
        <v/>
      </c>
      <c r="H533" s="389" t="s">
        <v>166</v>
      </c>
      <c r="N533" s="13"/>
    </row>
    <row r="534" spans="1:14">
      <c r="A534" s="384" t="s">
        <v>110</v>
      </c>
      <c r="B534" s="384" t="s">
        <v>98</v>
      </c>
      <c r="C534" s="385" t="s">
        <v>32</v>
      </c>
      <c r="D534" s="385" t="s">
        <v>5</v>
      </c>
      <c r="E534" s="386" t="s">
        <v>1879</v>
      </c>
      <c r="F534" s="387" t="str">
        <f t="shared" si="31"/>
        <v>0미디엄</v>
      </c>
      <c r="G534" s="27" t="str">
        <f t="shared" si="32"/>
        <v/>
      </c>
      <c r="H534" s="389" t="s">
        <v>38</v>
      </c>
      <c r="N534" s="13"/>
    </row>
    <row r="535" spans="1:14">
      <c r="A535" s="384" t="s">
        <v>110</v>
      </c>
      <c r="B535" s="384" t="s">
        <v>98</v>
      </c>
      <c r="C535" s="385" t="s">
        <v>32</v>
      </c>
      <c r="D535" s="385" t="s">
        <v>5</v>
      </c>
      <c r="E535" s="386" t="s">
        <v>1881</v>
      </c>
      <c r="F535" s="387" t="str">
        <f t="shared" si="31"/>
        <v>0라지</v>
      </c>
      <c r="G535" s="27" t="str">
        <f t="shared" si="32"/>
        <v/>
      </c>
      <c r="H535" s="389" t="s">
        <v>57</v>
      </c>
      <c r="N535" s="13"/>
    </row>
    <row r="536" spans="1:14">
      <c r="A536" s="384" t="s">
        <v>110</v>
      </c>
      <c r="B536" s="384" t="s">
        <v>98</v>
      </c>
      <c r="C536" s="385" t="s">
        <v>32</v>
      </c>
      <c r="D536" s="385" t="s">
        <v>5</v>
      </c>
      <c r="E536" s="386" t="s">
        <v>1882</v>
      </c>
      <c r="F536" s="387" t="str">
        <f t="shared" si="31"/>
        <v>0라지</v>
      </c>
      <c r="G536" s="27" t="str">
        <f t="shared" si="32"/>
        <v/>
      </c>
      <c r="H536" s="389" t="s">
        <v>57</v>
      </c>
      <c r="N536" s="13"/>
    </row>
    <row r="537" spans="1:14">
      <c r="A537" s="384" t="s">
        <v>110</v>
      </c>
      <c r="B537" s="384" t="s">
        <v>98</v>
      </c>
      <c r="C537" s="385" t="s">
        <v>32</v>
      </c>
      <c r="D537" s="385" t="s">
        <v>30</v>
      </c>
      <c r="E537" s="386" t="s">
        <v>1880</v>
      </c>
      <c r="F537" s="387" t="str">
        <f t="shared" si="31"/>
        <v>0스몰</v>
      </c>
      <c r="G537" s="27" t="str">
        <f t="shared" si="32"/>
        <v/>
      </c>
      <c r="H537" s="389" t="s">
        <v>166</v>
      </c>
      <c r="N537" s="13"/>
    </row>
    <row r="538" spans="1:14">
      <c r="A538" s="384" t="s">
        <v>110</v>
      </c>
      <c r="B538" s="384" t="s">
        <v>98</v>
      </c>
      <c r="C538" s="385" t="s">
        <v>32</v>
      </c>
      <c r="D538" s="385" t="s">
        <v>30</v>
      </c>
      <c r="E538" s="386" t="s">
        <v>1879</v>
      </c>
      <c r="F538" s="387" t="str">
        <f t="shared" si="31"/>
        <v>0미디엄</v>
      </c>
      <c r="G538" s="27" t="str">
        <f t="shared" si="32"/>
        <v/>
      </c>
      <c r="H538" s="389" t="s">
        <v>38</v>
      </c>
      <c r="N538" s="13"/>
    </row>
    <row r="539" spans="1:14">
      <c r="A539" s="384" t="s">
        <v>110</v>
      </c>
      <c r="B539" s="384" t="s">
        <v>98</v>
      </c>
      <c r="C539" s="385" t="s">
        <v>32</v>
      </c>
      <c r="D539" s="385" t="s">
        <v>30</v>
      </c>
      <c r="E539" s="386" t="s">
        <v>1881</v>
      </c>
      <c r="F539" s="387" t="str">
        <f t="shared" si="31"/>
        <v>0라지</v>
      </c>
      <c r="G539" s="27" t="str">
        <f t="shared" si="32"/>
        <v/>
      </c>
      <c r="H539" s="389" t="s">
        <v>57</v>
      </c>
      <c r="N539" s="13"/>
    </row>
    <row r="540" spans="1:14">
      <c r="A540" s="384" t="s">
        <v>110</v>
      </c>
      <c r="B540" s="384" t="s">
        <v>98</v>
      </c>
      <c r="C540" s="385" t="s">
        <v>32</v>
      </c>
      <c r="D540" s="385" t="s">
        <v>30</v>
      </c>
      <c r="E540" s="386" t="s">
        <v>1882</v>
      </c>
      <c r="F540" s="387" t="str">
        <f t="shared" si="31"/>
        <v>0라지</v>
      </c>
      <c r="G540" s="27" t="str">
        <f t="shared" si="32"/>
        <v/>
      </c>
      <c r="H540" s="389" t="s">
        <v>57</v>
      </c>
      <c r="N540" s="13"/>
    </row>
    <row r="541" spans="1:14">
      <c r="A541" s="384" t="s">
        <v>110</v>
      </c>
      <c r="B541" s="384" t="s">
        <v>98</v>
      </c>
      <c r="C541" s="385" t="s">
        <v>32</v>
      </c>
      <c r="D541" s="385" t="s">
        <v>10</v>
      </c>
      <c r="E541" s="386" t="s">
        <v>1880</v>
      </c>
      <c r="F541" s="387" t="str">
        <f t="shared" ref="F541:F588" si="33">IFERROR(VLOOKUP(E541,$A$10:$F$16,6,0),0)</f>
        <v>0스몰</v>
      </c>
      <c r="G541" s="27" t="str">
        <f t="shared" ref="G541:G588" si="34">IF(F541="스몰","LTE안심옵션","")</f>
        <v/>
      </c>
      <c r="H541" s="389" t="s">
        <v>166</v>
      </c>
      <c r="N541" s="13"/>
    </row>
    <row r="542" spans="1:14">
      <c r="A542" s="384" t="s">
        <v>110</v>
      </c>
      <c r="B542" s="384" t="s">
        <v>98</v>
      </c>
      <c r="C542" s="385" t="s">
        <v>32</v>
      </c>
      <c r="D542" s="385" t="s">
        <v>10</v>
      </c>
      <c r="E542" s="386" t="s">
        <v>1879</v>
      </c>
      <c r="F542" s="387" t="str">
        <f t="shared" si="33"/>
        <v>0미디엄</v>
      </c>
      <c r="G542" s="27" t="str">
        <f t="shared" si="34"/>
        <v/>
      </c>
      <c r="H542" s="389" t="s">
        <v>38</v>
      </c>
      <c r="N542" s="13"/>
    </row>
    <row r="543" spans="1:14">
      <c r="A543" s="384" t="s">
        <v>110</v>
      </c>
      <c r="B543" s="384" t="s">
        <v>98</v>
      </c>
      <c r="C543" s="385" t="s">
        <v>32</v>
      </c>
      <c r="D543" s="385" t="s">
        <v>10</v>
      </c>
      <c r="E543" s="386" t="s">
        <v>1881</v>
      </c>
      <c r="F543" s="387" t="str">
        <f t="shared" si="33"/>
        <v>0라지</v>
      </c>
      <c r="G543" s="27" t="str">
        <f t="shared" si="34"/>
        <v/>
      </c>
      <c r="H543" s="389" t="s">
        <v>57</v>
      </c>
      <c r="N543" s="13"/>
    </row>
    <row r="544" spans="1:14">
      <c r="A544" s="384" t="s">
        <v>110</v>
      </c>
      <c r="B544" s="384" t="s">
        <v>98</v>
      </c>
      <c r="C544" s="385" t="s">
        <v>32</v>
      </c>
      <c r="D544" s="385" t="s">
        <v>10</v>
      </c>
      <c r="E544" s="386" t="s">
        <v>1882</v>
      </c>
      <c r="F544" s="387" t="str">
        <f t="shared" si="33"/>
        <v>0라지</v>
      </c>
      <c r="G544" s="27" t="str">
        <f t="shared" si="34"/>
        <v/>
      </c>
      <c r="H544" s="389" t="s">
        <v>57</v>
      </c>
      <c r="N544" s="13"/>
    </row>
    <row r="545" spans="1:14">
      <c r="A545" s="384" t="s">
        <v>110</v>
      </c>
      <c r="B545" s="384" t="s">
        <v>98</v>
      </c>
      <c r="C545" s="385" t="s">
        <v>32</v>
      </c>
      <c r="D545" s="385" t="s">
        <v>13</v>
      </c>
      <c r="E545" s="386" t="s">
        <v>1880</v>
      </c>
      <c r="F545" s="387" t="str">
        <f t="shared" si="33"/>
        <v>0스몰</v>
      </c>
      <c r="G545" s="27" t="str">
        <f t="shared" si="34"/>
        <v/>
      </c>
      <c r="H545" s="389" t="s">
        <v>166</v>
      </c>
      <c r="N545" s="13"/>
    </row>
    <row r="546" spans="1:14">
      <c r="A546" s="384" t="s">
        <v>110</v>
      </c>
      <c r="B546" s="384" t="s">
        <v>98</v>
      </c>
      <c r="C546" s="385" t="s">
        <v>32</v>
      </c>
      <c r="D546" s="385" t="s">
        <v>13</v>
      </c>
      <c r="E546" s="386" t="s">
        <v>1879</v>
      </c>
      <c r="F546" s="387" t="str">
        <f t="shared" si="33"/>
        <v>0미디엄</v>
      </c>
      <c r="G546" s="27" t="str">
        <f t="shared" si="34"/>
        <v/>
      </c>
      <c r="H546" s="389" t="s">
        <v>38</v>
      </c>
      <c r="N546" s="13"/>
    </row>
    <row r="547" spans="1:14">
      <c r="A547" s="384" t="s">
        <v>110</v>
      </c>
      <c r="B547" s="384" t="s">
        <v>98</v>
      </c>
      <c r="C547" s="385" t="s">
        <v>32</v>
      </c>
      <c r="D547" s="385" t="s">
        <v>13</v>
      </c>
      <c r="E547" s="386" t="s">
        <v>1881</v>
      </c>
      <c r="F547" s="387" t="str">
        <f t="shared" si="33"/>
        <v>0라지</v>
      </c>
      <c r="G547" s="27" t="str">
        <f t="shared" si="34"/>
        <v/>
      </c>
      <c r="H547" s="389" t="s">
        <v>57</v>
      </c>
      <c r="N547" s="13"/>
    </row>
    <row r="548" spans="1:14">
      <c r="A548" s="384" t="s">
        <v>110</v>
      </c>
      <c r="B548" s="384" t="s">
        <v>98</v>
      </c>
      <c r="C548" s="385" t="s">
        <v>32</v>
      </c>
      <c r="D548" s="385" t="s">
        <v>13</v>
      </c>
      <c r="E548" s="386" t="s">
        <v>1882</v>
      </c>
      <c r="F548" s="387" t="str">
        <f t="shared" si="33"/>
        <v>0라지</v>
      </c>
      <c r="G548" s="27" t="str">
        <f t="shared" si="34"/>
        <v/>
      </c>
      <c r="H548" s="389" t="s">
        <v>57</v>
      </c>
      <c r="N548" s="13"/>
    </row>
    <row r="549" spans="1:14">
      <c r="A549" s="384" t="s">
        <v>110</v>
      </c>
      <c r="B549" s="384" t="s">
        <v>98</v>
      </c>
      <c r="C549" s="385" t="s">
        <v>32</v>
      </c>
      <c r="D549" s="385" t="s">
        <v>34</v>
      </c>
      <c r="E549" s="386" t="s">
        <v>1880</v>
      </c>
      <c r="F549" s="387" t="str">
        <f t="shared" si="33"/>
        <v>0스몰</v>
      </c>
      <c r="G549" s="27" t="str">
        <f t="shared" si="34"/>
        <v/>
      </c>
      <c r="H549" s="389" t="s">
        <v>166</v>
      </c>
      <c r="N549" s="13"/>
    </row>
    <row r="550" spans="1:14">
      <c r="A550" s="384" t="s">
        <v>110</v>
      </c>
      <c r="B550" s="384" t="s">
        <v>98</v>
      </c>
      <c r="C550" s="385" t="s">
        <v>32</v>
      </c>
      <c r="D550" s="385" t="s">
        <v>34</v>
      </c>
      <c r="E550" s="386" t="s">
        <v>1879</v>
      </c>
      <c r="F550" s="387" t="str">
        <f t="shared" si="33"/>
        <v>0미디엄</v>
      </c>
      <c r="G550" s="27" t="str">
        <f t="shared" si="34"/>
        <v/>
      </c>
      <c r="H550" s="389" t="s">
        <v>38</v>
      </c>
      <c r="N550" s="13"/>
    </row>
    <row r="551" spans="1:14">
      <c r="A551" s="384" t="s">
        <v>110</v>
      </c>
      <c r="B551" s="384" t="s">
        <v>98</v>
      </c>
      <c r="C551" s="385" t="s">
        <v>32</v>
      </c>
      <c r="D551" s="385" t="s">
        <v>34</v>
      </c>
      <c r="E551" s="386" t="s">
        <v>1881</v>
      </c>
      <c r="F551" s="387" t="str">
        <f t="shared" si="33"/>
        <v>0라지</v>
      </c>
      <c r="G551" s="27" t="str">
        <f t="shared" si="34"/>
        <v/>
      </c>
      <c r="H551" s="389" t="s">
        <v>57</v>
      </c>
      <c r="N551" s="13"/>
    </row>
    <row r="552" spans="1:14">
      <c r="A552" s="384" t="s">
        <v>110</v>
      </c>
      <c r="B552" s="384" t="s">
        <v>98</v>
      </c>
      <c r="C552" s="385" t="s">
        <v>32</v>
      </c>
      <c r="D552" s="385" t="s">
        <v>34</v>
      </c>
      <c r="E552" s="386" t="s">
        <v>1882</v>
      </c>
      <c r="F552" s="387" t="str">
        <f t="shared" si="33"/>
        <v>0라지</v>
      </c>
      <c r="G552" s="27" t="str">
        <f t="shared" si="34"/>
        <v/>
      </c>
      <c r="H552" s="389" t="s">
        <v>57</v>
      </c>
      <c r="N552" s="13"/>
    </row>
    <row r="553" spans="1:14">
      <c r="A553" s="384" t="s">
        <v>110</v>
      </c>
      <c r="B553" s="384" t="s">
        <v>98</v>
      </c>
      <c r="C553" s="385" t="s">
        <v>32</v>
      </c>
      <c r="D553" s="385" t="s">
        <v>86</v>
      </c>
      <c r="E553" s="386" t="s">
        <v>1880</v>
      </c>
      <c r="F553" s="387" t="str">
        <f t="shared" si="33"/>
        <v>0스몰</v>
      </c>
      <c r="G553" s="27" t="str">
        <f t="shared" si="34"/>
        <v/>
      </c>
      <c r="H553" s="389" t="s">
        <v>166</v>
      </c>
      <c r="N553" s="13"/>
    </row>
    <row r="554" spans="1:14">
      <c r="A554" s="384" t="s">
        <v>110</v>
      </c>
      <c r="B554" s="384" t="s">
        <v>98</v>
      </c>
      <c r="C554" s="385" t="s">
        <v>32</v>
      </c>
      <c r="D554" s="385" t="s">
        <v>86</v>
      </c>
      <c r="E554" s="386" t="s">
        <v>1879</v>
      </c>
      <c r="F554" s="387" t="str">
        <f t="shared" si="33"/>
        <v>0미디엄</v>
      </c>
      <c r="G554" s="27" t="str">
        <f t="shared" si="34"/>
        <v/>
      </c>
      <c r="H554" s="389" t="s">
        <v>38</v>
      </c>
      <c r="N554" s="13"/>
    </row>
    <row r="555" spans="1:14">
      <c r="A555" s="384" t="s">
        <v>110</v>
      </c>
      <c r="B555" s="384" t="s">
        <v>98</v>
      </c>
      <c r="C555" s="385" t="s">
        <v>32</v>
      </c>
      <c r="D555" s="385" t="s">
        <v>86</v>
      </c>
      <c r="E555" s="386" t="s">
        <v>1881</v>
      </c>
      <c r="F555" s="387" t="str">
        <f t="shared" si="33"/>
        <v>0라지</v>
      </c>
      <c r="G555" s="27" t="str">
        <f t="shared" si="34"/>
        <v/>
      </c>
      <c r="H555" s="389" t="s">
        <v>57</v>
      </c>
      <c r="N555" s="13"/>
    </row>
    <row r="556" spans="1:14">
      <c r="A556" s="384" t="s">
        <v>110</v>
      </c>
      <c r="B556" s="384" t="s">
        <v>98</v>
      </c>
      <c r="C556" s="385" t="s">
        <v>32</v>
      </c>
      <c r="D556" s="385" t="s">
        <v>86</v>
      </c>
      <c r="E556" s="386" t="s">
        <v>1882</v>
      </c>
      <c r="F556" s="387" t="str">
        <f t="shared" si="33"/>
        <v>0라지</v>
      </c>
      <c r="G556" s="27" t="str">
        <f t="shared" si="34"/>
        <v/>
      </c>
      <c r="H556" s="389" t="s">
        <v>57</v>
      </c>
      <c r="N556" s="13"/>
    </row>
    <row r="557" spans="1:14">
      <c r="A557" s="384" t="s">
        <v>110</v>
      </c>
      <c r="B557" s="384" t="s">
        <v>98</v>
      </c>
      <c r="C557" s="385" t="s">
        <v>32</v>
      </c>
      <c r="D557" s="385" t="s">
        <v>161</v>
      </c>
      <c r="E557" s="386" t="s">
        <v>1880</v>
      </c>
      <c r="F557" s="387" t="str">
        <f t="shared" si="33"/>
        <v>0스몰</v>
      </c>
      <c r="G557" s="27" t="str">
        <f t="shared" si="34"/>
        <v/>
      </c>
      <c r="H557" s="389" t="s">
        <v>166</v>
      </c>
      <c r="N557" s="13"/>
    </row>
    <row r="558" spans="1:14">
      <c r="A558" s="384" t="s">
        <v>110</v>
      </c>
      <c r="B558" s="384" t="s">
        <v>98</v>
      </c>
      <c r="C558" s="385" t="s">
        <v>32</v>
      </c>
      <c r="D558" s="385" t="s">
        <v>160</v>
      </c>
      <c r="E558" s="386" t="s">
        <v>1879</v>
      </c>
      <c r="F558" s="387" t="str">
        <f t="shared" si="33"/>
        <v>0미디엄</v>
      </c>
      <c r="G558" s="27" t="str">
        <f t="shared" si="34"/>
        <v/>
      </c>
      <c r="H558" s="389" t="s">
        <v>38</v>
      </c>
      <c r="N558" s="13"/>
    </row>
    <row r="559" spans="1:14">
      <c r="A559" s="384" t="s">
        <v>110</v>
      </c>
      <c r="B559" s="384" t="s">
        <v>98</v>
      </c>
      <c r="C559" s="385" t="s">
        <v>32</v>
      </c>
      <c r="D559" s="385" t="s">
        <v>160</v>
      </c>
      <c r="E559" s="386" t="s">
        <v>1881</v>
      </c>
      <c r="F559" s="387" t="str">
        <f t="shared" si="33"/>
        <v>0라지</v>
      </c>
      <c r="G559" s="27" t="str">
        <f t="shared" si="34"/>
        <v/>
      </c>
      <c r="H559" s="389" t="s">
        <v>57</v>
      </c>
      <c r="N559" s="13"/>
    </row>
    <row r="560" spans="1:14">
      <c r="A560" s="384" t="s">
        <v>110</v>
      </c>
      <c r="B560" s="384" t="s">
        <v>98</v>
      </c>
      <c r="C560" s="385" t="s">
        <v>32</v>
      </c>
      <c r="D560" s="385" t="s">
        <v>160</v>
      </c>
      <c r="E560" s="386" t="s">
        <v>1882</v>
      </c>
      <c r="F560" s="387" t="str">
        <f t="shared" si="33"/>
        <v>0라지</v>
      </c>
      <c r="G560" s="27" t="str">
        <f t="shared" si="34"/>
        <v/>
      </c>
      <c r="H560" s="389" t="s">
        <v>57</v>
      </c>
      <c r="N560" s="13"/>
    </row>
    <row r="561" spans="1:14">
      <c r="A561" s="384" t="s">
        <v>110</v>
      </c>
      <c r="B561" s="384" t="s">
        <v>98</v>
      </c>
      <c r="C561" s="385" t="s">
        <v>50</v>
      </c>
      <c r="D561" s="385" t="s">
        <v>5</v>
      </c>
      <c r="E561" s="386" t="s">
        <v>1880</v>
      </c>
      <c r="F561" s="387" t="str">
        <f t="shared" si="33"/>
        <v>0스몰</v>
      </c>
      <c r="G561" s="27" t="str">
        <f t="shared" si="34"/>
        <v/>
      </c>
      <c r="H561" s="389" t="s">
        <v>166</v>
      </c>
      <c r="N561" s="13"/>
    </row>
    <row r="562" spans="1:14">
      <c r="A562" s="384" t="s">
        <v>110</v>
      </c>
      <c r="B562" s="384" t="s">
        <v>98</v>
      </c>
      <c r="C562" s="385" t="s">
        <v>33</v>
      </c>
      <c r="D562" s="385" t="s">
        <v>5</v>
      </c>
      <c r="E562" s="386" t="s">
        <v>1879</v>
      </c>
      <c r="F562" s="387" t="str">
        <f t="shared" si="33"/>
        <v>0미디엄</v>
      </c>
      <c r="G562" s="27" t="str">
        <f t="shared" si="34"/>
        <v/>
      </c>
      <c r="H562" s="389" t="s">
        <v>38</v>
      </c>
      <c r="N562" s="13"/>
    </row>
    <row r="563" spans="1:14">
      <c r="A563" s="384" t="s">
        <v>110</v>
      </c>
      <c r="B563" s="384" t="s">
        <v>98</v>
      </c>
      <c r="C563" s="385" t="s">
        <v>33</v>
      </c>
      <c r="D563" s="385" t="s">
        <v>5</v>
      </c>
      <c r="E563" s="386" t="s">
        <v>1881</v>
      </c>
      <c r="F563" s="387" t="str">
        <f t="shared" si="33"/>
        <v>0라지</v>
      </c>
      <c r="G563" s="27" t="str">
        <f t="shared" si="34"/>
        <v/>
      </c>
      <c r="H563" s="389" t="s">
        <v>57</v>
      </c>
      <c r="N563" s="13"/>
    </row>
    <row r="564" spans="1:14">
      <c r="A564" s="384" t="s">
        <v>110</v>
      </c>
      <c r="B564" s="384" t="s">
        <v>98</v>
      </c>
      <c r="C564" s="385" t="s">
        <v>33</v>
      </c>
      <c r="D564" s="385" t="s">
        <v>5</v>
      </c>
      <c r="E564" s="386" t="s">
        <v>1882</v>
      </c>
      <c r="F564" s="387" t="str">
        <f t="shared" si="33"/>
        <v>0라지</v>
      </c>
      <c r="G564" s="27" t="str">
        <f t="shared" si="34"/>
        <v/>
      </c>
      <c r="H564" s="389" t="s">
        <v>57</v>
      </c>
      <c r="N564" s="13"/>
    </row>
    <row r="565" spans="1:14">
      <c r="A565" s="384" t="s">
        <v>110</v>
      </c>
      <c r="B565" s="384" t="s">
        <v>98</v>
      </c>
      <c r="C565" s="385" t="s">
        <v>33</v>
      </c>
      <c r="D565" s="385" t="s">
        <v>30</v>
      </c>
      <c r="E565" s="386" t="s">
        <v>1880</v>
      </c>
      <c r="F565" s="387" t="str">
        <f t="shared" si="33"/>
        <v>0스몰</v>
      </c>
      <c r="G565" s="27" t="str">
        <f t="shared" si="34"/>
        <v/>
      </c>
      <c r="H565" s="389" t="s">
        <v>166</v>
      </c>
      <c r="N565" s="13"/>
    </row>
    <row r="566" spans="1:14">
      <c r="A566" s="384" t="s">
        <v>110</v>
      </c>
      <c r="B566" s="384" t="s">
        <v>98</v>
      </c>
      <c r="C566" s="385" t="s">
        <v>33</v>
      </c>
      <c r="D566" s="385" t="s">
        <v>30</v>
      </c>
      <c r="E566" s="386" t="s">
        <v>1879</v>
      </c>
      <c r="F566" s="387" t="str">
        <f t="shared" si="33"/>
        <v>0미디엄</v>
      </c>
      <c r="G566" s="27" t="str">
        <f t="shared" si="34"/>
        <v/>
      </c>
      <c r="H566" s="389" t="s">
        <v>38</v>
      </c>
      <c r="N566" s="13"/>
    </row>
    <row r="567" spans="1:14">
      <c r="A567" s="384" t="s">
        <v>110</v>
      </c>
      <c r="B567" s="384" t="s">
        <v>98</v>
      </c>
      <c r="C567" s="385" t="s">
        <v>33</v>
      </c>
      <c r="D567" s="385" t="s">
        <v>30</v>
      </c>
      <c r="E567" s="386" t="s">
        <v>1881</v>
      </c>
      <c r="F567" s="387" t="str">
        <f t="shared" si="33"/>
        <v>0라지</v>
      </c>
      <c r="G567" s="27" t="str">
        <f t="shared" si="34"/>
        <v/>
      </c>
      <c r="H567" s="389" t="s">
        <v>57</v>
      </c>
      <c r="N567" s="13"/>
    </row>
    <row r="568" spans="1:14">
      <c r="A568" s="384" t="s">
        <v>110</v>
      </c>
      <c r="B568" s="384" t="s">
        <v>98</v>
      </c>
      <c r="C568" s="385" t="s">
        <v>33</v>
      </c>
      <c r="D568" s="385" t="s">
        <v>30</v>
      </c>
      <c r="E568" s="386" t="s">
        <v>1882</v>
      </c>
      <c r="F568" s="387" t="str">
        <f t="shared" si="33"/>
        <v>0라지</v>
      </c>
      <c r="G568" s="27" t="str">
        <f t="shared" si="34"/>
        <v/>
      </c>
      <c r="H568" s="389" t="s">
        <v>57</v>
      </c>
      <c r="N568" s="13"/>
    </row>
    <row r="569" spans="1:14">
      <c r="A569" s="384" t="s">
        <v>110</v>
      </c>
      <c r="B569" s="384" t="s">
        <v>98</v>
      </c>
      <c r="C569" s="385" t="s">
        <v>33</v>
      </c>
      <c r="D569" s="385" t="s">
        <v>10</v>
      </c>
      <c r="E569" s="386" t="s">
        <v>1880</v>
      </c>
      <c r="F569" s="387" t="str">
        <f t="shared" si="33"/>
        <v>0스몰</v>
      </c>
      <c r="G569" s="27" t="str">
        <f t="shared" si="34"/>
        <v/>
      </c>
      <c r="H569" s="389" t="s">
        <v>166</v>
      </c>
      <c r="N569" s="13"/>
    </row>
    <row r="570" spans="1:14">
      <c r="A570" s="384" t="s">
        <v>110</v>
      </c>
      <c r="B570" s="384" t="s">
        <v>98</v>
      </c>
      <c r="C570" s="385" t="s">
        <v>33</v>
      </c>
      <c r="D570" s="385" t="s">
        <v>10</v>
      </c>
      <c r="E570" s="386" t="s">
        <v>1879</v>
      </c>
      <c r="F570" s="387" t="str">
        <f t="shared" si="33"/>
        <v>0미디엄</v>
      </c>
      <c r="G570" s="27" t="str">
        <f t="shared" si="34"/>
        <v/>
      </c>
      <c r="H570" s="389" t="s">
        <v>38</v>
      </c>
      <c r="N570" s="13"/>
    </row>
    <row r="571" spans="1:14">
      <c r="A571" s="384" t="s">
        <v>110</v>
      </c>
      <c r="B571" s="384" t="s">
        <v>98</v>
      </c>
      <c r="C571" s="385" t="s">
        <v>33</v>
      </c>
      <c r="D571" s="385" t="s">
        <v>10</v>
      </c>
      <c r="E571" s="386" t="s">
        <v>1881</v>
      </c>
      <c r="F571" s="387" t="str">
        <f t="shared" si="33"/>
        <v>0라지</v>
      </c>
      <c r="G571" s="27" t="str">
        <f t="shared" si="34"/>
        <v/>
      </c>
      <c r="H571" s="389" t="s">
        <v>57</v>
      </c>
      <c r="N571" s="13"/>
    </row>
    <row r="572" spans="1:14">
      <c r="A572" s="384" t="s">
        <v>110</v>
      </c>
      <c r="B572" s="384" t="s">
        <v>98</v>
      </c>
      <c r="C572" s="385" t="s">
        <v>33</v>
      </c>
      <c r="D572" s="385" t="s">
        <v>10</v>
      </c>
      <c r="E572" s="386" t="s">
        <v>1882</v>
      </c>
      <c r="F572" s="387" t="str">
        <f t="shared" si="33"/>
        <v>0라지</v>
      </c>
      <c r="G572" s="27" t="str">
        <f t="shared" si="34"/>
        <v/>
      </c>
      <c r="H572" s="389" t="s">
        <v>57</v>
      </c>
      <c r="N572" s="13"/>
    </row>
    <row r="573" spans="1:14">
      <c r="A573" s="384" t="s">
        <v>110</v>
      </c>
      <c r="B573" s="384" t="s">
        <v>98</v>
      </c>
      <c r="C573" s="385" t="s">
        <v>33</v>
      </c>
      <c r="D573" s="385" t="s">
        <v>13</v>
      </c>
      <c r="E573" s="386" t="s">
        <v>1880</v>
      </c>
      <c r="F573" s="387" t="str">
        <f t="shared" si="33"/>
        <v>0스몰</v>
      </c>
      <c r="G573" s="27" t="str">
        <f t="shared" si="34"/>
        <v/>
      </c>
      <c r="H573" s="389" t="s">
        <v>166</v>
      </c>
      <c r="N573" s="13"/>
    </row>
    <row r="574" spans="1:14">
      <c r="A574" s="384" t="s">
        <v>110</v>
      </c>
      <c r="B574" s="384" t="s">
        <v>98</v>
      </c>
      <c r="C574" s="385" t="s">
        <v>33</v>
      </c>
      <c r="D574" s="385" t="s">
        <v>13</v>
      </c>
      <c r="E574" s="386" t="s">
        <v>1879</v>
      </c>
      <c r="F574" s="387" t="str">
        <f t="shared" si="33"/>
        <v>0미디엄</v>
      </c>
      <c r="G574" s="27" t="str">
        <f t="shared" si="34"/>
        <v/>
      </c>
      <c r="H574" s="389" t="s">
        <v>38</v>
      </c>
      <c r="N574" s="13"/>
    </row>
    <row r="575" spans="1:14">
      <c r="A575" s="384" t="s">
        <v>110</v>
      </c>
      <c r="B575" s="384" t="s">
        <v>98</v>
      </c>
      <c r="C575" s="385" t="s">
        <v>33</v>
      </c>
      <c r="D575" s="385" t="s">
        <v>13</v>
      </c>
      <c r="E575" s="386" t="s">
        <v>1881</v>
      </c>
      <c r="F575" s="387" t="str">
        <f t="shared" si="33"/>
        <v>0라지</v>
      </c>
      <c r="G575" s="27" t="str">
        <f t="shared" si="34"/>
        <v/>
      </c>
      <c r="H575" s="389" t="s">
        <v>57</v>
      </c>
      <c r="N575" s="13"/>
    </row>
    <row r="576" spans="1:14">
      <c r="A576" s="384" t="s">
        <v>110</v>
      </c>
      <c r="B576" s="384" t="s">
        <v>98</v>
      </c>
      <c r="C576" s="385" t="s">
        <v>33</v>
      </c>
      <c r="D576" s="385" t="s">
        <v>13</v>
      </c>
      <c r="E576" s="386" t="s">
        <v>1882</v>
      </c>
      <c r="F576" s="387" t="str">
        <f t="shared" si="33"/>
        <v>0라지</v>
      </c>
      <c r="G576" s="27" t="str">
        <f t="shared" si="34"/>
        <v/>
      </c>
      <c r="H576" s="389" t="s">
        <v>57</v>
      </c>
      <c r="N576" s="13"/>
    </row>
    <row r="577" spans="1:14">
      <c r="A577" s="384" t="s">
        <v>110</v>
      </c>
      <c r="B577" s="384" t="s">
        <v>98</v>
      </c>
      <c r="C577" s="385" t="s">
        <v>33</v>
      </c>
      <c r="D577" s="385" t="s">
        <v>34</v>
      </c>
      <c r="E577" s="386" t="s">
        <v>1880</v>
      </c>
      <c r="F577" s="387" t="str">
        <f t="shared" si="33"/>
        <v>0스몰</v>
      </c>
      <c r="G577" s="27" t="str">
        <f t="shared" si="34"/>
        <v/>
      </c>
      <c r="H577" s="389" t="s">
        <v>166</v>
      </c>
      <c r="N577" s="13"/>
    </row>
    <row r="578" spans="1:14">
      <c r="A578" s="384" t="s">
        <v>110</v>
      </c>
      <c r="B578" s="384" t="s">
        <v>98</v>
      </c>
      <c r="C578" s="385" t="s">
        <v>33</v>
      </c>
      <c r="D578" s="385" t="s">
        <v>34</v>
      </c>
      <c r="E578" s="386" t="s">
        <v>1879</v>
      </c>
      <c r="F578" s="387" t="str">
        <f t="shared" si="33"/>
        <v>0미디엄</v>
      </c>
      <c r="G578" s="27" t="str">
        <f t="shared" si="34"/>
        <v/>
      </c>
      <c r="H578" s="389" t="s">
        <v>38</v>
      </c>
      <c r="N578" s="13"/>
    </row>
    <row r="579" spans="1:14">
      <c r="A579" s="384" t="s">
        <v>110</v>
      </c>
      <c r="B579" s="384" t="s">
        <v>98</v>
      </c>
      <c r="C579" s="385" t="s">
        <v>33</v>
      </c>
      <c r="D579" s="385" t="s">
        <v>34</v>
      </c>
      <c r="E579" s="386" t="s">
        <v>1881</v>
      </c>
      <c r="F579" s="387" t="str">
        <f t="shared" si="33"/>
        <v>0라지</v>
      </c>
      <c r="G579" s="27" t="str">
        <f t="shared" si="34"/>
        <v/>
      </c>
      <c r="H579" s="389" t="s">
        <v>57</v>
      </c>
      <c r="N579" s="13"/>
    </row>
    <row r="580" spans="1:14">
      <c r="A580" s="384" t="s">
        <v>110</v>
      </c>
      <c r="B580" s="384" t="s">
        <v>98</v>
      </c>
      <c r="C580" s="385" t="s">
        <v>33</v>
      </c>
      <c r="D580" s="385" t="s">
        <v>34</v>
      </c>
      <c r="E580" s="386" t="s">
        <v>1882</v>
      </c>
      <c r="F580" s="387" t="str">
        <f t="shared" si="33"/>
        <v>0라지</v>
      </c>
      <c r="G580" s="27" t="str">
        <f t="shared" si="34"/>
        <v/>
      </c>
      <c r="H580" s="389" t="s">
        <v>57</v>
      </c>
      <c r="N580" s="13"/>
    </row>
    <row r="581" spans="1:14">
      <c r="A581" s="384" t="s">
        <v>110</v>
      </c>
      <c r="B581" s="384" t="s">
        <v>98</v>
      </c>
      <c r="C581" s="385" t="s">
        <v>33</v>
      </c>
      <c r="D581" s="385" t="s">
        <v>86</v>
      </c>
      <c r="E581" s="386" t="s">
        <v>1880</v>
      </c>
      <c r="F581" s="387" t="str">
        <f t="shared" si="33"/>
        <v>0스몰</v>
      </c>
      <c r="G581" s="27" t="str">
        <f t="shared" si="34"/>
        <v/>
      </c>
      <c r="H581" s="389" t="s">
        <v>166</v>
      </c>
      <c r="N581" s="13"/>
    </row>
    <row r="582" spans="1:14">
      <c r="A582" s="384" t="s">
        <v>110</v>
      </c>
      <c r="B582" s="384" t="s">
        <v>98</v>
      </c>
      <c r="C582" s="385" t="s">
        <v>33</v>
      </c>
      <c r="D582" s="385" t="s">
        <v>86</v>
      </c>
      <c r="E582" s="386" t="s">
        <v>1879</v>
      </c>
      <c r="F582" s="387" t="str">
        <f t="shared" si="33"/>
        <v>0미디엄</v>
      </c>
      <c r="G582" s="27" t="str">
        <f t="shared" si="34"/>
        <v/>
      </c>
      <c r="H582" s="389" t="s">
        <v>38</v>
      </c>
      <c r="N582" s="13"/>
    </row>
    <row r="583" spans="1:14">
      <c r="A583" s="384" t="s">
        <v>110</v>
      </c>
      <c r="B583" s="384" t="s">
        <v>98</v>
      </c>
      <c r="C583" s="385" t="s">
        <v>33</v>
      </c>
      <c r="D583" s="385" t="s">
        <v>86</v>
      </c>
      <c r="E583" s="386" t="s">
        <v>1881</v>
      </c>
      <c r="F583" s="387" t="str">
        <f t="shared" si="33"/>
        <v>0라지</v>
      </c>
      <c r="G583" s="27" t="str">
        <f t="shared" si="34"/>
        <v/>
      </c>
      <c r="H583" s="389" t="s">
        <v>57</v>
      </c>
      <c r="N583" s="13"/>
    </row>
    <row r="584" spans="1:14">
      <c r="A584" s="384" t="s">
        <v>110</v>
      </c>
      <c r="B584" s="384" t="s">
        <v>98</v>
      </c>
      <c r="C584" s="385" t="s">
        <v>33</v>
      </c>
      <c r="D584" s="385" t="s">
        <v>86</v>
      </c>
      <c r="E584" s="386" t="s">
        <v>1882</v>
      </c>
      <c r="F584" s="387" t="str">
        <f t="shared" si="33"/>
        <v>0라지</v>
      </c>
      <c r="G584" s="27" t="str">
        <f t="shared" si="34"/>
        <v/>
      </c>
      <c r="H584" s="389" t="s">
        <v>57</v>
      </c>
      <c r="N584" s="13"/>
    </row>
    <row r="585" spans="1:14">
      <c r="A585" s="384" t="s">
        <v>110</v>
      </c>
      <c r="B585" s="384" t="s">
        <v>98</v>
      </c>
      <c r="C585" s="385" t="s">
        <v>33</v>
      </c>
      <c r="D585" s="385" t="s">
        <v>161</v>
      </c>
      <c r="E585" s="386" t="s">
        <v>1880</v>
      </c>
      <c r="F585" s="387" t="str">
        <f t="shared" si="33"/>
        <v>0스몰</v>
      </c>
      <c r="G585" s="27" t="str">
        <f t="shared" si="34"/>
        <v/>
      </c>
      <c r="H585" s="389" t="s">
        <v>166</v>
      </c>
      <c r="N585" s="13"/>
    </row>
    <row r="586" spans="1:14">
      <c r="A586" s="384" t="s">
        <v>110</v>
      </c>
      <c r="B586" s="384" t="s">
        <v>98</v>
      </c>
      <c r="C586" s="385" t="s">
        <v>33</v>
      </c>
      <c r="D586" s="385" t="s">
        <v>160</v>
      </c>
      <c r="E586" s="386" t="s">
        <v>1879</v>
      </c>
      <c r="F586" s="387" t="str">
        <f t="shared" si="33"/>
        <v>0미디엄</v>
      </c>
      <c r="G586" s="27" t="str">
        <f t="shared" si="34"/>
        <v/>
      </c>
      <c r="H586" s="389" t="s">
        <v>38</v>
      </c>
      <c r="N586" s="13"/>
    </row>
    <row r="587" spans="1:14">
      <c r="A587" s="384" t="s">
        <v>110</v>
      </c>
      <c r="B587" s="384" t="s">
        <v>98</v>
      </c>
      <c r="C587" s="385" t="s">
        <v>33</v>
      </c>
      <c r="D587" s="385" t="s">
        <v>160</v>
      </c>
      <c r="E587" s="386" t="s">
        <v>1881</v>
      </c>
      <c r="F587" s="387" t="str">
        <f t="shared" si="33"/>
        <v>0라지</v>
      </c>
      <c r="G587" s="27" t="str">
        <f t="shared" si="34"/>
        <v/>
      </c>
      <c r="H587" s="389" t="s">
        <v>57</v>
      </c>
      <c r="N587" s="13"/>
    </row>
    <row r="588" spans="1:14">
      <c r="A588" s="384" t="s">
        <v>110</v>
      </c>
      <c r="B588" s="384" t="s">
        <v>98</v>
      </c>
      <c r="C588" s="385" t="s">
        <v>33</v>
      </c>
      <c r="D588" s="385" t="s">
        <v>160</v>
      </c>
      <c r="E588" s="386" t="s">
        <v>1882</v>
      </c>
      <c r="F588" s="387" t="str">
        <f t="shared" si="33"/>
        <v>0라지</v>
      </c>
      <c r="G588" s="27" t="str">
        <f t="shared" si="34"/>
        <v/>
      </c>
      <c r="H588" s="389" t="s">
        <v>57</v>
      </c>
      <c r="N588" s="13"/>
    </row>
    <row r="589" spans="1:14">
      <c r="A589" s="384" t="s">
        <v>110</v>
      </c>
      <c r="B589" s="384" t="s">
        <v>101</v>
      </c>
      <c r="C589" s="385" t="s">
        <v>28</v>
      </c>
      <c r="D589" s="385" t="s">
        <v>5</v>
      </c>
      <c r="E589" s="386" t="s">
        <v>1880</v>
      </c>
      <c r="F589" s="387" t="str">
        <f t="shared" ref="F589:F652" si="35">IFERROR(VLOOKUP(E589,$A$10:$G$16,7,0),0)</f>
        <v>주말엔팅세이브</v>
      </c>
      <c r="G589" s="27" t="str">
        <f t="shared" ref="G589:G652" si="36">IF(F589="주말엔팅세이브","LTE안심옵션","")</f>
        <v>LTE안심옵션</v>
      </c>
      <c r="H589" s="389" t="s">
        <v>166</v>
      </c>
      <c r="N589" s="13"/>
    </row>
    <row r="590" spans="1:14">
      <c r="A590" s="384" t="s">
        <v>110</v>
      </c>
      <c r="B590" s="384" t="s">
        <v>100</v>
      </c>
      <c r="C590" s="385" t="s">
        <v>28</v>
      </c>
      <c r="D590" s="385" t="s">
        <v>5</v>
      </c>
      <c r="E590" s="386" t="s">
        <v>1879</v>
      </c>
      <c r="F590" s="387" t="str">
        <f t="shared" si="35"/>
        <v>주말엔팅3.0</v>
      </c>
      <c r="G590" s="27" t="str">
        <f t="shared" si="36"/>
        <v/>
      </c>
      <c r="H590" s="389" t="s">
        <v>38</v>
      </c>
      <c r="N590" s="13"/>
    </row>
    <row r="591" spans="1:14">
      <c r="A591" s="384" t="s">
        <v>110</v>
      </c>
      <c r="B591" s="384" t="s">
        <v>100</v>
      </c>
      <c r="C591" s="385" t="s">
        <v>28</v>
      </c>
      <c r="D591" s="385" t="s">
        <v>5</v>
      </c>
      <c r="E591" s="386" t="s">
        <v>1881</v>
      </c>
      <c r="F591" s="387" t="str">
        <f t="shared" si="35"/>
        <v>주말엔팅5.0</v>
      </c>
      <c r="G591" s="27" t="str">
        <f t="shared" si="36"/>
        <v/>
      </c>
      <c r="H591" s="389" t="s">
        <v>57</v>
      </c>
      <c r="N591" s="13"/>
    </row>
    <row r="592" spans="1:14">
      <c r="A592" s="384" t="s">
        <v>110</v>
      </c>
      <c r="B592" s="384" t="s">
        <v>100</v>
      </c>
      <c r="C592" s="385" t="s">
        <v>28</v>
      </c>
      <c r="D592" s="385" t="s">
        <v>5</v>
      </c>
      <c r="E592" s="386" t="s">
        <v>1882</v>
      </c>
      <c r="F592" s="387" t="str">
        <f t="shared" si="35"/>
        <v>주말엔팅5.0</v>
      </c>
      <c r="G592" s="27" t="str">
        <f t="shared" si="36"/>
        <v/>
      </c>
      <c r="H592" s="389" t="s">
        <v>57</v>
      </c>
      <c r="N592" s="13"/>
    </row>
    <row r="593" spans="1:14">
      <c r="A593" s="384" t="s">
        <v>110</v>
      </c>
      <c r="B593" s="384" t="s">
        <v>100</v>
      </c>
      <c r="C593" s="385" t="s">
        <v>28</v>
      </c>
      <c r="D593" s="385" t="s">
        <v>30</v>
      </c>
      <c r="E593" s="386" t="s">
        <v>1880</v>
      </c>
      <c r="F593" s="387" t="str">
        <f t="shared" si="35"/>
        <v>주말엔팅세이브</v>
      </c>
      <c r="G593" s="27" t="str">
        <f t="shared" si="36"/>
        <v>LTE안심옵션</v>
      </c>
      <c r="H593" s="389" t="s">
        <v>166</v>
      </c>
      <c r="N593" s="13"/>
    </row>
    <row r="594" spans="1:14">
      <c r="A594" s="384" t="s">
        <v>110</v>
      </c>
      <c r="B594" s="384" t="s">
        <v>100</v>
      </c>
      <c r="C594" s="385" t="s">
        <v>28</v>
      </c>
      <c r="D594" s="385" t="s">
        <v>30</v>
      </c>
      <c r="E594" s="386" t="s">
        <v>1879</v>
      </c>
      <c r="F594" s="387" t="str">
        <f t="shared" si="35"/>
        <v>주말엔팅3.0</v>
      </c>
      <c r="G594" s="27" t="str">
        <f t="shared" si="36"/>
        <v/>
      </c>
      <c r="H594" s="389" t="s">
        <v>38</v>
      </c>
      <c r="N594" s="13"/>
    </row>
    <row r="595" spans="1:14">
      <c r="A595" s="384" t="s">
        <v>110</v>
      </c>
      <c r="B595" s="384" t="s">
        <v>100</v>
      </c>
      <c r="C595" s="385" t="s">
        <v>28</v>
      </c>
      <c r="D595" s="385" t="s">
        <v>30</v>
      </c>
      <c r="E595" s="386" t="s">
        <v>1881</v>
      </c>
      <c r="F595" s="387" t="str">
        <f t="shared" si="35"/>
        <v>주말엔팅5.0</v>
      </c>
      <c r="G595" s="27" t="str">
        <f t="shared" si="36"/>
        <v/>
      </c>
      <c r="H595" s="389" t="s">
        <v>57</v>
      </c>
      <c r="N595" s="13"/>
    </row>
    <row r="596" spans="1:14">
      <c r="A596" s="384" t="s">
        <v>110</v>
      </c>
      <c r="B596" s="384" t="s">
        <v>100</v>
      </c>
      <c r="C596" s="385" t="s">
        <v>28</v>
      </c>
      <c r="D596" s="385" t="s">
        <v>30</v>
      </c>
      <c r="E596" s="386" t="s">
        <v>1882</v>
      </c>
      <c r="F596" s="387" t="str">
        <f t="shared" si="35"/>
        <v>주말엔팅5.0</v>
      </c>
      <c r="G596" s="27" t="str">
        <f t="shared" si="36"/>
        <v/>
      </c>
      <c r="H596" s="389" t="s">
        <v>57</v>
      </c>
      <c r="N596" s="13"/>
    </row>
    <row r="597" spans="1:14">
      <c r="A597" s="384" t="s">
        <v>110</v>
      </c>
      <c r="B597" s="384" t="s">
        <v>100</v>
      </c>
      <c r="C597" s="385" t="s">
        <v>28</v>
      </c>
      <c r="D597" s="385" t="s">
        <v>10</v>
      </c>
      <c r="E597" s="386" t="s">
        <v>1880</v>
      </c>
      <c r="F597" s="387" t="str">
        <f t="shared" si="35"/>
        <v>주말엔팅세이브</v>
      </c>
      <c r="G597" s="27" t="str">
        <f t="shared" si="36"/>
        <v>LTE안심옵션</v>
      </c>
      <c r="H597" s="389" t="s">
        <v>166</v>
      </c>
      <c r="N597" s="13"/>
    </row>
    <row r="598" spans="1:14">
      <c r="A598" s="384" t="s">
        <v>110</v>
      </c>
      <c r="B598" s="384" t="s">
        <v>100</v>
      </c>
      <c r="C598" s="385" t="s">
        <v>28</v>
      </c>
      <c r="D598" s="385" t="s">
        <v>10</v>
      </c>
      <c r="E598" s="386" t="s">
        <v>1879</v>
      </c>
      <c r="F598" s="387" t="str">
        <f t="shared" si="35"/>
        <v>주말엔팅3.0</v>
      </c>
      <c r="G598" s="27" t="str">
        <f t="shared" si="36"/>
        <v/>
      </c>
      <c r="H598" s="389" t="s">
        <v>38</v>
      </c>
      <c r="N598" s="13"/>
    </row>
    <row r="599" spans="1:14">
      <c r="A599" s="384" t="s">
        <v>110</v>
      </c>
      <c r="B599" s="384" t="s">
        <v>100</v>
      </c>
      <c r="C599" s="385" t="s">
        <v>28</v>
      </c>
      <c r="D599" s="385" t="s">
        <v>10</v>
      </c>
      <c r="E599" s="386" t="s">
        <v>1881</v>
      </c>
      <c r="F599" s="387" t="str">
        <f t="shared" si="35"/>
        <v>주말엔팅5.0</v>
      </c>
      <c r="G599" s="27" t="str">
        <f t="shared" si="36"/>
        <v/>
      </c>
      <c r="H599" s="389" t="s">
        <v>57</v>
      </c>
      <c r="N599" s="13"/>
    </row>
    <row r="600" spans="1:14">
      <c r="A600" s="384" t="s">
        <v>110</v>
      </c>
      <c r="B600" s="384" t="s">
        <v>100</v>
      </c>
      <c r="C600" s="385" t="s">
        <v>28</v>
      </c>
      <c r="D600" s="385" t="s">
        <v>10</v>
      </c>
      <c r="E600" s="386" t="s">
        <v>1882</v>
      </c>
      <c r="F600" s="387" t="str">
        <f t="shared" si="35"/>
        <v>주말엔팅5.0</v>
      </c>
      <c r="G600" s="27" t="str">
        <f t="shared" si="36"/>
        <v/>
      </c>
      <c r="H600" s="389" t="s">
        <v>57</v>
      </c>
      <c r="N600" s="13"/>
    </row>
    <row r="601" spans="1:14">
      <c r="A601" s="384" t="s">
        <v>110</v>
      </c>
      <c r="B601" s="384" t="s">
        <v>100</v>
      </c>
      <c r="C601" s="385" t="s">
        <v>28</v>
      </c>
      <c r="D601" s="385" t="s">
        <v>13</v>
      </c>
      <c r="E601" s="386" t="s">
        <v>1880</v>
      </c>
      <c r="F601" s="387" t="str">
        <f t="shared" si="35"/>
        <v>주말엔팅세이브</v>
      </c>
      <c r="G601" s="27" t="str">
        <f t="shared" si="36"/>
        <v>LTE안심옵션</v>
      </c>
      <c r="H601" s="389" t="s">
        <v>166</v>
      </c>
      <c r="N601" s="13"/>
    </row>
    <row r="602" spans="1:14">
      <c r="A602" s="384" t="s">
        <v>110</v>
      </c>
      <c r="B602" s="384" t="s">
        <v>100</v>
      </c>
      <c r="C602" s="385" t="s">
        <v>28</v>
      </c>
      <c r="D602" s="385" t="s">
        <v>13</v>
      </c>
      <c r="E602" s="386" t="s">
        <v>1879</v>
      </c>
      <c r="F602" s="387" t="str">
        <f t="shared" si="35"/>
        <v>주말엔팅3.0</v>
      </c>
      <c r="G602" s="27" t="str">
        <f t="shared" si="36"/>
        <v/>
      </c>
      <c r="H602" s="389" t="s">
        <v>38</v>
      </c>
      <c r="N602" s="13"/>
    </row>
    <row r="603" spans="1:14">
      <c r="A603" s="384" t="s">
        <v>110</v>
      </c>
      <c r="B603" s="384" t="s">
        <v>100</v>
      </c>
      <c r="C603" s="385" t="s">
        <v>28</v>
      </c>
      <c r="D603" s="385" t="s">
        <v>13</v>
      </c>
      <c r="E603" s="386" t="s">
        <v>1881</v>
      </c>
      <c r="F603" s="387" t="str">
        <f t="shared" si="35"/>
        <v>주말엔팅5.0</v>
      </c>
      <c r="G603" s="27" t="str">
        <f t="shared" si="36"/>
        <v/>
      </c>
      <c r="H603" s="389" t="s">
        <v>57</v>
      </c>
      <c r="N603" s="13"/>
    </row>
    <row r="604" spans="1:14">
      <c r="A604" s="384" t="s">
        <v>110</v>
      </c>
      <c r="B604" s="384" t="s">
        <v>100</v>
      </c>
      <c r="C604" s="385" t="s">
        <v>28</v>
      </c>
      <c r="D604" s="385" t="s">
        <v>13</v>
      </c>
      <c r="E604" s="386" t="s">
        <v>1882</v>
      </c>
      <c r="F604" s="387" t="str">
        <f t="shared" si="35"/>
        <v>주말엔팅5.0</v>
      </c>
      <c r="G604" s="27" t="str">
        <f t="shared" si="36"/>
        <v/>
      </c>
      <c r="H604" s="389" t="s">
        <v>57</v>
      </c>
      <c r="N604" s="13"/>
    </row>
    <row r="605" spans="1:14">
      <c r="A605" s="384" t="s">
        <v>110</v>
      </c>
      <c r="B605" s="384" t="s">
        <v>100</v>
      </c>
      <c r="C605" s="385" t="s">
        <v>28</v>
      </c>
      <c r="D605" s="385" t="s">
        <v>34</v>
      </c>
      <c r="E605" s="386" t="s">
        <v>1880</v>
      </c>
      <c r="F605" s="387" t="str">
        <f t="shared" si="35"/>
        <v>주말엔팅세이브</v>
      </c>
      <c r="G605" s="27" t="str">
        <f t="shared" si="36"/>
        <v>LTE안심옵션</v>
      </c>
      <c r="H605" s="389" t="s">
        <v>166</v>
      </c>
      <c r="N605" s="13"/>
    </row>
    <row r="606" spans="1:14">
      <c r="A606" s="384" t="s">
        <v>110</v>
      </c>
      <c r="B606" s="384" t="s">
        <v>100</v>
      </c>
      <c r="C606" s="385" t="s">
        <v>28</v>
      </c>
      <c r="D606" s="385" t="s">
        <v>34</v>
      </c>
      <c r="E606" s="386" t="s">
        <v>1879</v>
      </c>
      <c r="F606" s="387" t="str">
        <f t="shared" si="35"/>
        <v>주말엔팅3.0</v>
      </c>
      <c r="G606" s="27" t="str">
        <f t="shared" si="36"/>
        <v/>
      </c>
      <c r="H606" s="389" t="s">
        <v>38</v>
      </c>
      <c r="N606" s="13"/>
    </row>
    <row r="607" spans="1:14">
      <c r="A607" s="384" t="s">
        <v>110</v>
      </c>
      <c r="B607" s="384" t="s">
        <v>100</v>
      </c>
      <c r="C607" s="385" t="s">
        <v>28</v>
      </c>
      <c r="D607" s="385" t="s">
        <v>34</v>
      </c>
      <c r="E607" s="386" t="s">
        <v>1881</v>
      </c>
      <c r="F607" s="387" t="str">
        <f t="shared" si="35"/>
        <v>주말엔팅5.0</v>
      </c>
      <c r="G607" s="27" t="str">
        <f t="shared" si="36"/>
        <v/>
      </c>
      <c r="H607" s="389" t="s">
        <v>57</v>
      </c>
      <c r="N607" s="13"/>
    </row>
    <row r="608" spans="1:14">
      <c r="A608" s="384" t="s">
        <v>110</v>
      </c>
      <c r="B608" s="384" t="s">
        <v>100</v>
      </c>
      <c r="C608" s="385" t="s">
        <v>28</v>
      </c>
      <c r="D608" s="385" t="s">
        <v>34</v>
      </c>
      <c r="E608" s="386" t="s">
        <v>1882</v>
      </c>
      <c r="F608" s="387" t="str">
        <f t="shared" si="35"/>
        <v>주말엔팅5.0</v>
      </c>
      <c r="G608" s="27" t="str">
        <f t="shared" si="36"/>
        <v/>
      </c>
      <c r="H608" s="389" t="s">
        <v>57</v>
      </c>
      <c r="N608" s="13"/>
    </row>
    <row r="609" spans="1:14">
      <c r="A609" s="384" t="s">
        <v>110</v>
      </c>
      <c r="B609" s="384" t="s">
        <v>100</v>
      </c>
      <c r="C609" s="385" t="s">
        <v>28</v>
      </c>
      <c r="D609" s="385" t="s">
        <v>86</v>
      </c>
      <c r="E609" s="386" t="s">
        <v>1880</v>
      </c>
      <c r="F609" s="387" t="str">
        <f t="shared" si="35"/>
        <v>주말엔팅세이브</v>
      </c>
      <c r="G609" s="27" t="str">
        <f t="shared" si="36"/>
        <v>LTE안심옵션</v>
      </c>
      <c r="H609" s="389" t="s">
        <v>166</v>
      </c>
      <c r="N609" s="13"/>
    </row>
    <row r="610" spans="1:14">
      <c r="A610" s="384" t="s">
        <v>110</v>
      </c>
      <c r="B610" s="384" t="s">
        <v>100</v>
      </c>
      <c r="C610" s="385" t="s">
        <v>28</v>
      </c>
      <c r="D610" s="385" t="s">
        <v>86</v>
      </c>
      <c r="E610" s="386" t="s">
        <v>1879</v>
      </c>
      <c r="F610" s="387" t="str">
        <f t="shared" si="35"/>
        <v>주말엔팅3.0</v>
      </c>
      <c r="G610" s="27" t="str">
        <f t="shared" si="36"/>
        <v/>
      </c>
      <c r="H610" s="389" t="s">
        <v>38</v>
      </c>
      <c r="N610" s="13"/>
    </row>
    <row r="611" spans="1:14">
      <c r="A611" s="384" t="s">
        <v>110</v>
      </c>
      <c r="B611" s="384" t="s">
        <v>100</v>
      </c>
      <c r="C611" s="385" t="s">
        <v>28</v>
      </c>
      <c r="D611" s="385" t="s">
        <v>86</v>
      </c>
      <c r="E611" s="386" t="s">
        <v>1881</v>
      </c>
      <c r="F611" s="387" t="str">
        <f t="shared" si="35"/>
        <v>주말엔팅5.0</v>
      </c>
      <c r="G611" s="27" t="str">
        <f t="shared" si="36"/>
        <v/>
      </c>
      <c r="H611" s="389" t="s">
        <v>57</v>
      </c>
      <c r="N611" s="13"/>
    </row>
    <row r="612" spans="1:14">
      <c r="A612" s="384" t="s">
        <v>110</v>
      </c>
      <c r="B612" s="384" t="s">
        <v>100</v>
      </c>
      <c r="C612" s="385" t="s">
        <v>28</v>
      </c>
      <c r="D612" s="385" t="s">
        <v>86</v>
      </c>
      <c r="E612" s="386" t="s">
        <v>1882</v>
      </c>
      <c r="F612" s="387" t="str">
        <f t="shared" si="35"/>
        <v>주말엔팅5.0</v>
      </c>
      <c r="G612" s="27" t="str">
        <f t="shared" si="36"/>
        <v/>
      </c>
      <c r="H612" s="389" t="s">
        <v>57</v>
      </c>
      <c r="N612" s="13"/>
    </row>
    <row r="613" spans="1:14">
      <c r="A613" s="384" t="s">
        <v>110</v>
      </c>
      <c r="B613" s="384" t="s">
        <v>100</v>
      </c>
      <c r="C613" s="385" t="s">
        <v>28</v>
      </c>
      <c r="D613" s="385" t="s">
        <v>161</v>
      </c>
      <c r="E613" s="386" t="s">
        <v>1880</v>
      </c>
      <c r="F613" s="387" t="str">
        <f t="shared" si="35"/>
        <v>주말엔팅세이브</v>
      </c>
      <c r="G613" s="27" t="str">
        <f t="shared" si="36"/>
        <v>LTE안심옵션</v>
      </c>
      <c r="H613" s="389" t="s">
        <v>166</v>
      </c>
      <c r="N613" s="13"/>
    </row>
    <row r="614" spans="1:14">
      <c r="A614" s="384" t="s">
        <v>110</v>
      </c>
      <c r="B614" s="384" t="s">
        <v>100</v>
      </c>
      <c r="C614" s="385" t="s">
        <v>28</v>
      </c>
      <c r="D614" s="385" t="s">
        <v>160</v>
      </c>
      <c r="E614" s="386" t="s">
        <v>1879</v>
      </c>
      <c r="F614" s="387" t="str">
        <f t="shared" si="35"/>
        <v>주말엔팅3.0</v>
      </c>
      <c r="G614" s="27" t="str">
        <f t="shared" si="36"/>
        <v/>
      </c>
      <c r="H614" s="389" t="s">
        <v>38</v>
      </c>
      <c r="N614" s="13"/>
    </row>
    <row r="615" spans="1:14">
      <c r="A615" s="384" t="s">
        <v>110</v>
      </c>
      <c r="B615" s="384" t="s">
        <v>100</v>
      </c>
      <c r="C615" s="385" t="s">
        <v>28</v>
      </c>
      <c r="D615" s="385" t="s">
        <v>160</v>
      </c>
      <c r="E615" s="386" t="s">
        <v>1881</v>
      </c>
      <c r="F615" s="387" t="str">
        <f t="shared" si="35"/>
        <v>주말엔팅5.0</v>
      </c>
      <c r="G615" s="27" t="str">
        <f t="shared" si="36"/>
        <v/>
      </c>
      <c r="H615" s="389" t="s">
        <v>57</v>
      </c>
      <c r="N615" s="13"/>
    </row>
    <row r="616" spans="1:14">
      <c r="A616" s="384" t="s">
        <v>110</v>
      </c>
      <c r="B616" s="384" t="s">
        <v>100</v>
      </c>
      <c r="C616" s="385" t="s">
        <v>28</v>
      </c>
      <c r="D616" s="385" t="s">
        <v>160</v>
      </c>
      <c r="E616" s="386" t="s">
        <v>1882</v>
      </c>
      <c r="F616" s="387" t="str">
        <f t="shared" si="35"/>
        <v>주말엔팅5.0</v>
      </c>
      <c r="G616" s="27" t="str">
        <f t="shared" si="36"/>
        <v/>
      </c>
      <c r="H616" s="389" t="s">
        <v>57</v>
      </c>
      <c r="N616" s="13"/>
    </row>
    <row r="617" spans="1:14">
      <c r="A617" s="384" t="s">
        <v>110</v>
      </c>
      <c r="B617" s="384" t="s">
        <v>100</v>
      </c>
      <c r="C617" s="385" t="s">
        <v>48</v>
      </c>
      <c r="D617" s="385" t="s">
        <v>5</v>
      </c>
      <c r="E617" s="386" t="s">
        <v>1880</v>
      </c>
      <c r="F617" s="387" t="str">
        <f t="shared" si="35"/>
        <v>주말엔팅세이브</v>
      </c>
      <c r="G617" s="27" t="str">
        <f t="shared" si="36"/>
        <v>LTE안심옵션</v>
      </c>
      <c r="H617" s="389" t="s">
        <v>166</v>
      </c>
      <c r="N617" s="13"/>
    </row>
    <row r="618" spans="1:14">
      <c r="A618" s="384" t="s">
        <v>110</v>
      </c>
      <c r="B618" s="384" t="s">
        <v>100</v>
      </c>
      <c r="C618" s="385" t="s">
        <v>31</v>
      </c>
      <c r="D618" s="385" t="s">
        <v>5</v>
      </c>
      <c r="E618" s="386" t="s">
        <v>1879</v>
      </c>
      <c r="F618" s="387" t="str">
        <f t="shared" si="35"/>
        <v>주말엔팅3.0</v>
      </c>
      <c r="G618" s="27" t="str">
        <f t="shared" si="36"/>
        <v/>
      </c>
      <c r="H618" s="389" t="s">
        <v>38</v>
      </c>
      <c r="N618" s="13"/>
    </row>
    <row r="619" spans="1:14">
      <c r="A619" s="384" t="s">
        <v>110</v>
      </c>
      <c r="B619" s="384" t="s">
        <v>100</v>
      </c>
      <c r="C619" s="385" t="s">
        <v>31</v>
      </c>
      <c r="D619" s="385" t="s">
        <v>5</v>
      </c>
      <c r="E619" s="386" t="s">
        <v>1881</v>
      </c>
      <c r="F619" s="387" t="str">
        <f t="shared" si="35"/>
        <v>주말엔팅5.0</v>
      </c>
      <c r="G619" s="27" t="str">
        <f t="shared" si="36"/>
        <v/>
      </c>
      <c r="H619" s="389" t="s">
        <v>57</v>
      </c>
      <c r="N619" s="13"/>
    </row>
    <row r="620" spans="1:14">
      <c r="A620" s="384" t="s">
        <v>110</v>
      </c>
      <c r="B620" s="384" t="s">
        <v>100</v>
      </c>
      <c r="C620" s="385" t="s">
        <v>31</v>
      </c>
      <c r="D620" s="385" t="s">
        <v>5</v>
      </c>
      <c r="E620" s="386" t="s">
        <v>1882</v>
      </c>
      <c r="F620" s="387" t="str">
        <f t="shared" si="35"/>
        <v>주말엔팅5.0</v>
      </c>
      <c r="G620" s="27" t="str">
        <f t="shared" si="36"/>
        <v/>
      </c>
      <c r="H620" s="389" t="s">
        <v>57</v>
      </c>
      <c r="N620" s="13"/>
    </row>
    <row r="621" spans="1:14">
      <c r="A621" s="384" t="s">
        <v>110</v>
      </c>
      <c r="B621" s="384" t="s">
        <v>100</v>
      </c>
      <c r="C621" s="385" t="s">
        <v>31</v>
      </c>
      <c r="D621" s="385" t="s">
        <v>30</v>
      </c>
      <c r="E621" s="386" t="s">
        <v>1880</v>
      </c>
      <c r="F621" s="387" t="str">
        <f t="shared" si="35"/>
        <v>주말엔팅세이브</v>
      </c>
      <c r="G621" s="27" t="str">
        <f t="shared" si="36"/>
        <v>LTE안심옵션</v>
      </c>
      <c r="H621" s="389" t="s">
        <v>166</v>
      </c>
      <c r="N621" s="13"/>
    </row>
    <row r="622" spans="1:14">
      <c r="A622" s="384" t="s">
        <v>110</v>
      </c>
      <c r="B622" s="384" t="s">
        <v>100</v>
      </c>
      <c r="C622" s="385" t="s">
        <v>31</v>
      </c>
      <c r="D622" s="385" t="s">
        <v>30</v>
      </c>
      <c r="E622" s="386" t="s">
        <v>1879</v>
      </c>
      <c r="F622" s="387" t="str">
        <f t="shared" si="35"/>
        <v>주말엔팅3.0</v>
      </c>
      <c r="G622" s="27" t="str">
        <f t="shared" si="36"/>
        <v/>
      </c>
      <c r="H622" s="389" t="s">
        <v>38</v>
      </c>
      <c r="N622" s="13"/>
    </row>
    <row r="623" spans="1:14">
      <c r="A623" s="384" t="s">
        <v>110</v>
      </c>
      <c r="B623" s="384" t="s">
        <v>100</v>
      </c>
      <c r="C623" s="385" t="s">
        <v>31</v>
      </c>
      <c r="D623" s="385" t="s">
        <v>30</v>
      </c>
      <c r="E623" s="386" t="s">
        <v>1881</v>
      </c>
      <c r="F623" s="387" t="str">
        <f t="shared" si="35"/>
        <v>주말엔팅5.0</v>
      </c>
      <c r="G623" s="27" t="str">
        <f t="shared" si="36"/>
        <v/>
      </c>
      <c r="H623" s="389" t="s">
        <v>57</v>
      </c>
      <c r="N623" s="13"/>
    </row>
    <row r="624" spans="1:14">
      <c r="A624" s="384" t="s">
        <v>110</v>
      </c>
      <c r="B624" s="384" t="s">
        <v>100</v>
      </c>
      <c r="C624" s="385" t="s">
        <v>31</v>
      </c>
      <c r="D624" s="385" t="s">
        <v>30</v>
      </c>
      <c r="E624" s="386" t="s">
        <v>1882</v>
      </c>
      <c r="F624" s="387" t="str">
        <f t="shared" si="35"/>
        <v>주말엔팅5.0</v>
      </c>
      <c r="G624" s="27" t="str">
        <f t="shared" si="36"/>
        <v/>
      </c>
      <c r="H624" s="389" t="s">
        <v>57</v>
      </c>
      <c r="N624" s="13"/>
    </row>
    <row r="625" spans="1:14">
      <c r="A625" s="384" t="s">
        <v>110</v>
      </c>
      <c r="B625" s="384" t="s">
        <v>100</v>
      </c>
      <c r="C625" s="385" t="s">
        <v>31</v>
      </c>
      <c r="D625" s="385" t="s">
        <v>10</v>
      </c>
      <c r="E625" s="386" t="s">
        <v>1880</v>
      </c>
      <c r="F625" s="387" t="str">
        <f t="shared" si="35"/>
        <v>주말엔팅세이브</v>
      </c>
      <c r="G625" s="27" t="str">
        <f t="shared" si="36"/>
        <v>LTE안심옵션</v>
      </c>
      <c r="H625" s="389" t="s">
        <v>166</v>
      </c>
      <c r="N625" s="13"/>
    </row>
    <row r="626" spans="1:14">
      <c r="A626" s="384" t="s">
        <v>110</v>
      </c>
      <c r="B626" s="384" t="s">
        <v>100</v>
      </c>
      <c r="C626" s="385" t="s">
        <v>31</v>
      </c>
      <c r="D626" s="385" t="s">
        <v>10</v>
      </c>
      <c r="E626" s="386" t="s">
        <v>1879</v>
      </c>
      <c r="F626" s="387" t="str">
        <f t="shared" si="35"/>
        <v>주말엔팅3.0</v>
      </c>
      <c r="G626" s="27" t="str">
        <f t="shared" si="36"/>
        <v/>
      </c>
      <c r="H626" s="389" t="s">
        <v>38</v>
      </c>
      <c r="N626" s="13"/>
    </row>
    <row r="627" spans="1:14">
      <c r="A627" s="384" t="s">
        <v>110</v>
      </c>
      <c r="B627" s="384" t="s">
        <v>100</v>
      </c>
      <c r="C627" s="385" t="s">
        <v>31</v>
      </c>
      <c r="D627" s="385" t="s">
        <v>10</v>
      </c>
      <c r="E627" s="386" t="s">
        <v>1881</v>
      </c>
      <c r="F627" s="387" t="str">
        <f t="shared" si="35"/>
        <v>주말엔팅5.0</v>
      </c>
      <c r="G627" s="27" t="str">
        <f t="shared" si="36"/>
        <v/>
      </c>
      <c r="H627" s="389" t="s">
        <v>57</v>
      </c>
      <c r="N627" s="13"/>
    </row>
    <row r="628" spans="1:14">
      <c r="A628" s="384" t="s">
        <v>110</v>
      </c>
      <c r="B628" s="384" t="s">
        <v>100</v>
      </c>
      <c r="C628" s="385" t="s">
        <v>31</v>
      </c>
      <c r="D628" s="385" t="s">
        <v>10</v>
      </c>
      <c r="E628" s="386" t="s">
        <v>1882</v>
      </c>
      <c r="F628" s="387" t="str">
        <f t="shared" si="35"/>
        <v>주말엔팅5.0</v>
      </c>
      <c r="G628" s="27" t="str">
        <f t="shared" si="36"/>
        <v/>
      </c>
      <c r="H628" s="389" t="s">
        <v>57</v>
      </c>
      <c r="N628" s="13"/>
    </row>
    <row r="629" spans="1:14">
      <c r="A629" s="384" t="s">
        <v>110</v>
      </c>
      <c r="B629" s="384" t="s">
        <v>100</v>
      </c>
      <c r="C629" s="385" t="s">
        <v>31</v>
      </c>
      <c r="D629" s="385" t="s">
        <v>13</v>
      </c>
      <c r="E629" s="386" t="s">
        <v>1880</v>
      </c>
      <c r="F629" s="387" t="str">
        <f t="shared" si="35"/>
        <v>주말엔팅세이브</v>
      </c>
      <c r="G629" s="27" t="str">
        <f t="shared" si="36"/>
        <v>LTE안심옵션</v>
      </c>
      <c r="H629" s="389" t="s">
        <v>166</v>
      </c>
      <c r="N629" s="13"/>
    </row>
    <row r="630" spans="1:14">
      <c r="A630" s="384" t="s">
        <v>110</v>
      </c>
      <c r="B630" s="384" t="s">
        <v>100</v>
      </c>
      <c r="C630" s="385" t="s">
        <v>31</v>
      </c>
      <c r="D630" s="385" t="s">
        <v>13</v>
      </c>
      <c r="E630" s="386" t="s">
        <v>1879</v>
      </c>
      <c r="F630" s="387" t="str">
        <f t="shared" si="35"/>
        <v>주말엔팅3.0</v>
      </c>
      <c r="G630" s="27" t="str">
        <f t="shared" si="36"/>
        <v/>
      </c>
      <c r="H630" s="389" t="s">
        <v>38</v>
      </c>
      <c r="N630" s="13"/>
    </row>
    <row r="631" spans="1:14">
      <c r="A631" s="384" t="s">
        <v>110</v>
      </c>
      <c r="B631" s="384" t="s">
        <v>100</v>
      </c>
      <c r="C631" s="385" t="s">
        <v>31</v>
      </c>
      <c r="D631" s="385" t="s">
        <v>13</v>
      </c>
      <c r="E631" s="386" t="s">
        <v>1881</v>
      </c>
      <c r="F631" s="387" t="str">
        <f t="shared" si="35"/>
        <v>주말엔팅5.0</v>
      </c>
      <c r="G631" s="27" t="str">
        <f t="shared" si="36"/>
        <v/>
      </c>
      <c r="H631" s="389" t="s">
        <v>57</v>
      </c>
      <c r="N631" s="13"/>
    </row>
    <row r="632" spans="1:14">
      <c r="A632" s="384" t="s">
        <v>110</v>
      </c>
      <c r="B632" s="384" t="s">
        <v>100</v>
      </c>
      <c r="C632" s="385" t="s">
        <v>31</v>
      </c>
      <c r="D632" s="385" t="s">
        <v>13</v>
      </c>
      <c r="E632" s="386" t="s">
        <v>1882</v>
      </c>
      <c r="F632" s="387" t="str">
        <f t="shared" si="35"/>
        <v>주말엔팅5.0</v>
      </c>
      <c r="G632" s="27" t="str">
        <f t="shared" si="36"/>
        <v/>
      </c>
      <c r="H632" s="389" t="s">
        <v>57</v>
      </c>
      <c r="N632" s="13"/>
    </row>
    <row r="633" spans="1:14">
      <c r="A633" s="384" t="s">
        <v>110</v>
      </c>
      <c r="B633" s="384" t="s">
        <v>100</v>
      </c>
      <c r="C633" s="385" t="s">
        <v>31</v>
      </c>
      <c r="D633" s="385" t="s">
        <v>34</v>
      </c>
      <c r="E633" s="386" t="s">
        <v>1880</v>
      </c>
      <c r="F633" s="387" t="str">
        <f t="shared" si="35"/>
        <v>주말엔팅세이브</v>
      </c>
      <c r="G633" s="27" t="str">
        <f t="shared" si="36"/>
        <v>LTE안심옵션</v>
      </c>
      <c r="H633" s="389" t="s">
        <v>166</v>
      </c>
      <c r="N633" s="13"/>
    </row>
    <row r="634" spans="1:14">
      <c r="A634" s="384" t="s">
        <v>110</v>
      </c>
      <c r="B634" s="384" t="s">
        <v>100</v>
      </c>
      <c r="C634" s="385" t="s">
        <v>31</v>
      </c>
      <c r="D634" s="385" t="s">
        <v>34</v>
      </c>
      <c r="E634" s="386" t="s">
        <v>1879</v>
      </c>
      <c r="F634" s="387" t="str">
        <f t="shared" si="35"/>
        <v>주말엔팅3.0</v>
      </c>
      <c r="G634" s="27" t="str">
        <f t="shared" si="36"/>
        <v/>
      </c>
      <c r="H634" s="389" t="s">
        <v>38</v>
      </c>
      <c r="N634" s="13"/>
    </row>
    <row r="635" spans="1:14">
      <c r="A635" s="384" t="s">
        <v>110</v>
      </c>
      <c r="B635" s="384" t="s">
        <v>100</v>
      </c>
      <c r="C635" s="385" t="s">
        <v>31</v>
      </c>
      <c r="D635" s="385" t="s">
        <v>34</v>
      </c>
      <c r="E635" s="386" t="s">
        <v>1881</v>
      </c>
      <c r="F635" s="387" t="str">
        <f t="shared" si="35"/>
        <v>주말엔팅5.0</v>
      </c>
      <c r="G635" s="27" t="str">
        <f t="shared" si="36"/>
        <v/>
      </c>
      <c r="H635" s="389" t="s">
        <v>57</v>
      </c>
      <c r="N635" s="13"/>
    </row>
    <row r="636" spans="1:14">
      <c r="A636" s="384" t="s">
        <v>110</v>
      </c>
      <c r="B636" s="384" t="s">
        <v>100</v>
      </c>
      <c r="C636" s="385" t="s">
        <v>31</v>
      </c>
      <c r="D636" s="385" t="s">
        <v>34</v>
      </c>
      <c r="E636" s="386" t="s">
        <v>1882</v>
      </c>
      <c r="F636" s="387" t="str">
        <f t="shared" si="35"/>
        <v>주말엔팅5.0</v>
      </c>
      <c r="G636" s="27" t="str">
        <f t="shared" si="36"/>
        <v/>
      </c>
      <c r="H636" s="389" t="s">
        <v>57</v>
      </c>
      <c r="N636" s="13"/>
    </row>
    <row r="637" spans="1:14">
      <c r="A637" s="384" t="s">
        <v>110</v>
      </c>
      <c r="B637" s="384" t="s">
        <v>100</v>
      </c>
      <c r="C637" s="385" t="s">
        <v>31</v>
      </c>
      <c r="D637" s="385" t="s">
        <v>86</v>
      </c>
      <c r="E637" s="386" t="s">
        <v>1880</v>
      </c>
      <c r="F637" s="387" t="str">
        <f t="shared" si="35"/>
        <v>주말엔팅세이브</v>
      </c>
      <c r="G637" s="27" t="str">
        <f t="shared" si="36"/>
        <v>LTE안심옵션</v>
      </c>
      <c r="H637" s="389" t="s">
        <v>166</v>
      </c>
      <c r="N637" s="13"/>
    </row>
    <row r="638" spans="1:14">
      <c r="A638" s="384" t="s">
        <v>110</v>
      </c>
      <c r="B638" s="384" t="s">
        <v>100</v>
      </c>
      <c r="C638" s="385" t="s">
        <v>31</v>
      </c>
      <c r="D638" s="385" t="s">
        <v>86</v>
      </c>
      <c r="E638" s="386" t="s">
        <v>1879</v>
      </c>
      <c r="F638" s="387" t="str">
        <f t="shared" si="35"/>
        <v>주말엔팅3.0</v>
      </c>
      <c r="G638" s="27" t="str">
        <f t="shared" si="36"/>
        <v/>
      </c>
      <c r="H638" s="389" t="s">
        <v>38</v>
      </c>
      <c r="N638" s="13"/>
    </row>
    <row r="639" spans="1:14">
      <c r="A639" s="384" t="s">
        <v>110</v>
      </c>
      <c r="B639" s="384" t="s">
        <v>100</v>
      </c>
      <c r="C639" s="385" t="s">
        <v>31</v>
      </c>
      <c r="D639" s="385" t="s">
        <v>86</v>
      </c>
      <c r="E639" s="386" t="s">
        <v>1881</v>
      </c>
      <c r="F639" s="387" t="str">
        <f t="shared" si="35"/>
        <v>주말엔팅5.0</v>
      </c>
      <c r="G639" s="27" t="str">
        <f t="shared" si="36"/>
        <v/>
      </c>
      <c r="H639" s="389" t="s">
        <v>57</v>
      </c>
    </row>
    <row r="640" spans="1:14">
      <c r="A640" s="384" t="s">
        <v>110</v>
      </c>
      <c r="B640" s="384" t="s">
        <v>100</v>
      </c>
      <c r="C640" s="385" t="s">
        <v>31</v>
      </c>
      <c r="D640" s="385" t="s">
        <v>86</v>
      </c>
      <c r="E640" s="386" t="s">
        <v>1882</v>
      </c>
      <c r="F640" s="387" t="str">
        <f t="shared" si="35"/>
        <v>주말엔팅5.0</v>
      </c>
      <c r="G640" s="27" t="str">
        <f t="shared" si="36"/>
        <v/>
      </c>
      <c r="H640" s="389" t="s">
        <v>57</v>
      </c>
    </row>
    <row r="641" spans="1:8">
      <c r="A641" s="384" t="s">
        <v>110</v>
      </c>
      <c r="B641" s="384" t="s">
        <v>100</v>
      </c>
      <c r="C641" s="385" t="s">
        <v>31</v>
      </c>
      <c r="D641" s="385" t="s">
        <v>161</v>
      </c>
      <c r="E641" s="386" t="s">
        <v>1880</v>
      </c>
      <c r="F641" s="387" t="str">
        <f t="shared" si="35"/>
        <v>주말엔팅세이브</v>
      </c>
      <c r="G641" s="27" t="str">
        <f t="shared" si="36"/>
        <v>LTE안심옵션</v>
      </c>
      <c r="H641" s="389" t="s">
        <v>166</v>
      </c>
    </row>
    <row r="642" spans="1:8">
      <c r="A642" s="384" t="s">
        <v>110</v>
      </c>
      <c r="B642" s="384" t="s">
        <v>100</v>
      </c>
      <c r="C642" s="385" t="s">
        <v>31</v>
      </c>
      <c r="D642" s="385" t="s">
        <v>160</v>
      </c>
      <c r="E642" s="386" t="s">
        <v>1879</v>
      </c>
      <c r="F642" s="387" t="str">
        <f t="shared" si="35"/>
        <v>주말엔팅3.0</v>
      </c>
      <c r="G642" s="27" t="str">
        <f t="shared" si="36"/>
        <v/>
      </c>
      <c r="H642" s="389" t="s">
        <v>38</v>
      </c>
    </row>
    <row r="643" spans="1:8">
      <c r="A643" s="384" t="s">
        <v>110</v>
      </c>
      <c r="B643" s="384" t="s">
        <v>100</v>
      </c>
      <c r="C643" s="385" t="s">
        <v>31</v>
      </c>
      <c r="D643" s="385" t="s">
        <v>160</v>
      </c>
      <c r="E643" s="386" t="s">
        <v>1881</v>
      </c>
      <c r="F643" s="387" t="str">
        <f t="shared" si="35"/>
        <v>주말엔팅5.0</v>
      </c>
      <c r="G643" s="27" t="str">
        <f t="shared" si="36"/>
        <v/>
      </c>
      <c r="H643" s="389" t="s">
        <v>57</v>
      </c>
    </row>
    <row r="644" spans="1:8">
      <c r="A644" s="384" t="s">
        <v>110</v>
      </c>
      <c r="B644" s="384" t="s">
        <v>100</v>
      </c>
      <c r="C644" s="385" t="s">
        <v>31</v>
      </c>
      <c r="D644" s="385" t="s">
        <v>160</v>
      </c>
      <c r="E644" s="386" t="s">
        <v>1882</v>
      </c>
      <c r="F644" s="387" t="str">
        <f t="shared" si="35"/>
        <v>주말엔팅5.0</v>
      </c>
      <c r="G644" s="27" t="str">
        <f t="shared" si="36"/>
        <v/>
      </c>
      <c r="H644" s="389" t="s">
        <v>57</v>
      </c>
    </row>
    <row r="645" spans="1:8">
      <c r="A645" s="384" t="s">
        <v>110</v>
      </c>
      <c r="B645" s="384" t="s">
        <v>100</v>
      </c>
      <c r="C645" s="385" t="s">
        <v>49</v>
      </c>
      <c r="D645" s="385" t="s">
        <v>5</v>
      </c>
      <c r="E645" s="386" t="s">
        <v>1880</v>
      </c>
      <c r="F645" s="387" t="str">
        <f t="shared" si="35"/>
        <v>주말엔팅세이브</v>
      </c>
      <c r="G645" s="27" t="str">
        <f t="shared" si="36"/>
        <v>LTE안심옵션</v>
      </c>
      <c r="H645" s="389" t="s">
        <v>166</v>
      </c>
    </row>
    <row r="646" spans="1:8">
      <c r="A646" s="384" t="s">
        <v>110</v>
      </c>
      <c r="B646" s="384" t="s">
        <v>100</v>
      </c>
      <c r="C646" s="385" t="s">
        <v>32</v>
      </c>
      <c r="D646" s="385" t="s">
        <v>5</v>
      </c>
      <c r="E646" s="386" t="s">
        <v>1879</v>
      </c>
      <c r="F646" s="387" t="str">
        <f t="shared" si="35"/>
        <v>주말엔팅3.0</v>
      </c>
      <c r="G646" s="27" t="str">
        <f t="shared" si="36"/>
        <v/>
      </c>
      <c r="H646" s="389" t="s">
        <v>38</v>
      </c>
    </row>
    <row r="647" spans="1:8">
      <c r="A647" s="384" t="s">
        <v>110</v>
      </c>
      <c r="B647" s="384" t="s">
        <v>100</v>
      </c>
      <c r="C647" s="385" t="s">
        <v>32</v>
      </c>
      <c r="D647" s="385" t="s">
        <v>5</v>
      </c>
      <c r="E647" s="386" t="s">
        <v>1881</v>
      </c>
      <c r="F647" s="387" t="str">
        <f t="shared" si="35"/>
        <v>주말엔팅5.0</v>
      </c>
      <c r="G647" s="27" t="str">
        <f t="shared" si="36"/>
        <v/>
      </c>
      <c r="H647" s="389" t="s">
        <v>57</v>
      </c>
    </row>
    <row r="648" spans="1:8">
      <c r="A648" s="384" t="s">
        <v>110</v>
      </c>
      <c r="B648" s="384" t="s">
        <v>100</v>
      </c>
      <c r="C648" s="385" t="s">
        <v>32</v>
      </c>
      <c r="D648" s="385" t="s">
        <v>5</v>
      </c>
      <c r="E648" s="386" t="s">
        <v>1882</v>
      </c>
      <c r="F648" s="387" t="str">
        <f t="shared" si="35"/>
        <v>주말엔팅5.0</v>
      </c>
      <c r="G648" s="27" t="str">
        <f t="shared" si="36"/>
        <v/>
      </c>
      <c r="H648" s="389" t="s">
        <v>57</v>
      </c>
    </row>
    <row r="649" spans="1:8">
      <c r="A649" s="384" t="s">
        <v>110</v>
      </c>
      <c r="B649" s="384" t="s">
        <v>100</v>
      </c>
      <c r="C649" s="385" t="s">
        <v>32</v>
      </c>
      <c r="D649" s="385" t="s">
        <v>30</v>
      </c>
      <c r="E649" s="386" t="s">
        <v>1880</v>
      </c>
      <c r="F649" s="387" t="str">
        <f t="shared" si="35"/>
        <v>주말엔팅세이브</v>
      </c>
      <c r="G649" s="27" t="str">
        <f t="shared" si="36"/>
        <v>LTE안심옵션</v>
      </c>
      <c r="H649" s="389" t="s">
        <v>166</v>
      </c>
    </row>
    <row r="650" spans="1:8">
      <c r="A650" s="384" t="s">
        <v>110</v>
      </c>
      <c r="B650" s="384" t="s">
        <v>100</v>
      </c>
      <c r="C650" s="385" t="s">
        <v>32</v>
      </c>
      <c r="D650" s="385" t="s">
        <v>30</v>
      </c>
      <c r="E650" s="386" t="s">
        <v>1879</v>
      </c>
      <c r="F650" s="387" t="str">
        <f t="shared" si="35"/>
        <v>주말엔팅3.0</v>
      </c>
      <c r="G650" s="27" t="str">
        <f t="shared" si="36"/>
        <v/>
      </c>
      <c r="H650" s="389" t="s">
        <v>38</v>
      </c>
    </row>
    <row r="651" spans="1:8">
      <c r="A651" s="384" t="s">
        <v>110</v>
      </c>
      <c r="B651" s="384" t="s">
        <v>100</v>
      </c>
      <c r="C651" s="385" t="s">
        <v>32</v>
      </c>
      <c r="D651" s="385" t="s">
        <v>30</v>
      </c>
      <c r="E651" s="386" t="s">
        <v>1881</v>
      </c>
      <c r="F651" s="387" t="str">
        <f t="shared" si="35"/>
        <v>주말엔팅5.0</v>
      </c>
      <c r="G651" s="27" t="str">
        <f t="shared" si="36"/>
        <v/>
      </c>
      <c r="H651" s="389" t="s">
        <v>57</v>
      </c>
    </row>
    <row r="652" spans="1:8">
      <c r="A652" s="384" t="s">
        <v>110</v>
      </c>
      <c r="B652" s="384" t="s">
        <v>100</v>
      </c>
      <c r="C652" s="385" t="s">
        <v>32</v>
      </c>
      <c r="D652" s="385" t="s">
        <v>30</v>
      </c>
      <c r="E652" s="386" t="s">
        <v>1882</v>
      </c>
      <c r="F652" s="387" t="str">
        <f t="shared" si="35"/>
        <v>주말엔팅5.0</v>
      </c>
      <c r="G652" s="27" t="str">
        <f t="shared" si="36"/>
        <v/>
      </c>
      <c r="H652" s="389" t="s">
        <v>57</v>
      </c>
    </row>
    <row r="653" spans="1:8">
      <c r="A653" s="384" t="s">
        <v>110</v>
      </c>
      <c r="B653" s="384" t="s">
        <v>100</v>
      </c>
      <c r="C653" s="385" t="s">
        <v>32</v>
      </c>
      <c r="D653" s="385" t="s">
        <v>10</v>
      </c>
      <c r="E653" s="386" t="s">
        <v>1880</v>
      </c>
      <c r="F653" s="387" t="str">
        <f t="shared" ref="F653:F700" si="37">IFERROR(VLOOKUP(E653,$A$10:$G$16,7,0),0)</f>
        <v>주말엔팅세이브</v>
      </c>
      <c r="G653" s="27" t="str">
        <f t="shared" ref="G653:G700" si="38">IF(F653="주말엔팅세이브","LTE안심옵션","")</f>
        <v>LTE안심옵션</v>
      </c>
      <c r="H653" s="389" t="s">
        <v>166</v>
      </c>
    </row>
    <row r="654" spans="1:8">
      <c r="A654" s="384" t="s">
        <v>110</v>
      </c>
      <c r="B654" s="384" t="s">
        <v>100</v>
      </c>
      <c r="C654" s="385" t="s">
        <v>32</v>
      </c>
      <c r="D654" s="385" t="s">
        <v>10</v>
      </c>
      <c r="E654" s="386" t="s">
        <v>1879</v>
      </c>
      <c r="F654" s="387" t="str">
        <f t="shared" si="37"/>
        <v>주말엔팅3.0</v>
      </c>
      <c r="G654" s="27" t="str">
        <f t="shared" si="38"/>
        <v/>
      </c>
      <c r="H654" s="389" t="s">
        <v>38</v>
      </c>
    </row>
    <row r="655" spans="1:8">
      <c r="A655" s="384" t="s">
        <v>110</v>
      </c>
      <c r="B655" s="384" t="s">
        <v>100</v>
      </c>
      <c r="C655" s="385" t="s">
        <v>32</v>
      </c>
      <c r="D655" s="385" t="s">
        <v>10</v>
      </c>
      <c r="E655" s="386" t="s">
        <v>1881</v>
      </c>
      <c r="F655" s="387" t="str">
        <f t="shared" si="37"/>
        <v>주말엔팅5.0</v>
      </c>
      <c r="G655" s="27" t="str">
        <f t="shared" si="38"/>
        <v/>
      </c>
      <c r="H655" s="389" t="s">
        <v>57</v>
      </c>
    </row>
    <row r="656" spans="1:8">
      <c r="A656" s="384" t="s">
        <v>110</v>
      </c>
      <c r="B656" s="384" t="s">
        <v>100</v>
      </c>
      <c r="C656" s="385" t="s">
        <v>32</v>
      </c>
      <c r="D656" s="385" t="s">
        <v>10</v>
      </c>
      <c r="E656" s="386" t="s">
        <v>1882</v>
      </c>
      <c r="F656" s="387" t="str">
        <f t="shared" si="37"/>
        <v>주말엔팅5.0</v>
      </c>
      <c r="G656" s="27" t="str">
        <f t="shared" si="38"/>
        <v/>
      </c>
      <c r="H656" s="389" t="s">
        <v>57</v>
      </c>
    </row>
    <row r="657" spans="1:8">
      <c r="A657" s="384" t="s">
        <v>110</v>
      </c>
      <c r="B657" s="384" t="s">
        <v>100</v>
      </c>
      <c r="C657" s="385" t="s">
        <v>32</v>
      </c>
      <c r="D657" s="385" t="s">
        <v>13</v>
      </c>
      <c r="E657" s="386" t="s">
        <v>1880</v>
      </c>
      <c r="F657" s="387" t="str">
        <f t="shared" si="37"/>
        <v>주말엔팅세이브</v>
      </c>
      <c r="G657" s="27" t="str">
        <f t="shared" si="38"/>
        <v>LTE안심옵션</v>
      </c>
      <c r="H657" s="389" t="s">
        <v>166</v>
      </c>
    </row>
    <row r="658" spans="1:8">
      <c r="A658" s="384" t="s">
        <v>110</v>
      </c>
      <c r="B658" s="384" t="s">
        <v>100</v>
      </c>
      <c r="C658" s="385" t="s">
        <v>32</v>
      </c>
      <c r="D658" s="385" t="s">
        <v>13</v>
      </c>
      <c r="E658" s="386" t="s">
        <v>1879</v>
      </c>
      <c r="F658" s="387" t="str">
        <f t="shared" si="37"/>
        <v>주말엔팅3.0</v>
      </c>
      <c r="G658" s="27" t="str">
        <f t="shared" si="38"/>
        <v/>
      </c>
      <c r="H658" s="389" t="s">
        <v>38</v>
      </c>
    </row>
    <row r="659" spans="1:8">
      <c r="A659" s="384" t="s">
        <v>110</v>
      </c>
      <c r="B659" s="384" t="s">
        <v>100</v>
      </c>
      <c r="C659" s="385" t="s">
        <v>32</v>
      </c>
      <c r="D659" s="385" t="s">
        <v>13</v>
      </c>
      <c r="E659" s="386" t="s">
        <v>1881</v>
      </c>
      <c r="F659" s="387" t="str">
        <f t="shared" si="37"/>
        <v>주말엔팅5.0</v>
      </c>
      <c r="G659" s="27" t="str">
        <f t="shared" si="38"/>
        <v/>
      </c>
      <c r="H659" s="389" t="s">
        <v>57</v>
      </c>
    </row>
    <row r="660" spans="1:8">
      <c r="A660" s="384" t="s">
        <v>110</v>
      </c>
      <c r="B660" s="384" t="s">
        <v>100</v>
      </c>
      <c r="C660" s="385" t="s">
        <v>32</v>
      </c>
      <c r="D660" s="385" t="s">
        <v>13</v>
      </c>
      <c r="E660" s="386" t="s">
        <v>1882</v>
      </c>
      <c r="F660" s="387" t="str">
        <f t="shared" si="37"/>
        <v>주말엔팅5.0</v>
      </c>
      <c r="G660" s="27" t="str">
        <f t="shared" si="38"/>
        <v/>
      </c>
      <c r="H660" s="389" t="s">
        <v>57</v>
      </c>
    </row>
    <row r="661" spans="1:8">
      <c r="A661" s="384" t="s">
        <v>110</v>
      </c>
      <c r="B661" s="384" t="s">
        <v>100</v>
      </c>
      <c r="C661" s="385" t="s">
        <v>32</v>
      </c>
      <c r="D661" s="385" t="s">
        <v>34</v>
      </c>
      <c r="E661" s="386" t="s">
        <v>1880</v>
      </c>
      <c r="F661" s="387" t="str">
        <f t="shared" si="37"/>
        <v>주말엔팅세이브</v>
      </c>
      <c r="G661" s="27" t="str">
        <f t="shared" si="38"/>
        <v>LTE안심옵션</v>
      </c>
      <c r="H661" s="389" t="s">
        <v>166</v>
      </c>
    </row>
    <row r="662" spans="1:8">
      <c r="A662" s="384" t="s">
        <v>110</v>
      </c>
      <c r="B662" s="384" t="s">
        <v>100</v>
      </c>
      <c r="C662" s="385" t="s">
        <v>32</v>
      </c>
      <c r="D662" s="385" t="s">
        <v>34</v>
      </c>
      <c r="E662" s="386" t="s">
        <v>1879</v>
      </c>
      <c r="F662" s="387" t="str">
        <f t="shared" si="37"/>
        <v>주말엔팅3.0</v>
      </c>
      <c r="G662" s="27" t="str">
        <f t="shared" si="38"/>
        <v/>
      </c>
      <c r="H662" s="389" t="s">
        <v>38</v>
      </c>
    </row>
    <row r="663" spans="1:8">
      <c r="A663" s="384" t="s">
        <v>110</v>
      </c>
      <c r="B663" s="384" t="s">
        <v>100</v>
      </c>
      <c r="C663" s="385" t="s">
        <v>32</v>
      </c>
      <c r="D663" s="385" t="s">
        <v>34</v>
      </c>
      <c r="E663" s="386" t="s">
        <v>1881</v>
      </c>
      <c r="F663" s="387" t="str">
        <f t="shared" si="37"/>
        <v>주말엔팅5.0</v>
      </c>
      <c r="G663" s="27" t="str">
        <f t="shared" si="38"/>
        <v/>
      </c>
      <c r="H663" s="389" t="s">
        <v>57</v>
      </c>
    </row>
    <row r="664" spans="1:8">
      <c r="A664" s="384" t="s">
        <v>110</v>
      </c>
      <c r="B664" s="384" t="s">
        <v>100</v>
      </c>
      <c r="C664" s="385" t="s">
        <v>32</v>
      </c>
      <c r="D664" s="385" t="s">
        <v>34</v>
      </c>
      <c r="E664" s="386" t="s">
        <v>1882</v>
      </c>
      <c r="F664" s="387" t="str">
        <f t="shared" si="37"/>
        <v>주말엔팅5.0</v>
      </c>
      <c r="G664" s="27" t="str">
        <f t="shared" si="38"/>
        <v/>
      </c>
      <c r="H664" s="389" t="s">
        <v>57</v>
      </c>
    </row>
    <row r="665" spans="1:8">
      <c r="A665" s="384" t="s">
        <v>110</v>
      </c>
      <c r="B665" s="384" t="s">
        <v>100</v>
      </c>
      <c r="C665" s="385" t="s">
        <v>32</v>
      </c>
      <c r="D665" s="385" t="s">
        <v>86</v>
      </c>
      <c r="E665" s="386" t="s">
        <v>1880</v>
      </c>
      <c r="F665" s="387" t="str">
        <f t="shared" si="37"/>
        <v>주말엔팅세이브</v>
      </c>
      <c r="G665" s="27" t="str">
        <f t="shared" si="38"/>
        <v>LTE안심옵션</v>
      </c>
      <c r="H665" s="389" t="s">
        <v>166</v>
      </c>
    </row>
    <row r="666" spans="1:8">
      <c r="A666" s="384" t="s">
        <v>110</v>
      </c>
      <c r="B666" s="384" t="s">
        <v>100</v>
      </c>
      <c r="C666" s="385" t="s">
        <v>32</v>
      </c>
      <c r="D666" s="385" t="s">
        <v>86</v>
      </c>
      <c r="E666" s="386" t="s">
        <v>1879</v>
      </c>
      <c r="F666" s="387" t="str">
        <f t="shared" si="37"/>
        <v>주말엔팅3.0</v>
      </c>
      <c r="G666" s="27" t="str">
        <f t="shared" si="38"/>
        <v/>
      </c>
      <c r="H666" s="389" t="s">
        <v>38</v>
      </c>
    </row>
    <row r="667" spans="1:8">
      <c r="A667" s="384" t="s">
        <v>110</v>
      </c>
      <c r="B667" s="384" t="s">
        <v>100</v>
      </c>
      <c r="C667" s="385" t="s">
        <v>32</v>
      </c>
      <c r="D667" s="385" t="s">
        <v>86</v>
      </c>
      <c r="E667" s="386" t="s">
        <v>1881</v>
      </c>
      <c r="F667" s="387" t="str">
        <f t="shared" si="37"/>
        <v>주말엔팅5.0</v>
      </c>
      <c r="G667" s="27" t="str">
        <f t="shared" si="38"/>
        <v/>
      </c>
      <c r="H667" s="389" t="s">
        <v>57</v>
      </c>
    </row>
    <row r="668" spans="1:8">
      <c r="A668" s="384" t="s">
        <v>110</v>
      </c>
      <c r="B668" s="384" t="s">
        <v>100</v>
      </c>
      <c r="C668" s="385" t="s">
        <v>32</v>
      </c>
      <c r="D668" s="385" t="s">
        <v>86</v>
      </c>
      <c r="E668" s="386" t="s">
        <v>1882</v>
      </c>
      <c r="F668" s="387" t="str">
        <f t="shared" si="37"/>
        <v>주말엔팅5.0</v>
      </c>
      <c r="G668" s="27" t="str">
        <f t="shared" si="38"/>
        <v/>
      </c>
      <c r="H668" s="389" t="s">
        <v>57</v>
      </c>
    </row>
    <row r="669" spans="1:8">
      <c r="A669" s="384" t="s">
        <v>110</v>
      </c>
      <c r="B669" s="384" t="s">
        <v>100</v>
      </c>
      <c r="C669" s="385" t="s">
        <v>32</v>
      </c>
      <c r="D669" s="385" t="s">
        <v>161</v>
      </c>
      <c r="E669" s="386" t="s">
        <v>1880</v>
      </c>
      <c r="F669" s="387" t="str">
        <f t="shared" si="37"/>
        <v>주말엔팅세이브</v>
      </c>
      <c r="G669" s="27" t="str">
        <f t="shared" si="38"/>
        <v>LTE안심옵션</v>
      </c>
      <c r="H669" s="389" t="s">
        <v>166</v>
      </c>
    </row>
    <row r="670" spans="1:8">
      <c r="A670" s="384" t="s">
        <v>110</v>
      </c>
      <c r="B670" s="384" t="s">
        <v>100</v>
      </c>
      <c r="C670" s="385" t="s">
        <v>32</v>
      </c>
      <c r="D670" s="385" t="s">
        <v>160</v>
      </c>
      <c r="E670" s="386" t="s">
        <v>1879</v>
      </c>
      <c r="F670" s="387" t="str">
        <f t="shared" si="37"/>
        <v>주말엔팅3.0</v>
      </c>
      <c r="G670" s="27" t="str">
        <f t="shared" si="38"/>
        <v/>
      </c>
      <c r="H670" s="389" t="s">
        <v>38</v>
      </c>
    </row>
    <row r="671" spans="1:8">
      <c r="A671" s="384" t="s">
        <v>110</v>
      </c>
      <c r="B671" s="384" t="s">
        <v>100</v>
      </c>
      <c r="C671" s="385" t="s">
        <v>32</v>
      </c>
      <c r="D671" s="385" t="s">
        <v>160</v>
      </c>
      <c r="E671" s="386" t="s">
        <v>1881</v>
      </c>
      <c r="F671" s="387" t="str">
        <f t="shared" si="37"/>
        <v>주말엔팅5.0</v>
      </c>
      <c r="G671" s="27" t="str">
        <f t="shared" si="38"/>
        <v/>
      </c>
      <c r="H671" s="389" t="s">
        <v>57</v>
      </c>
    </row>
    <row r="672" spans="1:8">
      <c r="A672" s="384" t="s">
        <v>110</v>
      </c>
      <c r="B672" s="384" t="s">
        <v>100</v>
      </c>
      <c r="C672" s="385" t="s">
        <v>32</v>
      </c>
      <c r="D672" s="385" t="s">
        <v>160</v>
      </c>
      <c r="E672" s="386" t="s">
        <v>1882</v>
      </c>
      <c r="F672" s="387" t="str">
        <f t="shared" si="37"/>
        <v>주말엔팅5.0</v>
      </c>
      <c r="G672" s="27" t="str">
        <f t="shared" si="38"/>
        <v/>
      </c>
      <c r="H672" s="389" t="s">
        <v>57</v>
      </c>
    </row>
    <row r="673" spans="1:8">
      <c r="A673" s="384" t="s">
        <v>110</v>
      </c>
      <c r="B673" s="384" t="s">
        <v>100</v>
      </c>
      <c r="C673" s="385" t="s">
        <v>50</v>
      </c>
      <c r="D673" s="385" t="s">
        <v>5</v>
      </c>
      <c r="E673" s="386" t="s">
        <v>1880</v>
      </c>
      <c r="F673" s="387" t="str">
        <f t="shared" si="37"/>
        <v>주말엔팅세이브</v>
      </c>
      <c r="G673" s="27" t="str">
        <f t="shared" si="38"/>
        <v>LTE안심옵션</v>
      </c>
      <c r="H673" s="389" t="s">
        <v>166</v>
      </c>
    </row>
    <row r="674" spans="1:8">
      <c r="A674" s="384" t="s">
        <v>110</v>
      </c>
      <c r="B674" s="384" t="s">
        <v>100</v>
      </c>
      <c r="C674" s="385" t="s">
        <v>33</v>
      </c>
      <c r="D674" s="385" t="s">
        <v>5</v>
      </c>
      <c r="E674" s="386" t="s">
        <v>1879</v>
      </c>
      <c r="F674" s="387" t="str">
        <f t="shared" si="37"/>
        <v>주말엔팅3.0</v>
      </c>
      <c r="G674" s="27" t="str">
        <f t="shared" si="38"/>
        <v/>
      </c>
      <c r="H674" s="389" t="s">
        <v>38</v>
      </c>
    </row>
    <row r="675" spans="1:8">
      <c r="A675" s="384" t="s">
        <v>110</v>
      </c>
      <c r="B675" s="384" t="s">
        <v>100</v>
      </c>
      <c r="C675" s="385" t="s">
        <v>33</v>
      </c>
      <c r="D675" s="385" t="s">
        <v>5</v>
      </c>
      <c r="E675" s="386" t="s">
        <v>1881</v>
      </c>
      <c r="F675" s="387" t="str">
        <f t="shared" si="37"/>
        <v>주말엔팅5.0</v>
      </c>
      <c r="G675" s="27" t="str">
        <f t="shared" si="38"/>
        <v/>
      </c>
      <c r="H675" s="389" t="s">
        <v>57</v>
      </c>
    </row>
    <row r="676" spans="1:8">
      <c r="A676" s="384" t="s">
        <v>110</v>
      </c>
      <c r="B676" s="384" t="s">
        <v>100</v>
      </c>
      <c r="C676" s="385" t="s">
        <v>33</v>
      </c>
      <c r="D676" s="385" t="s">
        <v>5</v>
      </c>
      <c r="E676" s="386" t="s">
        <v>1882</v>
      </c>
      <c r="F676" s="387" t="str">
        <f t="shared" si="37"/>
        <v>주말엔팅5.0</v>
      </c>
      <c r="G676" s="27" t="str">
        <f t="shared" si="38"/>
        <v/>
      </c>
      <c r="H676" s="389" t="s">
        <v>57</v>
      </c>
    </row>
    <row r="677" spans="1:8">
      <c r="A677" s="384" t="s">
        <v>110</v>
      </c>
      <c r="B677" s="384" t="s">
        <v>100</v>
      </c>
      <c r="C677" s="385" t="s">
        <v>33</v>
      </c>
      <c r="D677" s="385" t="s">
        <v>30</v>
      </c>
      <c r="E677" s="386" t="s">
        <v>1880</v>
      </c>
      <c r="F677" s="387" t="str">
        <f t="shared" si="37"/>
        <v>주말엔팅세이브</v>
      </c>
      <c r="G677" s="27" t="str">
        <f t="shared" si="38"/>
        <v>LTE안심옵션</v>
      </c>
      <c r="H677" s="389" t="s">
        <v>166</v>
      </c>
    </row>
    <row r="678" spans="1:8">
      <c r="A678" s="384" t="s">
        <v>110</v>
      </c>
      <c r="B678" s="384" t="s">
        <v>100</v>
      </c>
      <c r="C678" s="385" t="s">
        <v>33</v>
      </c>
      <c r="D678" s="385" t="s">
        <v>30</v>
      </c>
      <c r="E678" s="386" t="s">
        <v>1879</v>
      </c>
      <c r="F678" s="387" t="str">
        <f t="shared" si="37"/>
        <v>주말엔팅3.0</v>
      </c>
      <c r="G678" s="27" t="str">
        <f t="shared" si="38"/>
        <v/>
      </c>
      <c r="H678" s="389" t="s">
        <v>38</v>
      </c>
    </row>
    <row r="679" spans="1:8">
      <c r="A679" s="384" t="s">
        <v>110</v>
      </c>
      <c r="B679" s="384" t="s">
        <v>100</v>
      </c>
      <c r="C679" s="385" t="s">
        <v>33</v>
      </c>
      <c r="D679" s="385" t="s">
        <v>30</v>
      </c>
      <c r="E679" s="386" t="s">
        <v>1881</v>
      </c>
      <c r="F679" s="387" t="str">
        <f t="shared" si="37"/>
        <v>주말엔팅5.0</v>
      </c>
      <c r="G679" s="27" t="str">
        <f t="shared" si="38"/>
        <v/>
      </c>
      <c r="H679" s="389" t="s">
        <v>57</v>
      </c>
    </row>
    <row r="680" spans="1:8">
      <c r="A680" s="384" t="s">
        <v>110</v>
      </c>
      <c r="B680" s="384" t="s">
        <v>100</v>
      </c>
      <c r="C680" s="385" t="s">
        <v>33</v>
      </c>
      <c r="D680" s="385" t="s">
        <v>30</v>
      </c>
      <c r="E680" s="386" t="s">
        <v>1882</v>
      </c>
      <c r="F680" s="387" t="str">
        <f t="shared" si="37"/>
        <v>주말엔팅5.0</v>
      </c>
      <c r="G680" s="27" t="str">
        <f t="shared" si="38"/>
        <v/>
      </c>
      <c r="H680" s="389" t="s">
        <v>57</v>
      </c>
    </row>
    <row r="681" spans="1:8">
      <c r="A681" s="384" t="s">
        <v>110</v>
      </c>
      <c r="B681" s="384" t="s">
        <v>100</v>
      </c>
      <c r="C681" s="385" t="s">
        <v>33</v>
      </c>
      <c r="D681" s="385" t="s">
        <v>10</v>
      </c>
      <c r="E681" s="386" t="s">
        <v>1880</v>
      </c>
      <c r="F681" s="387" t="str">
        <f t="shared" si="37"/>
        <v>주말엔팅세이브</v>
      </c>
      <c r="G681" s="27" t="str">
        <f t="shared" si="38"/>
        <v>LTE안심옵션</v>
      </c>
      <c r="H681" s="389" t="s">
        <v>166</v>
      </c>
    </row>
    <row r="682" spans="1:8">
      <c r="A682" s="384" t="s">
        <v>110</v>
      </c>
      <c r="B682" s="384" t="s">
        <v>100</v>
      </c>
      <c r="C682" s="385" t="s">
        <v>33</v>
      </c>
      <c r="D682" s="385" t="s">
        <v>10</v>
      </c>
      <c r="E682" s="386" t="s">
        <v>1879</v>
      </c>
      <c r="F682" s="387" t="str">
        <f t="shared" si="37"/>
        <v>주말엔팅3.0</v>
      </c>
      <c r="G682" s="27" t="str">
        <f t="shared" si="38"/>
        <v/>
      </c>
      <c r="H682" s="389" t="s">
        <v>38</v>
      </c>
    </row>
    <row r="683" spans="1:8">
      <c r="A683" s="384" t="s">
        <v>110</v>
      </c>
      <c r="B683" s="384" t="s">
        <v>100</v>
      </c>
      <c r="C683" s="385" t="s">
        <v>33</v>
      </c>
      <c r="D683" s="385" t="s">
        <v>10</v>
      </c>
      <c r="E683" s="386" t="s">
        <v>1881</v>
      </c>
      <c r="F683" s="387" t="str">
        <f t="shared" si="37"/>
        <v>주말엔팅5.0</v>
      </c>
      <c r="G683" s="27" t="str">
        <f t="shared" si="38"/>
        <v/>
      </c>
      <c r="H683" s="389" t="s">
        <v>57</v>
      </c>
    </row>
    <row r="684" spans="1:8">
      <c r="A684" s="384" t="s">
        <v>110</v>
      </c>
      <c r="B684" s="384" t="s">
        <v>100</v>
      </c>
      <c r="C684" s="385" t="s">
        <v>33</v>
      </c>
      <c r="D684" s="385" t="s">
        <v>10</v>
      </c>
      <c r="E684" s="386" t="s">
        <v>1882</v>
      </c>
      <c r="F684" s="387" t="str">
        <f t="shared" si="37"/>
        <v>주말엔팅5.0</v>
      </c>
      <c r="G684" s="27" t="str">
        <f t="shared" si="38"/>
        <v/>
      </c>
      <c r="H684" s="389" t="s">
        <v>57</v>
      </c>
    </row>
    <row r="685" spans="1:8">
      <c r="A685" s="384" t="s">
        <v>110</v>
      </c>
      <c r="B685" s="384" t="s">
        <v>100</v>
      </c>
      <c r="C685" s="385" t="s">
        <v>33</v>
      </c>
      <c r="D685" s="385" t="s">
        <v>13</v>
      </c>
      <c r="E685" s="386" t="s">
        <v>1880</v>
      </c>
      <c r="F685" s="387" t="str">
        <f t="shared" si="37"/>
        <v>주말엔팅세이브</v>
      </c>
      <c r="G685" s="27" t="str">
        <f t="shared" si="38"/>
        <v>LTE안심옵션</v>
      </c>
      <c r="H685" s="389" t="s">
        <v>166</v>
      </c>
    </row>
    <row r="686" spans="1:8">
      <c r="A686" s="384" t="s">
        <v>110</v>
      </c>
      <c r="B686" s="384" t="s">
        <v>100</v>
      </c>
      <c r="C686" s="385" t="s">
        <v>33</v>
      </c>
      <c r="D686" s="385" t="s">
        <v>13</v>
      </c>
      <c r="E686" s="386" t="s">
        <v>1879</v>
      </c>
      <c r="F686" s="387" t="str">
        <f t="shared" si="37"/>
        <v>주말엔팅3.0</v>
      </c>
      <c r="G686" s="27" t="str">
        <f t="shared" si="38"/>
        <v/>
      </c>
      <c r="H686" s="389" t="s">
        <v>38</v>
      </c>
    </row>
    <row r="687" spans="1:8">
      <c r="A687" s="384" t="s">
        <v>110</v>
      </c>
      <c r="B687" s="384" t="s">
        <v>100</v>
      </c>
      <c r="C687" s="385" t="s">
        <v>33</v>
      </c>
      <c r="D687" s="385" t="s">
        <v>13</v>
      </c>
      <c r="E687" s="386" t="s">
        <v>1881</v>
      </c>
      <c r="F687" s="387" t="str">
        <f t="shared" si="37"/>
        <v>주말엔팅5.0</v>
      </c>
      <c r="G687" s="27" t="str">
        <f t="shared" si="38"/>
        <v/>
      </c>
      <c r="H687" s="389" t="s">
        <v>57</v>
      </c>
    </row>
    <row r="688" spans="1:8">
      <c r="A688" s="384" t="s">
        <v>110</v>
      </c>
      <c r="B688" s="384" t="s">
        <v>100</v>
      </c>
      <c r="C688" s="385" t="s">
        <v>33</v>
      </c>
      <c r="D688" s="385" t="s">
        <v>13</v>
      </c>
      <c r="E688" s="386" t="s">
        <v>1882</v>
      </c>
      <c r="F688" s="387" t="str">
        <f t="shared" si="37"/>
        <v>주말엔팅5.0</v>
      </c>
      <c r="G688" s="27" t="str">
        <f t="shared" si="38"/>
        <v/>
      </c>
      <c r="H688" s="389" t="s">
        <v>57</v>
      </c>
    </row>
    <row r="689" spans="1:8">
      <c r="A689" s="384" t="s">
        <v>110</v>
      </c>
      <c r="B689" s="384" t="s">
        <v>100</v>
      </c>
      <c r="C689" s="385" t="s">
        <v>33</v>
      </c>
      <c r="D689" s="385" t="s">
        <v>34</v>
      </c>
      <c r="E689" s="386" t="s">
        <v>1880</v>
      </c>
      <c r="F689" s="387" t="str">
        <f t="shared" si="37"/>
        <v>주말엔팅세이브</v>
      </c>
      <c r="G689" s="27" t="str">
        <f t="shared" si="38"/>
        <v>LTE안심옵션</v>
      </c>
      <c r="H689" s="389" t="s">
        <v>166</v>
      </c>
    </row>
    <row r="690" spans="1:8">
      <c r="A690" s="384" t="s">
        <v>110</v>
      </c>
      <c r="B690" s="384" t="s">
        <v>100</v>
      </c>
      <c r="C690" s="385" t="s">
        <v>33</v>
      </c>
      <c r="D690" s="385" t="s">
        <v>34</v>
      </c>
      <c r="E690" s="386" t="s">
        <v>1879</v>
      </c>
      <c r="F690" s="387" t="str">
        <f t="shared" si="37"/>
        <v>주말엔팅3.0</v>
      </c>
      <c r="G690" s="27" t="str">
        <f t="shared" si="38"/>
        <v/>
      </c>
      <c r="H690" s="389" t="s">
        <v>38</v>
      </c>
    </row>
    <row r="691" spans="1:8">
      <c r="A691" s="384" t="s">
        <v>110</v>
      </c>
      <c r="B691" s="384" t="s">
        <v>100</v>
      </c>
      <c r="C691" s="385" t="s">
        <v>33</v>
      </c>
      <c r="D691" s="385" t="s">
        <v>34</v>
      </c>
      <c r="E691" s="386" t="s">
        <v>1881</v>
      </c>
      <c r="F691" s="387" t="str">
        <f t="shared" si="37"/>
        <v>주말엔팅5.0</v>
      </c>
      <c r="G691" s="27" t="str">
        <f t="shared" si="38"/>
        <v/>
      </c>
      <c r="H691" s="389" t="s">
        <v>57</v>
      </c>
    </row>
    <row r="692" spans="1:8">
      <c r="A692" s="384" t="s">
        <v>110</v>
      </c>
      <c r="B692" s="384" t="s">
        <v>100</v>
      </c>
      <c r="C692" s="385" t="s">
        <v>33</v>
      </c>
      <c r="D692" s="385" t="s">
        <v>34</v>
      </c>
      <c r="E692" s="386" t="s">
        <v>1882</v>
      </c>
      <c r="F692" s="387" t="str">
        <f t="shared" si="37"/>
        <v>주말엔팅5.0</v>
      </c>
      <c r="G692" s="27" t="str">
        <f t="shared" si="38"/>
        <v/>
      </c>
      <c r="H692" s="389" t="s">
        <v>57</v>
      </c>
    </row>
    <row r="693" spans="1:8">
      <c r="A693" s="384" t="s">
        <v>110</v>
      </c>
      <c r="B693" s="384" t="s">
        <v>100</v>
      </c>
      <c r="C693" s="385" t="s">
        <v>33</v>
      </c>
      <c r="D693" s="385" t="s">
        <v>86</v>
      </c>
      <c r="E693" s="386" t="s">
        <v>1880</v>
      </c>
      <c r="F693" s="387" t="str">
        <f t="shared" si="37"/>
        <v>주말엔팅세이브</v>
      </c>
      <c r="G693" s="27" t="str">
        <f t="shared" si="38"/>
        <v>LTE안심옵션</v>
      </c>
      <c r="H693" s="389" t="s">
        <v>166</v>
      </c>
    </row>
    <row r="694" spans="1:8">
      <c r="A694" s="384" t="s">
        <v>110</v>
      </c>
      <c r="B694" s="384" t="s">
        <v>100</v>
      </c>
      <c r="C694" s="385" t="s">
        <v>33</v>
      </c>
      <c r="D694" s="385" t="s">
        <v>86</v>
      </c>
      <c r="E694" s="386" t="s">
        <v>1879</v>
      </c>
      <c r="F694" s="387" t="str">
        <f t="shared" si="37"/>
        <v>주말엔팅3.0</v>
      </c>
      <c r="G694" s="27" t="str">
        <f t="shared" si="38"/>
        <v/>
      </c>
      <c r="H694" s="389" t="s">
        <v>38</v>
      </c>
    </row>
    <row r="695" spans="1:8">
      <c r="A695" s="384" t="s">
        <v>110</v>
      </c>
      <c r="B695" s="384" t="s">
        <v>100</v>
      </c>
      <c r="C695" s="385" t="s">
        <v>33</v>
      </c>
      <c r="D695" s="385" t="s">
        <v>86</v>
      </c>
      <c r="E695" s="386" t="s">
        <v>1881</v>
      </c>
      <c r="F695" s="387" t="str">
        <f t="shared" si="37"/>
        <v>주말엔팅5.0</v>
      </c>
      <c r="G695" s="27" t="str">
        <f t="shared" si="38"/>
        <v/>
      </c>
      <c r="H695" s="389" t="s">
        <v>57</v>
      </c>
    </row>
    <row r="696" spans="1:8">
      <c r="A696" s="384" t="s">
        <v>110</v>
      </c>
      <c r="B696" s="384" t="s">
        <v>100</v>
      </c>
      <c r="C696" s="385" t="s">
        <v>33</v>
      </c>
      <c r="D696" s="385" t="s">
        <v>86</v>
      </c>
      <c r="E696" s="386" t="s">
        <v>1882</v>
      </c>
      <c r="F696" s="387" t="str">
        <f t="shared" si="37"/>
        <v>주말엔팅5.0</v>
      </c>
      <c r="G696" s="27" t="str">
        <f t="shared" si="38"/>
        <v/>
      </c>
      <c r="H696" s="389" t="s">
        <v>57</v>
      </c>
    </row>
    <row r="697" spans="1:8">
      <c r="A697" s="384" t="s">
        <v>110</v>
      </c>
      <c r="B697" s="384" t="s">
        <v>100</v>
      </c>
      <c r="C697" s="385" t="s">
        <v>33</v>
      </c>
      <c r="D697" s="385" t="s">
        <v>161</v>
      </c>
      <c r="E697" s="386" t="s">
        <v>1880</v>
      </c>
      <c r="F697" s="387" t="str">
        <f t="shared" si="37"/>
        <v>주말엔팅세이브</v>
      </c>
      <c r="G697" s="27" t="str">
        <f t="shared" si="38"/>
        <v>LTE안심옵션</v>
      </c>
      <c r="H697" s="389" t="s">
        <v>166</v>
      </c>
    </row>
    <row r="698" spans="1:8">
      <c r="A698" s="384" t="s">
        <v>110</v>
      </c>
      <c r="B698" s="384" t="s">
        <v>100</v>
      </c>
      <c r="C698" s="385" t="s">
        <v>33</v>
      </c>
      <c r="D698" s="385" t="s">
        <v>160</v>
      </c>
      <c r="E698" s="386" t="s">
        <v>1879</v>
      </c>
      <c r="F698" s="387" t="str">
        <f t="shared" si="37"/>
        <v>주말엔팅3.0</v>
      </c>
      <c r="G698" s="27" t="str">
        <f t="shared" si="38"/>
        <v/>
      </c>
      <c r="H698" s="389" t="s">
        <v>38</v>
      </c>
    </row>
    <row r="699" spans="1:8">
      <c r="A699" s="384" t="s">
        <v>110</v>
      </c>
      <c r="B699" s="384" t="s">
        <v>100</v>
      </c>
      <c r="C699" s="385" t="s">
        <v>33</v>
      </c>
      <c r="D699" s="385" t="s">
        <v>160</v>
      </c>
      <c r="E699" s="386" t="s">
        <v>1881</v>
      </c>
      <c r="F699" s="387" t="str">
        <f t="shared" si="37"/>
        <v>주말엔팅5.0</v>
      </c>
      <c r="G699" s="27" t="str">
        <f t="shared" si="38"/>
        <v/>
      </c>
      <c r="H699" s="389" t="s">
        <v>57</v>
      </c>
    </row>
    <row r="700" spans="1:8">
      <c r="A700" s="384" t="s">
        <v>110</v>
      </c>
      <c r="B700" s="384" t="s">
        <v>100</v>
      </c>
      <c r="C700" s="385" t="s">
        <v>33</v>
      </c>
      <c r="D700" s="385" t="s">
        <v>160</v>
      </c>
      <c r="E700" s="386" t="s">
        <v>1882</v>
      </c>
      <c r="F700" s="387" t="str">
        <f t="shared" si="37"/>
        <v>주말엔팅5.0</v>
      </c>
      <c r="G700" s="27" t="str">
        <f t="shared" si="38"/>
        <v/>
      </c>
      <c r="H700" s="389" t="s">
        <v>57</v>
      </c>
    </row>
    <row r="701" spans="1:8">
      <c r="A701" s="384" t="s">
        <v>110</v>
      </c>
      <c r="B701" s="384" t="s">
        <v>103</v>
      </c>
      <c r="C701" s="385" t="s">
        <v>28</v>
      </c>
      <c r="D701" s="385" t="s">
        <v>5</v>
      </c>
      <c r="E701" s="386" t="s">
        <v>1880</v>
      </c>
      <c r="F701" s="387" t="str">
        <f t="shared" ref="F701:F764" si="39">IFERROR(VLOOKUP(E701,$A$11:$H$16,8,0),0)</f>
        <v>T끼리어르신</v>
      </c>
      <c r="G701" s="27" t="str">
        <f t="shared" ref="G701:G764" si="40">IF(F701="스몰","LTE안심옵션","")</f>
        <v/>
      </c>
      <c r="H701" s="389" t="s">
        <v>166</v>
      </c>
    </row>
    <row r="702" spans="1:8">
      <c r="A702" s="384" t="s">
        <v>110</v>
      </c>
      <c r="B702" s="384" t="s">
        <v>102</v>
      </c>
      <c r="C702" s="385" t="s">
        <v>28</v>
      </c>
      <c r="D702" s="385" t="s">
        <v>5</v>
      </c>
      <c r="E702" s="386" t="s">
        <v>1879</v>
      </c>
      <c r="F702" s="387" t="str">
        <f t="shared" si="39"/>
        <v>어르신 안심 2.8G</v>
      </c>
      <c r="G702" s="27" t="str">
        <f t="shared" si="40"/>
        <v/>
      </c>
      <c r="H702" s="389" t="s">
        <v>166</v>
      </c>
    </row>
    <row r="703" spans="1:8">
      <c r="A703" s="384" t="s">
        <v>110</v>
      </c>
      <c r="B703" s="384" t="s">
        <v>102</v>
      </c>
      <c r="C703" s="385" t="s">
        <v>28</v>
      </c>
      <c r="D703" s="385" t="s">
        <v>5</v>
      </c>
      <c r="E703" s="386" t="s">
        <v>1881</v>
      </c>
      <c r="F703" s="387" t="str">
        <f t="shared" si="39"/>
        <v>어르신 안심 4.5G</v>
      </c>
      <c r="G703" s="27" t="str">
        <f t="shared" si="40"/>
        <v/>
      </c>
      <c r="H703" s="389" t="s">
        <v>57</v>
      </c>
    </row>
    <row r="704" spans="1:8">
      <c r="A704" s="384" t="s">
        <v>110</v>
      </c>
      <c r="B704" s="384" t="s">
        <v>102</v>
      </c>
      <c r="C704" s="385" t="s">
        <v>28</v>
      </c>
      <c r="D704" s="385" t="s">
        <v>5</v>
      </c>
      <c r="E704" s="386" t="s">
        <v>1882</v>
      </c>
      <c r="F704" s="387" t="str">
        <f t="shared" si="39"/>
        <v>어르신 에센스(어르신 스페셜)</v>
      </c>
      <c r="G704" s="27" t="str">
        <f t="shared" si="40"/>
        <v/>
      </c>
      <c r="H704" s="389" t="s">
        <v>57</v>
      </c>
    </row>
    <row r="705" spans="1:8">
      <c r="A705" s="384" t="s">
        <v>110</v>
      </c>
      <c r="B705" s="384" t="s">
        <v>102</v>
      </c>
      <c r="C705" s="385" t="s">
        <v>28</v>
      </c>
      <c r="D705" s="385" t="s">
        <v>30</v>
      </c>
      <c r="E705" s="386" t="s">
        <v>1880</v>
      </c>
      <c r="F705" s="387" t="str">
        <f t="shared" si="39"/>
        <v>T끼리어르신</v>
      </c>
      <c r="G705" s="27" t="str">
        <f t="shared" si="40"/>
        <v/>
      </c>
      <c r="H705" s="389" t="s">
        <v>166</v>
      </c>
    </row>
    <row r="706" spans="1:8">
      <c r="A706" s="384" t="s">
        <v>110</v>
      </c>
      <c r="B706" s="384" t="s">
        <v>102</v>
      </c>
      <c r="C706" s="385" t="s">
        <v>28</v>
      </c>
      <c r="D706" s="385" t="s">
        <v>30</v>
      </c>
      <c r="E706" s="386" t="s">
        <v>1879</v>
      </c>
      <c r="F706" s="387" t="str">
        <f t="shared" si="39"/>
        <v>어르신 안심 2.8G</v>
      </c>
      <c r="G706" s="27" t="str">
        <f t="shared" si="40"/>
        <v/>
      </c>
      <c r="H706" s="389" t="s">
        <v>166</v>
      </c>
    </row>
    <row r="707" spans="1:8">
      <c r="A707" s="384" t="s">
        <v>110</v>
      </c>
      <c r="B707" s="384" t="s">
        <v>102</v>
      </c>
      <c r="C707" s="385" t="s">
        <v>28</v>
      </c>
      <c r="D707" s="385" t="s">
        <v>30</v>
      </c>
      <c r="E707" s="386" t="s">
        <v>1881</v>
      </c>
      <c r="F707" s="387" t="str">
        <f t="shared" si="39"/>
        <v>어르신 안심 4.5G</v>
      </c>
      <c r="G707" s="27" t="str">
        <f t="shared" si="40"/>
        <v/>
      </c>
      <c r="H707" s="389" t="s">
        <v>57</v>
      </c>
    </row>
    <row r="708" spans="1:8">
      <c r="A708" s="384" t="s">
        <v>110</v>
      </c>
      <c r="B708" s="384" t="s">
        <v>102</v>
      </c>
      <c r="C708" s="385" t="s">
        <v>28</v>
      </c>
      <c r="D708" s="385" t="s">
        <v>30</v>
      </c>
      <c r="E708" s="386" t="s">
        <v>1882</v>
      </c>
      <c r="F708" s="387" t="str">
        <f t="shared" si="39"/>
        <v>어르신 에센스(어르신 스페셜)</v>
      </c>
      <c r="G708" s="27" t="str">
        <f t="shared" si="40"/>
        <v/>
      </c>
      <c r="H708" s="389" t="s">
        <v>57</v>
      </c>
    </row>
    <row r="709" spans="1:8">
      <c r="A709" s="384" t="s">
        <v>110</v>
      </c>
      <c r="B709" s="384" t="s">
        <v>102</v>
      </c>
      <c r="C709" s="385" t="s">
        <v>28</v>
      </c>
      <c r="D709" s="385" t="s">
        <v>10</v>
      </c>
      <c r="E709" s="386" t="s">
        <v>1880</v>
      </c>
      <c r="F709" s="387" t="str">
        <f t="shared" si="39"/>
        <v>T끼리어르신</v>
      </c>
      <c r="G709" s="27" t="str">
        <f t="shared" si="40"/>
        <v/>
      </c>
      <c r="H709" s="389" t="s">
        <v>166</v>
      </c>
    </row>
    <row r="710" spans="1:8">
      <c r="A710" s="384" t="s">
        <v>110</v>
      </c>
      <c r="B710" s="384" t="s">
        <v>102</v>
      </c>
      <c r="C710" s="385" t="s">
        <v>28</v>
      </c>
      <c r="D710" s="385" t="s">
        <v>10</v>
      </c>
      <c r="E710" s="386" t="s">
        <v>1879</v>
      </c>
      <c r="F710" s="387" t="str">
        <f t="shared" si="39"/>
        <v>어르신 안심 2.8G</v>
      </c>
      <c r="G710" s="27" t="str">
        <f t="shared" si="40"/>
        <v/>
      </c>
      <c r="H710" s="389" t="s">
        <v>166</v>
      </c>
    </row>
    <row r="711" spans="1:8">
      <c r="A711" s="384" t="s">
        <v>110</v>
      </c>
      <c r="B711" s="384" t="s">
        <v>102</v>
      </c>
      <c r="C711" s="385" t="s">
        <v>28</v>
      </c>
      <c r="D711" s="385" t="s">
        <v>10</v>
      </c>
      <c r="E711" s="386" t="s">
        <v>1881</v>
      </c>
      <c r="F711" s="387" t="str">
        <f t="shared" si="39"/>
        <v>어르신 안심 4.5G</v>
      </c>
      <c r="G711" s="27" t="str">
        <f t="shared" si="40"/>
        <v/>
      </c>
      <c r="H711" s="389" t="s">
        <v>57</v>
      </c>
    </row>
    <row r="712" spans="1:8">
      <c r="A712" s="384" t="s">
        <v>110</v>
      </c>
      <c r="B712" s="384" t="s">
        <v>102</v>
      </c>
      <c r="C712" s="385" t="s">
        <v>28</v>
      </c>
      <c r="D712" s="385" t="s">
        <v>10</v>
      </c>
      <c r="E712" s="386" t="s">
        <v>1882</v>
      </c>
      <c r="F712" s="387" t="str">
        <f t="shared" si="39"/>
        <v>어르신 에센스(어르신 스페셜)</v>
      </c>
      <c r="G712" s="27" t="str">
        <f t="shared" si="40"/>
        <v/>
      </c>
      <c r="H712" s="389" t="s">
        <v>57</v>
      </c>
    </row>
    <row r="713" spans="1:8">
      <c r="A713" s="384" t="s">
        <v>110</v>
      </c>
      <c r="B713" s="384" t="s">
        <v>102</v>
      </c>
      <c r="C713" s="385" t="s">
        <v>28</v>
      </c>
      <c r="D713" s="385" t="s">
        <v>13</v>
      </c>
      <c r="E713" s="386" t="s">
        <v>1880</v>
      </c>
      <c r="F713" s="387" t="str">
        <f t="shared" si="39"/>
        <v>T끼리어르신</v>
      </c>
      <c r="G713" s="27" t="str">
        <f t="shared" si="40"/>
        <v/>
      </c>
      <c r="H713" s="389" t="s">
        <v>166</v>
      </c>
    </row>
    <row r="714" spans="1:8">
      <c r="A714" s="384" t="s">
        <v>110</v>
      </c>
      <c r="B714" s="384" t="s">
        <v>102</v>
      </c>
      <c r="C714" s="385" t="s">
        <v>28</v>
      </c>
      <c r="D714" s="385" t="s">
        <v>13</v>
      </c>
      <c r="E714" s="386" t="s">
        <v>1879</v>
      </c>
      <c r="F714" s="387" t="str">
        <f t="shared" si="39"/>
        <v>어르신 안심 2.8G</v>
      </c>
      <c r="G714" s="27" t="str">
        <f t="shared" si="40"/>
        <v/>
      </c>
      <c r="H714" s="389" t="s">
        <v>166</v>
      </c>
    </row>
    <row r="715" spans="1:8">
      <c r="A715" s="384" t="s">
        <v>110</v>
      </c>
      <c r="B715" s="384" t="s">
        <v>102</v>
      </c>
      <c r="C715" s="385" t="s">
        <v>28</v>
      </c>
      <c r="D715" s="385" t="s">
        <v>13</v>
      </c>
      <c r="E715" s="386" t="s">
        <v>1881</v>
      </c>
      <c r="F715" s="387" t="str">
        <f t="shared" si="39"/>
        <v>어르신 안심 4.5G</v>
      </c>
      <c r="G715" s="27" t="str">
        <f t="shared" si="40"/>
        <v/>
      </c>
      <c r="H715" s="389" t="s">
        <v>57</v>
      </c>
    </row>
    <row r="716" spans="1:8">
      <c r="A716" s="384" t="s">
        <v>110</v>
      </c>
      <c r="B716" s="384" t="s">
        <v>102</v>
      </c>
      <c r="C716" s="385" t="s">
        <v>28</v>
      </c>
      <c r="D716" s="385" t="s">
        <v>13</v>
      </c>
      <c r="E716" s="386" t="s">
        <v>1882</v>
      </c>
      <c r="F716" s="387" t="str">
        <f t="shared" si="39"/>
        <v>어르신 에센스(어르신 스페셜)</v>
      </c>
      <c r="G716" s="27" t="str">
        <f t="shared" si="40"/>
        <v/>
      </c>
      <c r="H716" s="389" t="s">
        <v>57</v>
      </c>
    </row>
    <row r="717" spans="1:8">
      <c r="A717" s="384" t="s">
        <v>110</v>
      </c>
      <c r="B717" s="384" t="s">
        <v>102</v>
      </c>
      <c r="C717" s="385" t="s">
        <v>28</v>
      </c>
      <c r="D717" s="385" t="s">
        <v>34</v>
      </c>
      <c r="E717" s="386" t="s">
        <v>1880</v>
      </c>
      <c r="F717" s="387" t="str">
        <f t="shared" si="39"/>
        <v>T끼리어르신</v>
      </c>
      <c r="G717" s="27" t="str">
        <f t="shared" si="40"/>
        <v/>
      </c>
      <c r="H717" s="389" t="s">
        <v>166</v>
      </c>
    </row>
    <row r="718" spans="1:8">
      <c r="A718" s="384" t="s">
        <v>110</v>
      </c>
      <c r="B718" s="384" t="s">
        <v>102</v>
      </c>
      <c r="C718" s="385" t="s">
        <v>28</v>
      </c>
      <c r="D718" s="385" t="s">
        <v>34</v>
      </c>
      <c r="E718" s="386" t="s">
        <v>1879</v>
      </c>
      <c r="F718" s="387" t="str">
        <f t="shared" si="39"/>
        <v>어르신 안심 2.8G</v>
      </c>
      <c r="G718" s="27" t="str">
        <f t="shared" si="40"/>
        <v/>
      </c>
      <c r="H718" s="389" t="s">
        <v>166</v>
      </c>
    </row>
    <row r="719" spans="1:8">
      <c r="A719" s="384" t="s">
        <v>110</v>
      </c>
      <c r="B719" s="384" t="s">
        <v>102</v>
      </c>
      <c r="C719" s="385" t="s">
        <v>28</v>
      </c>
      <c r="D719" s="385" t="s">
        <v>34</v>
      </c>
      <c r="E719" s="386" t="s">
        <v>1881</v>
      </c>
      <c r="F719" s="387" t="str">
        <f t="shared" si="39"/>
        <v>어르신 안심 4.5G</v>
      </c>
      <c r="G719" s="27" t="str">
        <f t="shared" si="40"/>
        <v/>
      </c>
      <c r="H719" s="389" t="s">
        <v>57</v>
      </c>
    </row>
    <row r="720" spans="1:8">
      <c r="A720" s="384" t="s">
        <v>110</v>
      </c>
      <c r="B720" s="384" t="s">
        <v>102</v>
      </c>
      <c r="C720" s="385" t="s">
        <v>28</v>
      </c>
      <c r="D720" s="385" t="s">
        <v>34</v>
      </c>
      <c r="E720" s="386" t="s">
        <v>1882</v>
      </c>
      <c r="F720" s="387" t="str">
        <f t="shared" si="39"/>
        <v>어르신 에센스(어르신 스페셜)</v>
      </c>
      <c r="G720" s="27" t="str">
        <f t="shared" si="40"/>
        <v/>
      </c>
      <c r="H720" s="389" t="s">
        <v>57</v>
      </c>
    </row>
    <row r="721" spans="1:8">
      <c r="A721" s="384" t="s">
        <v>110</v>
      </c>
      <c r="B721" s="384" t="s">
        <v>102</v>
      </c>
      <c r="C721" s="385" t="s">
        <v>28</v>
      </c>
      <c r="D721" s="385" t="s">
        <v>86</v>
      </c>
      <c r="E721" s="386" t="s">
        <v>1880</v>
      </c>
      <c r="F721" s="387" t="str">
        <f t="shared" si="39"/>
        <v>T끼리어르신</v>
      </c>
      <c r="G721" s="27" t="str">
        <f t="shared" si="40"/>
        <v/>
      </c>
      <c r="H721" s="389" t="s">
        <v>166</v>
      </c>
    </row>
    <row r="722" spans="1:8">
      <c r="A722" s="384" t="s">
        <v>110</v>
      </c>
      <c r="B722" s="384" t="s">
        <v>102</v>
      </c>
      <c r="C722" s="385" t="s">
        <v>28</v>
      </c>
      <c r="D722" s="385" t="s">
        <v>86</v>
      </c>
      <c r="E722" s="386" t="s">
        <v>1879</v>
      </c>
      <c r="F722" s="387" t="str">
        <f t="shared" si="39"/>
        <v>어르신 안심 2.8G</v>
      </c>
      <c r="G722" s="27" t="str">
        <f t="shared" si="40"/>
        <v/>
      </c>
      <c r="H722" s="389" t="s">
        <v>166</v>
      </c>
    </row>
    <row r="723" spans="1:8">
      <c r="A723" s="384" t="s">
        <v>110</v>
      </c>
      <c r="B723" s="384" t="s">
        <v>102</v>
      </c>
      <c r="C723" s="385" t="s">
        <v>28</v>
      </c>
      <c r="D723" s="385" t="s">
        <v>86</v>
      </c>
      <c r="E723" s="386" t="s">
        <v>1881</v>
      </c>
      <c r="F723" s="387" t="str">
        <f t="shared" si="39"/>
        <v>어르신 안심 4.5G</v>
      </c>
      <c r="G723" s="27" t="str">
        <f t="shared" si="40"/>
        <v/>
      </c>
      <c r="H723" s="389" t="s">
        <v>57</v>
      </c>
    </row>
    <row r="724" spans="1:8">
      <c r="A724" s="384" t="s">
        <v>110</v>
      </c>
      <c r="B724" s="384" t="s">
        <v>102</v>
      </c>
      <c r="C724" s="385" t="s">
        <v>28</v>
      </c>
      <c r="D724" s="385" t="s">
        <v>86</v>
      </c>
      <c r="E724" s="386" t="s">
        <v>1882</v>
      </c>
      <c r="F724" s="387" t="str">
        <f t="shared" si="39"/>
        <v>어르신 에센스(어르신 스페셜)</v>
      </c>
      <c r="G724" s="27" t="str">
        <f t="shared" si="40"/>
        <v/>
      </c>
      <c r="H724" s="389" t="s">
        <v>57</v>
      </c>
    </row>
    <row r="725" spans="1:8">
      <c r="A725" s="384" t="s">
        <v>110</v>
      </c>
      <c r="B725" s="384" t="s">
        <v>102</v>
      </c>
      <c r="C725" s="385" t="s">
        <v>28</v>
      </c>
      <c r="D725" s="385" t="s">
        <v>161</v>
      </c>
      <c r="E725" s="386" t="s">
        <v>1880</v>
      </c>
      <c r="F725" s="387" t="str">
        <f t="shared" si="39"/>
        <v>T끼리어르신</v>
      </c>
      <c r="G725" s="27" t="str">
        <f t="shared" si="40"/>
        <v/>
      </c>
      <c r="H725" s="389" t="s">
        <v>166</v>
      </c>
    </row>
    <row r="726" spans="1:8">
      <c r="A726" s="384" t="s">
        <v>110</v>
      </c>
      <c r="B726" s="384" t="s">
        <v>102</v>
      </c>
      <c r="C726" s="385" t="s">
        <v>28</v>
      </c>
      <c r="D726" s="385" t="s">
        <v>160</v>
      </c>
      <c r="E726" s="386" t="s">
        <v>1879</v>
      </c>
      <c r="F726" s="387" t="str">
        <f t="shared" si="39"/>
        <v>어르신 안심 2.8G</v>
      </c>
      <c r="G726" s="27" t="str">
        <f t="shared" si="40"/>
        <v/>
      </c>
      <c r="H726" s="389" t="s">
        <v>166</v>
      </c>
    </row>
    <row r="727" spans="1:8">
      <c r="A727" s="384" t="s">
        <v>110</v>
      </c>
      <c r="B727" s="384" t="s">
        <v>102</v>
      </c>
      <c r="C727" s="385" t="s">
        <v>28</v>
      </c>
      <c r="D727" s="385" t="s">
        <v>160</v>
      </c>
      <c r="E727" s="386" t="s">
        <v>1881</v>
      </c>
      <c r="F727" s="387" t="str">
        <f t="shared" si="39"/>
        <v>어르신 안심 4.5G</v>
      </c>
      <c r="G727" s="27" t="str">
        <f t="shared" si="40"/>
        <v/>
      </c>
      <c r="H727" s="389" t="s">
        <v>57</v>
      </c>
    </row>
    <row r="728" spans="1:8">
      <c r="A728" s="384" t="s">
        <v>110</v>
      </c>
      <c r="B728" s="384" t="s">
        <v>102</v>
      </c>
      <c r="C728" s="385" t="s">
        <v>28</v>
      </c>
      <c r="D728" s="385" t="s">
        <v>160</v>
      </c>
      <c r="E728" s="386" t="s">
        <v>1882</v>
      </c>
      <c r="F728" s="387" t="str">
        <f t="shared" si="39"/>
        <v>어르신 에센스(어르신 스페셜)</v>
      </c>
      <c r="G728" s="27" t="str">
        <f t="shared" si="40"/>
        <v/>
      </c>
      <c r="H728" s="389" t="s">
        <v>57</v>
      </c>
    </row>
    <row r="729" spans="1:8">
      <c r="A729" s="384" t="s">
        <v>110</v>
      </c>
      <c r="B729" s="384" t="s">
        <v>102</v>
      </c>
      <c r="C729" s="385" t="s">
        <v>48</v>
      </c>
      <c r="D729" s="385" t="s">
        <v>5</v>
      </c>
      <c r="E729" s="386" t="s">
        <v>1880</v>
      </c>
      <c r="F729" s="387" t="str">
        <f t="shared" si="39"/>
        <v>T끼리어르신</v>
      </c>
      <c r="G729" s="27" t="str">
        <f t="shared" si="40"/>
        <v/>
      </c>
      <c r="H729" s="389" t="s">
        <v>166</v>
      </c>
    </row>
    <row r="730" spans="1:8">
      <c r="A730" s="384" t="s">
        <v>110</v>
      </c>
      <c r="B730" s="384" t="s">
        <v>102</v>
      </c>
      <c r="C730" s="385" t="s">
        <v>31</v>
      </c>
      <c r="D730" s="385" t="s">
        <v>5</v>
      </c>
      <c r="E730" s="386" t="s">
        <v>1879</v>
      </c>
      <c r="F730" s="387" t="str">
        <f t="shared" si="39"/>
        <v>어르신 안심 2.8G</v>
      </c>
      <c r="G730" s="27" t="str">
        <f t="shared" si="40"/>
        <v/>
      </c>
      <c r="H730" s="389" t="s">
        <v>166</v>
      </c>
    </row>
    <row r="731" spans="1:8">
      <c r="A731" s="384" t="s">
        <v>110</v>
      </c>
      <c r="B731" s="384" t="s">
        <v>102</v>
      </c>
      <c r="C731" s="385" t="s">
        <v>31</v>
      </c>
      <c r="D731" s="385" t="s">
        <v>5</v>
      </c>
      <c r="E731" s="386" t="s">
        <v>1881</v>
      </c>
      <c r="F731" s="387" t="str">
        <f t="shared" si="39"/>
        <v>어르신 안심 4.5G</v>
      </c>
      <c r="G731" s="27" t="str">
        <f t="shared" si="40"/>
        <v/>
      </c>
      <c r="H731" s="389" t="s">
        <v>57</v>
      </c>
    </row>
    <row r="732" spans="1:8">
      <c r="A732" s="384" t="s">
        <v>110</v>
      </c>
      <c r="B732" s="384" t="s">
        <v>102</v>
      </c>
      <c r="C732" s="385" t="s">
        <v>31</v>
      </c>
      <c r="D732" s="385" t="s">
        <v>5</v>
      </c>
      <c r="E732" s="386" t="s">
        <v>1882</v>
      </c>
      <c r="F732" s="387" t="str">
        <f t="shared" si="39"/>
        <v>어르신 에센스(어르신 스페셜)</v>
      </c>
      <c r="G732" s="27" t="str">
        <f t="shared" si="40"/>
        <v/>
      </c>
      <c r="H732" s="389" t="s">
        <v>57</v>
      </c>
    </row>
    <row r="733" spans="1:8">
      <c r="A733" s="384" t="s">
        <v>110</v>
      </c>
      <c r="B733" s="384" t="s">
        <v>102</v>
      </c>
      <c r="C733" s="385" t="s">
        <v>31</v>
      </c>
      <c r="D733" s="385" t="s">
        <v>30</v>
      </c>
      <c r="E733" s="386" t="s">
        <v>1880</v>
      </c>
      <c r="F733" s="387" t="str">
        <f t="shared" si="39"/>
        <v>T끼리어르신</v>
      </c>
      <c r="G733" s="27" t="str">
        <f t="shared" si="40"/>
        <v/>
      </c>
      <c r="H733" s="389" t="s">
        <v>166</v>
      </c>
    </row>
    <row r="734" spans="1:8">
      <c r="A734" s="384" t="s">
        <v>110</v>
      </c>
      <c r="B734" s="384" t="s">
        <v>102</v>
      </c>
      <c r="C734" s="385" t="s">
        <v>31</v>
      </c>
      <c r="D734" s="385" t="s">
        <v>30</v>
      </c>
      <c r="E734" s="386" t="s">
        <v>1879</v>
      </c>
      <c r="F734" s="387" t="str">
        <f t="shared" si="39"/>
        <v>어르신 안심 2.8G</v>
      </c>
      <c r="G734" s="27" t="str">
        <f t="shared" si="40"/>
        <v/>
      </c>
      <c r="H734" s="389" t="s">
        <v>166</v>
      </c>
    </row>
    <row r="735" spans="1:8">
      <c r="A735" s="384" t="s">
        <v>110</v>
      </c>
      <c r="B735" s="384" t="s">
        <v>102</v>
      </c>
      <c r="C735" s="385" t="s">
        <v>31</v>
      </c>
      <c r="D735" s="385" t="s">
        <v>30</v>
      </c>
      <c r="E735" s="386" t="s">
        <v>1881</v>
      </c>
      <c r="F735" s="387" t="str">
        <f t="shared" si="39"/>
        <v>어르신 안심 4.5G</v>
      </c>
      <c r="G735" s="27" t="str">
        <f t="shared" si="40"/>
        <v/>
      </c>
      <c r="H735" s="389" t="s">
        <v>57</v>
      </c>
    </row>
    <row r="736" spans="1:8">
      <c r="A736" s="384" t="s">
        <v>110</v>
      </c>
      <c r="B736" s="384" t="s">
        <v>102</v>
      </c>
      <c r="C736" s="385" t="s">
        <v>31</v>
      </c>
      <c r="D736" s="385" t="s">
        <v>30</v>
      </c>
      <c r="E736" s="386" t="s">
        <v>1882</v>
      </c>
      <c r="F736" s="387" t="str">
        <f t="shared" si="39"/>
        <v>어르신 에센스(어르신 스페셜)</v>
      </c>
      <c r="G736" s="27" t="str">
        <f t="shared" si="40"/>
        <v/>
      </c>
      <c r="H736" s="389" t="s">
        <v>57</v>
      </c>
    </row>
    <row r="737" spans="1:8">
      <c r="A737" s="384" t="s">
        <v>110</v>
      </c>
      <c r="B737" s="384" t="s">
        <v>102</v>
      </c>
      <c r="C737" s="385" t="s">
        <v>31</v>
      </c>
      <c r="D737" s="385" t="s">
        <v>10</v>
      </c>
      <c r="E737" s="386" t="s">
        <v>1880</v>
      </c>
      <c r="F737" s="387" t="str">
        <f t="shared" si="39"/>
        <v>T끼리어르신</v>
      </c>
      <c r="G737" s="27" t="str">
        <f t="shared" si="40"/>
        <v/>
      </c>
      <c r="H737" s="389" t="s">
        <v>166</v>
      </c>
    </row>
    <row r="738" spans="1:8">
      <c r="A738" s="384" t="s">
        <v>110</v>
      </c>
      <c r="B738" s="384" t="s">
        <v>102</v>
      </c>
      <c r="C738" s="385" t="s">
        <v>31</v>
      </c>
      <c r="D738" s="385" t="s">
        <v>10</v>
      </c>
      <c r="E738" s="386" t="s">
        <v>1879</v>
      </c>
      <c r="F738" s="387" t="str">
        <f t="shared" si="39"/>
        <v>어르신 안심 2.8G</v>
      </c>
      <c r="G738" s="27" t="str">
        <f t="shared" si="40"/>
        <v/>
      </c>
      <c r="H738" s="389" t="s">
        <v>166</v>
      </c>
    </row>
    <row r="739" spans="1:8">
      <c r="A739" s="384" t="s">
        <v>110</v>
      </c>
      <c r="B739" s="384" t="s">
        <v>102</v>
      </c>
      <c r="C739" s="385" t="s">
        <v>31</v>
      </c>
      <c r="D739" s="385" t="s">
        <v>10</v>
      </c>
      <c r="E739" s="386" t="s">
        <v>1881</v>
      </c>
      <c r="F739" s="387" t="str">
        <f t="shared" si="39"/>
        <v>어르신 안심 4.5G</v>
      </c>
      <c r="G739" s="27" t="str">
        <f t="shared" si="40"/>
        <v/>
      </c>
      <c r="H739" s="389" t="s">
        <v>57</v>
      </c>
    </row>
    <row r="740" spans="1:8">
      <c r="A740" s="384" t="s">
        <v>110</v>
      </c>
      <c r="B740" s="384" t="s">
        <v>102</v>
      </c>
      <c r="C740" s="385" t="s">
        <v>31</v>
      </c>
      <c r="D740" s="385" t="s">
        <v>10</v>
      </c>
      <c r="E740" s="386" t="s">
        <v>1882</v>
      </c>
      <c r="F740" s="387" t="str">
        <f t="shared" si="39"/>
        <v>어르신 에센스(어르신 스페셜)</v>
      </c>
      <c r="G740" s="27" t="str">
        <f t="shared" si="40"/>
        <v/>
      </c>
      <c r="H740" s="389" t="s">
        <v>57</v>
      </c>
    </row>
    <row r="741" spans="1:8">
      <c r="A741" s="384" t="s">
        <v>110</v>
      </c>
      <c r="B741" s="384" t="s">
        <v>102</v>
      </c>
      <c r="C741" s="385" t="s">
        <v>31</v>
      </c>
      <c r="D741" s="385" t="s">
        <v>13</v>
      </c>
      <c r="E741" s="386" t="s">
        <v>1880</v>
      </c>
      <c r="F741" s="387" t="str">
        <f t="shared" si="39"/>
        <v>T끼리어르신</v>
      </c>
      <c r="G741" s="27" t="str">
        <f t="shared" si="40"/>
        <v/>
      </c>
      <c r="H741" s="389" t="s">
        <v>166</v>
      </c>
    </row>
    <row r="742" spans="1:8">
      <c r="A742" s="384" t="s">
        <v>110</v>
      </c>
      <c r="B742" s="384" t="s">
        <v>102</v>
      </c>
      <c r="C742" s="385" t="s">
        <v>31</v>
      </c>
      <c r="D742" s="385" t="s">
        <v>13</v>
      </c>
      <c r="E742" s="386" t="s">
        <v>1879</v>
      </c>
      <c r="F742" s="387" t="str">
        <f t="shared" si="39"/>
        <v>어르신 안심 2.8G</v>
      </c>
      <c r="G742" s="27" t="str">
        <f t="shared" si="40"/>
        <v/>
      </c>
      <c r="H742" s="389" t="s">
        <v>166</v>
      </c>
    </row>
    <row r="743" spans="1:8">
      <c r="A743" s="384" t="s">
        <v>110</v>
      </c>
      <c r="B743" s="384" t="s">
        <v>102</v>
      </c>
      <c r="C743" s="385" t="s">
        <v>31</v>
      </c>
      <c r="D743" s="385" t="s">
        <v>13</v>
      </c>
      <c r="E743" s="386" t="s">
        <v>1881</v>
      </c>
      <c r="F743" s="387" t="str">
        <f t="shared" si="39"/>
        <v>어르신 안심 4.5G</v>
      </c>
      <c r="G743" s="27" t="str">
        <f t="shared" si="40"/>
        <v/>
      </c>
      <c r="H743" s="389" t="s">
        <v>57</v>
      </c>
    </row>
    <row r="744" spans="1:8">
      <c r="A744" s="384" t="s">
        <v>110</v>
      </c>
      <c r="B744" s="384" t="s">
        <v>102</v>
      </c>
      <c r="C744" s="385" t="s">
        <v>31</v>
      </c>
      <c r="D744" s="385" t="s">
        <v>13</v>
      </c>
      <c r="E744" s="386" t="s">
        <v>1882</v>
      </c>
      <c r="F744" s="387" t="str">
        <f t="shared" si="39"/>
        <v>어르신 에센스(어르신 스페셜)</v>
      </c>
      <c r="G744" s="27" t="str">
        <f t="shared" si="40"/>
        <v/>
      </c>
      <c r="H744" s="389" t="s">
        <v>57</v>
      </c>
    </row>
    <row r="745" spans="1:8">
      <c r="A745" s="384" t="s">
        <v>110</v>
      </c>
      <c r="B745" s="384" t="s">
        <v>102</v>
      </c>
      <c r="C745" s="385" t="s">
        <v>31</v>
      </c>
      <c r="D745" s="385" t="s">
        <v>34</v>
      </c>
      <c r="E745" s="386" t="s">
        <v>1880</v>
      </c>
      <c r="F745" s="387" t="str">
        <f t="shared" si="39"/>
        <v>T끼리어르신</v>
      </c>
      <c r="G745" s="27" t="str">
        <f t="shared" si="40"/>
        <v/>
      </c>
      <c r="H745" s="389" t="s">
        <v>166</v>
      </c>
    </row>
    <row r="746" spans="1:8">
      <c r="A746" s="384" t="s">
        <v>110</v>
      </c>
      <c r="B746" s="384" t="s">
        <v>102</v>
      </c>
      <c r="C746" s="385" t="s">
        <v>31</v>
      </c>
      <c r="D746" s="385" t="s">
        <v>34</v>
      </c>
      <c r="E746" s="386" t="s">
        <v>1879</v>
      </c>
      <c r="F746" s="387" t="str">
        <f t="shared" si="39"/>
        <v>어르신 안심 2.8G</v>
      </c>
      <c r="G746" s="27" t="str">
        <f t="shared" si="40"/>
        <v/>
      </c>
      <c r="H746" s="389" t="s">
        <v>166</v>
      </c>
    </row>
    <row r="747" spans="1:8">
      <c r="A747" s="384" t="s">
        <v>110</v>
      </c>
      <c r="B747" s="384" t="s">
        <v>102</v>
      </c>
      <c r="C747" s="385" t="s">
        <v>31</v>
      </c>
      <c r="D747" s="385" t="s">
        <v>34</v>
      </c>
      <c r="E747" s="386" t="s">
        <v>1881</v>
      </c>
      <c r="F747" s="387" t="str">
        <f t="shared" si="39"/>
        <v>어르신 안심 4.5G</v>
      </c>
      <c r="G747" s="27" t="str">
        <f t="shared" si="40"/>
        <v/>
      </c>
      <c r="H747" s="389" t="s">
        <v>57</v>
      </c>
    </row>
    <row r="748" spans="1:8">
      <c r="A748" s="384" t="s">
        <v>110</v>
      </c>
      <c r="B748" s="384" t="s">
        <v>102</v>
      </c>
      <c r="C748" s="385" t="s">
        <v>31</v>
      </c>
      <c r="D748" s="385" t="s">
        <v>34</v>
      </c>
      <c r="E748" s="386" t="s">
        <v>1882</v>
      </c>
      <c r="F748" s="387" t="str">
        <f t="shared" si="39"/>
        <v>어르신 에센스(어르신 스페셜)</v>
      </c>
      <c r="G748" s="27" t="str">
        <f t="shared" si="40"/>
        <v/>
      </c>
      <c r="H748" s="389" t="s">
        <v>57</v>
      </c>
    </row>
    <row r="749" spans="1:8">
      <c r="A749" s="384" t="s">
        <v>110</v>
      </c>
      <c r="B749" s="384" t="s">
        <v>102</v>
      </c>
      <c r="C749" s="385" t="s">
        <v>31</v>
      </c>
      <c r="D749" s="385" t="s">
        <v>86</v>
      </c>
      <c r="E749" s="386" t="s">
        <v>1880</v>
      </c>
      <c r="F749" s="387" t="str">
        <f t="shared" si="39"/>
        <v>T끼리어르신</v>
      </c>
      <c r="G749" s="27" t="str">
        <f t="shared" si="40"/>
        <v/>
      </c>
      <c r="H749" s="389" t="s">
        <v>166</v>
      </c>
    </row>
    <row r="750" spans="1:8">
      <c r="A750" s="384" t="s">
        <v>110</v>
      </c>
      <c r="B750" s="384" t="s">
        <v>102</v>
      </c>
      <c r="C750" s="385" t="s">
        <v>31</v>
      </c>
      <c r="D750" s="385" t="s">
        <v>86</v>
      </c>
      <c r="E750" s="386" t="s">
        <v>1879</v>
      </c>
      <c r="F750" s="387" t="str">
        <f t="shared" si="39"/>
        <v>어르신 안심 2.8G</v>
      </c>
      <c r="G750" s="27" t="str">
        <f t="shared" si="40"/>
        <v/>
      </c>
      <c r="H750" s="389" t="s">
        <v>166</v>
      </c>
    </row>
    <row r="751" spans="1:8">
      <c r="A751" s="384" t="s">
        <v>110</v>
      </c>
      <c r="B751" s="384" t="s">
        <v>102</v>
      </c>
      <c r="C751" s="385" t="s">
        <v>31</v>
      </c>
      <c r="D751" s="385" t="s">
        <v>86</v>
      </c>
      <c r="E751" s="386" t="s">
        <v>1881</v>
      </c>
      <c r="F751" s="387" t="str">
        <f t="shared" si="39"/>
        <v>어르신 안심 4.5G</v>
      </c>
      <c r="G751" s="27" t="str">
        <f t="shared" si="40"/>
        <v/>
      </c>
      <c r="H751" s="389" t="s">
        <v>57</v>
      </c>
    </row>
    <row r="752" spans="1:8">
      <c r="A752" s="384" t="s">
        <v>110</v>
      </c>
      <c r="B752" s="384" t="s">
        <v>102</v>
      </c>
      <c r="C752" s="385" t="s">
        <v>31</v>
      </c>
      <c r="D752" s="385" t="s">
        <v>86</v>
      </c>
      <c r="E752" s="386" t="s">
        <v>1882</v>
      </c>
      <c r="F752" s="387" t="str">
        <f t="shared" si="39"/>
        <v>어르신 에센스(어르신 스페셜)</v>
      </c>
      <c r="G752" s="27" t="str">
        <f t="shared" si="40"/>
        <v/>
      </c>
      <c r="H752" s="389" t="s">
        <v>57</v>
      </c>
    </row>
    <row r="753" spans="1:8">
      <c r="A753" s="384" t="s">
        <v>110</v>
      </c>
      <c r="B753" s="384" t="s">
        <v>102</v>
      </c>
      <c r="C753" s="385" t="s">
        <v>31</v>
      </c>
      <c r="D753" s="385" t="s">
        <v>161</v>
      </c>
      <c r="E753" s="386" t="s">
        <v>1880</v>
      </c>
      <c r="F753" s="387" t="str">
        <f t="shared" si="39"/>
        <v>T끼리어르신</v>
      </c>
      <c r="G753" s="27" t="str">
        <f t="shared" si="40"/>
        <v/>
      </c>
      <c r="H753" s="389" t="s">
        <v>166</v>
      </c>
    </row>
    <row r="754" spans="1:8">
      <c r="A754" s="384" t="s">
        <v>110</v>
      </c>
      <c r="B754" s="384" t="s">
        <v>102</v>
      </c>
      <c r="C754" s="385" t="s">
        <v>31</v>
      </c>
      <c r="D754" s="385" t="s">
        <v>160</v>
      </c>
      <c r="E754" s="386" t="s">
        <v>1879</v>
      </c>
      <c r="F754" s="387" t="str">
        <f t="shared" si="39"/>
        <v>어르신 안심 2.8G</v>
      </c>
      <c r="G754" s="27" t="str">
        <f t="shared" si="40"/>
        <v/>
      </c>
      <c r="H754" s="389" t="s">
        <v>166</v>
      </c>
    </row>
    <row r="755" spans="1:8">
      <c r="A755" s="384" t="s">
        <v>110</v>
      </c>
      <c r="B755" s="384" t="s">
        <v>102</v>
      </c>
      <c r="C755" s="385" t="s">
        <v>31</v>
      </c>
      <c r="D755" s="385" t="s">
        <v>160</v>
      </c>
      <c r="E755" s="386" t="s">
        <v>1881</v>
      </c>
      <c r="F755" s="387" t="str">
        <f t="shared" si="39"/>
        <v>어르신 안심 4.5G</v>
      </c>
      <c r="G755" s="27" t="str">
        <f t="shared" si="40"/>
        <v/>
      </c>
      <c r="H755" s="389" t="s">
        <v>57</v>
      </c>
    </row>
    <row r="756" spans="1:8">
      <c r="A756" s="384" t="s">
        <v>110</v>
      </c>
      <c r="B756" s="384" t="s">
        <v>102</v>
      </c>
      <c r="C756" s="385" t="s">
        <v>31</v>
      </c>
      <c r="D756" s="385" t="s">
        <v>160</v>
      </c>
      <c r="E756" s="386" t="s">
        <v>1882</v>
      </c>
      <c r="F756" s="387" t="str">
        <f t="shared" si="39"/>
        <v>어르신 에센스(어르신 스페셜)</v>
      </c>
      <c r="G756" s="27" t="str">
        <f t="shared" si="40"/>
        <v/>
      </c>
      <c r="H756" s="389" t="s">
        <v>57</v>
      </c>
    </row>
    <row r="757" spans="1:8">
      <c r="A757" s="384" t="s">
        <v>110</v>
      </c>
      <c r="B757" s="384" t="s">
        <v>102</v>
      </c>
      <c r="C757" s="385" t="s">
        <v>49</v>
      </c>
      <c r="D757" s="385" t="s">
        <v>5</v>
      </c>
      <c r="E757" s="386" t="s">
        <v>1880</v>
      </c>
      <c r="F757" s="387" t="str">
        <f t="shared" si="39"/>
        <v>T끼리어르신</v>
      </c>
      <c r="G757" s="27" t="str">
        <f t="shared" si="40"/>
        <v/>
      </c>
      <c r="H757" s="389" t="s">
        <v>166</v>
      </c>
    </row>
    <row r="758" spans="1:8">
      <c r="A758" s="384" t="s">
        <v>110</v>
      </c>
      <c r="B758" s="384" t="s">
        <v>102</v>
      </c>
      <c r="C758" s="385" t="s">
        <v>32</v>
      </c>
      <c r="D758" s="385" t="s">
        <v>5</v>
      </c>
      <c r="E758" s="386" t="s">
        <v>1879</v>
      </c>
      <c r="F758" s="387" t="str">
        <f t="shared" si="39"/>
        <v>어르신 안심 2.8G</v>
      </c>
      <c r="G758" s="27" t="str">
        <f t="shared" si="40"/>
        <v/>
      </c>
      <c r="H758" s="389" t="s">
        <v>166</v>
      </c>
    </row>
    <row r="759" spans="1:8">
      <c r="A759" s="384" t="s">
        <v>110</v>
      </c>
      <c r="B759" s="384" t="s">
        <v>102</v>
      </c>
      <c r="C759" s="385" t="s">
        <v>32</v>
      </c>
      <c r="D759" s="385" t="s">
        <v>5</v>
      </c>
      <c r="E759" s="386" t="s">
        <v>1881</v>
      </c>
      <c r="F759" s="387" t="str">
        <f t="shared" si="39"/>
        <v>어르신 안심 4.5G</v>
      </c>
      <c r="G759" s="27" t="str">
        <f t="shared" si="40"/>
        <v/>
      </c>
      <c r="H759" s="389" t="s">
        <v>57</v>
      </c>
    </row>
    <row r="760" spans="1:8">
      <c r="A760" s="384" t="s">
        <v>110</v>
      </c>
      <c r="B760" s="384" t="s">
        <v>102</v>
      </c>
      <c r="C760" s="385" t="s">
        <v>32</v>
      </c>
      <c r="D760" s="385" t="s">
        <v>5</v>
      </c>
      <c r="E760" s="386" t="s">
        <v>1882</v>
      </c>
      <c r="F760" s="387" t="str">
        <f t="shared" si="39"/>
        <v>어르신 에센스(어르신 스페셜)</v>
      </c>
      <c r="G760" s="27" t="str">
        <f t="shared" si="40"/>
        <v/>
      </c>
      <c r="H760" s="389" t="s">
        <v>57</v>
      </c>
    </row>
    <row r="761" spans="1:8">
      <c r="A761" s="384" t="s">
        <v>110</v>
      </c>
      <c r="B761" s="384" t="s">
        <v>102</v>
      </c>
      <c r="C761" s="385" t="s">
        <v>32</v>
      </c>
      <c r="D761" s="385" t="s">
        <v>30</v>
      </c>
      <c r="E761" s="386" t="s">
        <v>1880</v>
      </c>
      <c r="F761" s="387" t="str">
        <f t="shared" si="39"/>
        <v>T끼리어르신</v>
      </c>
      <c r="G761" s="27" t="str">
        <f t="shared" si="40"/>
        <v/>
      </c>
      <c r="H761" s="389" t="s">
        <v>166</v>
      </c>
    </row>
    <row r="762" spans="1:8">
      <c r="A762" s="384" t="s">
        <v>110</v>
      </c>
      <c r="B762" s="384" t="s">
        <v>102</v>
      </c>
      <c r="C762" s="385" t="s">
        <v>32</v>
      </c>
      <c r="D762" s="385" t="s">
        <v>30</v>
      </c>
      <c r="E762" s="386" t="s">
        <v>1879</v>
      </c>
      <c r="F762" s="387" t="str">
        <f t="shared" si="39"/>
        <v>어르신 안심 2.8G</v>
      </c>
      <c r="G762" s="27" t="str">
        <f t="shared" si="40"/>
        <v/>
      </c>
      <c r="H762" s="389" t="s">
        <v>166</v>
      </c>
    </row>
    <row r="763" spans="1:8">
      <c r="A763" s="384" t="s">
        <v>110</v>
      </c>
      <c r="B763" s="384" t="s">
        <v>102</v>
      </c>
      <c r="C763" s="385" t="s">
        <v>32</v>
      </c>
      <c r="D763" s="385" t="s">
        <v>30</v>
      </c>
      <c r="E763" s="386" t="s">
        <v>1881</v>
      </c>
      <c r="F763" s="387" t="str">
        <f t="shared" si="39"/>
        <v>어르신 안심 4.5G</v>
      </c>
      <c r="G763" s="27" t="str">
        <f t="shared" si="40"/>
        <v/>
      </c>
      <c r="H763" s="389" t="s">
        <v>57</v>
      </c>
    </row>
    <row r="764" spans="1:8">
      <c r="A764" s="384" t="s">
        <v>110</v>
      </c>
      <c r="B764" s="384" t="s">
        <v>102</v>
      </c>
      <c r="C764" s="385" t="s">
        <v>32</v>
      </c>
      <c r="D764" s="385" t="s">
        <v>30</v>
      </c>
      <c r="E764" s="386" t="s">
        <v>1882</v>
      </c>
      <c r="F764" s="387" t="str">
        <f t="shared" si="39"/>
        <v>어르신 에센스(어르신 스페셜)</v>
      </c>
      <c r="G764" s="27" t="str">
        <f t="shared" si="40"/>
        <v/>
      </c>
      <c r="H764" s="389" t="s">
        <v>57</v>
      </c>
    </row>
    <row r="765" spans="1:8">
      <c r="A765" s="384" t="s">
        <v>110</v>
      </c>
      <c r="B765" s="384" t="s">
        <v>102</v>
      </c>
      <c r="C765" s="385" t="s">
        <v>32</v>
      </c>
      <c r="D765" s="385" t="s">
        <v>10</v>
      </c>
      <c r="E765" s="386" t="s">
        <v>1880</v>
      </c>
      <c r="F765" s="387" t="str">
        <f t="shared" ref="F765:F812" si="41">IFERROR(VLOOKUP(E765,$A$11:$H$16,8,0),0)</f>
        <v>T끼리어르신</v>
      </c>
      <c r="G765" s="27" t="str">
        <f t="shared" ref="G765:G828" si="42">IF(F765="스몰","LTE안심옵션","")</f>
        <v/>
      </c>
      <c r="H765" s="389" t="s">
        <v>166</v>
      </c>
    </row>
    <row r="766" spans="1:8">
      <c r="A766" s="384" t="s">
        <v>110</v>
      </c>
      <c r="B766" s="384" t="s">
        <v>102</v>
      </c>
      <c r="C766" s="385" t="s">
        <v>32</v>
      </c>
      <c r="D766" s="385" t="s">
        <v>10</v>
      </c>
      <c r="E766" s="386" t="s">
        <v>1879</v>
      </c>
      <c r="F766" s="387" t="str">
        <f t="shared" si="41"/>
        <v>어르신 안심 2.8G</v>
      </c>
      <c r="G766" s="27" t="str">
        <f t="shared" si="42"/>
        <v/>
      </c>
      <c r="H766" s="389" t="s">
        <v>166</v>
      </c>
    </row>
    <row r="767" spans="1:8">
      <c r="A767" s="384" t="s">
        <v>110</v>
      </c>
      <c r="B767" s="384" t="s">
        <v>102</v>
      </c>
      <c r="C767" s="385" t="s">
        <v>32</v>
      </c>
      <c r="D767" s="385" t="s">
        <v>10</v>
      </c>
      <c r="E767" s="386" t="s">
        <v>1881</v>
      </c>
      <c r="F767" s="387" t="str">
        <f t="shared" si="41"/>
        <v>어르신 안심 4.5G</v>
      </c>
      <c r="G767" s="27" t="str">
        <f t="shared" si="42"/>
        <v/>
      </c>
      <c r="H767" s="389" t="s">
        <v>57</v>
      </c>
    </row>
    <row r="768" spans="1:8">
      <c r="A768" s="384" t="s">
        <v>110</v>
      </c>
      <c r="B768" s="384" t="s">
        <v>102</v>
      </c>
      <c r="C768" s="385" t="s">
        <v>32</v>
      </c>
      <c r="D768" s="385" t="s">
        <v>10</v>
      </c>
      <c r="E768" s="386" t="s">
        <v>1882</v>
      </c>
      <c r="F768" s="387" t="str">
        <f t="shared" si="41"/>
        <v>어르신 에센스(어르신 스페셜)</v>
      </c>
      <c r="G768" s="27" t="str">
        <f t="shared" si="42"/>
        <v/>
      </c>
      <c r="H768" s="389" t="s">
        <v>57</v>
      </c>
    </row>
    <row r="769" spans="1:8">
      <c r="A769" s="384" t="s">
        <v>110</v>
      </c>
      <c r="B769" s="384" t="s">
        <v>102</v>
      </c>
      <c r="C769" s="385" t="s">
        <v>32</v>
      </c>
      <c r="D769" s="385" t="s">
        <v>13</v>
      </c>
      <c r="E769" s="386" t="s">
        <v>1880</v>
      </c>
      <c r="F769" s="387" t="str">
        <f t="shared" si="41"/>
        <v>T끼리어르신</v>
      </c>
      <c r="G769" s="27" t="str">
        <f t="shared" si="42"/>
        <v/>
      </c>
      <c r="H769" s="389" t="s">
        <v>166</v>
      </c>
    </row>
    <row r="770" spans="1:8">
      <c r="A770" s="384" t="s">
        <v>110</v>
      </c>
      <c r="B770" s="384" t="s">
        <v>102</v>
      </c>
      <c r="C770" s="385" t="s">
        <v>32</v>
      </c>
      <c r="D770" s="385" t="s">
        <v>13</v>
      </c>
      <c r="E770" s="386" t="s">
        <v>1879</v>
      </c>
      <c r="F770" s="387" t="str">
        <f t="shared" si="41"/>
        <v>어르신 안심 2.8G</v>
      </c>
      <c r="G770" s="27" t="str">
        <f t="shared" si="42"/>
        <v/>
      </c>
      <c r="H770" s="389" t="s">
        <v>166</v>
      </c>
    </row>
    <row r="771" spans="1:8">
      <c r="A771" s="384" t="s">
        <v>110</v>
      </c>
      <c r="B771" s="384" t="s">
        <v>102</v>
      </c>
      <c r="C771" s="385" t="s">
        <v>32</v>
      </c>
      <c r="D771" s="385" t="s">
        <v>13</v>
      </c>
      <c r="E771" s="386" t="s">
        <v>1881</v>
      </c>
      <c r="F771" s="387" t="str">
        <f t="shared" si="41"/>
        <v>어르신 안심 4.5G</v>
      </c>
      <c r="G771" s="27" t="str">
        <f t="shared" si="42"/>
        <v/>
      </c>
      <c r="H771" s="389" t="s">
        <v>57</v>
      </c>
    </row>
    <row r="772" spans="1:8">
      <c r="A772" s="384" t="s">
        <v>110</v>
      </c>
      <c r="B772" s="384" t="s">
        <v>102</v>
      </c>
      <c r="C772" s="385" t="s">
        <v>32</v>
      </c>
      <c r="D772" s="385" t="s">
        <v>13</v>
      </c>
      <c r="E772" s="386" t="s">
        <v>1882</v>
      </c>
      <c r="F772" s="387" t="str">
        <f t="shared" si="41"/>
        <v>어르신 에센스(어르신 스페셜)</v>
      </c>
      <c r="G772" s="27" t="str">
        <f t="shared" si="42"/>
        <v/>
      </c>
      <c r="H772" s="389" t="s">
        <v>57</v>
      </c>
    </row>
    <row r="773" spans="1:8">
      <c r="A773" s="384" t="s">
        <v>110</v>
      </c>
      <c r="B773" s="384" t="s">
        <v>102</v>
      </c>
      <c r="C773" s="385" t="s">
        <v>32</v>
      </c>
      <c r="D773" s="385" t="s">
        <v>34</v>
      </c>
      <c r="E773" s="386" t="s">
        <v>1880</v>
      </c>
      <c r="F773" s="387" t="str">
        <f t="shared" si="41"/>
        <v>T끼리어르신</v>
      </c>
      <c r="G773" s="27" t="str">
        <f t="shared" si="42"/>
        <v/>
      </c>
      <c r="H773" s="389" t="s">
        <v>166</v>
      </c>
    </row>
    <row r="774" spans="1:8">
      <c r="A774" s="384" t="s">
        <v>110</v>
      </c>
      <c r="B774" s="384" t="s">
        <v>102</v>
      </c>
      <c r="C774" s="385" t="s">
        <v>32</v>
      </c>
      <c r="D774" s="385" t="s">
        <v>34</v>
      </c>
      <c r="E774" s="386" t="s">
        <v>1879</v>
      </c>
      <c r="F774" s="387" t="str">
        <f t="shared" si="41"/>
        <v>어르신 안심 2.8G</v>
      </c>
      <c r="G774" s="27" t="str">
        <f t="shared" si="42"/>
        <v/>
      </c>
      <c r="H774" s="389" t="s">
        <v>166</v>
      </c>
    </row>
    <row r="775" spans="1:8">
      <c r="A775" s="384" t="s">
        <v>110</v>
      </c>
      <c r="B775" s="384" t="s">
        <v>102</v>
      </c>
      <c r="C775" s="385" t="s">
        <v>32</v>
      </c>
      <c r="D775" s="385" t="s">
        <v>34</v>
      </c>
      <c r="E775" s="386" t="s">
        <v>1881</v>
      </c>
      <c r="F775" s="387" t="str">
        <f t="shared" si="41"/>
        <v>어르신 안심 4.5G</v>
      </c>
      <c r="G775" s="27" t="str">
        <f t="shared" si="42"/>
        <v/>
      </c>
      <c r="H775" s="389" t="s">
        <v>57</v>
      </c>
    </row>
    <row r="776" spans="1:8">
      <c r="A776" s="384" t="s">
        <v>110</v>
      </c>
      <c r="B776" s="384" t="s">
        <v>102</v>
      </c>
      <c r="C776" s="385" t="s">
        <v>32</v>
      </c>
      <c r="D776" s="385" t="s">
        <v>34</v>
      </c>
      <c r="E776" s="386" t="s">
        <v>1882</v>
      </c>
      <c r="F776" s="387" t="str">
        <f t="shared" si="41"/>
        <v>어르신 에센스(어르신 스페셜)</v>
      </c>
      <c r="G776" s="27" t="str">
        <f t="shared" si="42"/>
        <v/>
      </c>
      <c r="H776" s="389" t="s">
        <v>57</v>
      </c>
    </row>
    <row r="777" spans="1:8">
      <c r="A777" s="384" t="s">
        <v>110</v>
      </c>
      <c r="B777" s="384" t="s">
        <v>102</v>
      </c>
      <c r="C777" s="385" t="s">
        <v>32</v>
      </c>
      <c r="D777" s="385" t="s">
        <v>86</v>
      </c>
      <c r="E777" s="386" t="s">
        <v>1880</v>
      </c>
      <c r="F777" s="387" t="str">
        <f t="shared" si="41"/>
        <v>T끼리어르신</v>
      </c>
      <c r="G777" s="27" t="str">
        <f t="shared" si="42"/>
        <v/>
      </c>
      <c r="H777" s="389" t="s">
        <v>166</v>
      </c>
    </row>
    <row r="778" spans="1:8">
      <c r="A778" s="384" t="s">
        <v>110</v>
      </c>
      <c r="B778" s="384" t="s">
        <v>102</v>
      </c>
      <c r="C778" s="385" t="s">
        <v>32</v>
      </c>
      <c r="D778" s="385" t="s">
        <v>86</v>
      </c>
      <c r="E778" s="386" t="s">
        <v>1879</v>
      </c>
      <c r="F778" s="387" t="str">
        <f t="shared" si="41"/>
        <v>어르신 안심 2.8G</v>
      </c>
      <c r="G778" s="27" t="str">
        <f t="shared" si="42"/>
        <v/>
      </c>
      <c r="H778" s="389" t="s">
        <v>166</v>
      </c>
    </row>
    <row r="779" spans="1:8">
      <c r="A779" s="384" t="s">
        <v>110</v>
      </c>
      <c r="B779" s="384" t="s">
        <v>102</v>
      </c>
      <c r="C779" s="385" t="s">
        <v>32</v>
      </c>
      <c r="D779" s="385" t="s">
        <v>86</v>
      </c>
      <c r="E779" s="386" t="s">
        <v>1881</v>
      </c>
      <c r="F779" s="387" t="str">
        <f t="shared" si="41"/>
        <v>어르신 안심 4.5G</v>
      </c>
      <c r="G779" s="27" t="str">
        <f t="shared" si="42"/>
        <v/>
      </c>
      <c r="H779" s="389" t="s">
        <v>57</v>
      </c>
    </row>
    <row r="780" spans="1:8">
      <c r="A780" s="384" t="s">
        <v>110</v>
      </c>
      <c r="B780" s="384" t="s">
        <v>102</v>
      </c>
      <c r="C780" s="385" t="s">
        <v>32</v>
      </c>
      <c r="D780" s="385" t="s">
        <v>86</v>
      </c>
      <c r="E780" s="386" t="s">
        <v>1882</v>
      </c>
      <c r="F780" s="387" t="str">
        <f t="shared" si="41"/>
        <v>어르신 에센스(어르신 스페셜)</v>
      </c>
      <c r="G780" s="27" t="str">
        <f t="shared" si="42"/>
        <v/>
      </c>
      <c r="H780" s="389" t="s">
        <v>57</v>
      </c>
    </row>
    <row r="781" spans="1:8">
      <c r="A781" s="384" t="s">
        <v>110</v>
      </c>
      <c r="B781" s="384" t="s">
        <v>102</v>
      </c>
      <c r="C781" s="385" t="s">
        <v>32</v>
      </c>
      <c r="D781" s="385" t="s">
        <v>161</v>
      </c>
      <c r="E781" s="386" t="s">
        <v>1880</v>
      </c>
      <c r="F781" s="387" t="str">
        <f t="shared" si="41"/>
        <v>T끼리어르신</v>
      </c>
      <c r="G781" s="27" t="str">
        <f t="shared" si="42"/>
        <v/>
      </c>
      <c r="H781" s="389" t="s">
        <v>166</v>
      </c>
    </row>
    <row r="782" spans="1:8">
      <c r="A782" s="384" t="s">
        <v>110</v>
      </c>
      <c r="B782" s="384" t="s">
        <v>102</v>
      </c>
      <c r="C782" s="385" t="s">
        <v>32</v>
      </c>
      <c r="D782" s="385" t="s">
        <v>160</v>
      </c>
      <c r="E782" s="386" t="s">
        <v>1879</v>
      </c>
      <c r="F782" s="387" t="str">
        <f t="shared" si="41"/>
        <v>어르신 안심 2.8G</v>
      </c>
      <c r="G782" s="27" t="str">
        <f t="shared" si="42"/>
        <v/>
      </c>
      <c r="H782" s="389" t="s">
        <v>166</v>
      </c>
    </row>
    <row r="783" spans="1:8">
      <c r="A783" s="384" t="s">
        <v>110</v>
      </c>
      <c r="B783" s="384" t="s">
        <v>102</v>
      </c>
      <c r="C783" s="385" t="s">
        <v>32</v>
      </c>
      <c r="D783" s="385" t="s">
        <v>160</v>
      </c>
      <c r="E783" s="386" t="s">
        <v>1881</v>
      </c>
      <c r="F783" s="387" t="str">
        <f t="shared" si="41"/>
        <v>어르신 안심 4.5G</v>
      </c>
      <c r="G783" s="27" t="str">
        <f t="shared" si="42"/>
        <v/>
      </c>
      <c r="H783" s="389" t="s">
        <v>57</v>
      </c>
    </row>
    <row r="784" spans="1:8">
      <c r="A784" s="384" t="s">
        <v>110</v>
      </c>
      <c r="B784" s="384" t="s">
        <v>102</v>
      </c>
      <c r="C784" s="385" t="s">
        <v>32</v>
      </c>
      <c r="D784" s="385" t="s">
        <v>160</v>
      </c>
      <c r="E784" s="386" t="s">
        <v>1882</v>
      </c>
      <c r="F784" s="387" t="str">
        <f t="shared" si="41"/>
        <v>어르신 에센스(어르신 스페셜)</v>
      </c>
      <c r="G784" s="27" t="str">
        <f t="shared" si="42"/>
        <v/>
      </c>
      <c r="H784" s="389" t="s">
        <v>57</v>
      </c>
    </row>
    <row r="785" spans="1:8">
      <c r="A785" s="384" t="s">
        <v>110</v>
      </c>
      <c r="B785" s="384" t="s">
        <v>102</v>
      </c>
      <c r="C785" s="385" t="s">
        <v>50</v>
      </c>
      <c r="D785" s="385" t="s">
        <v>5</v>
      </c>
      <c r="E785" s="386" t="s">
        <v>1880</v>
      </c>
      <c r="F785" s="387" t="str">
        <f t="shared" si="41"/>
        <v>T끼리어르신</v>
      </c>
      <c r="G785" s="27" t="str">
        <f t="shared" si="42"/>
        <v/>
      </c>
      <c r="H785" s="389" t="s">
        <v>166</v>
      </c>
    </row>
    <row r="786" spans="1:8">
      <c r="A786" s="384" t="s">
        <v>110</v>
      </c>
      <c r="B786" s="384" t="s">
        <v>102</v>
      </c>
      <c r="C786" s="385" t="s">
        <v>33</v>
      </c>
      <c r="D786" s="385" t="s">
        <v>5</v>
      </c>
      <c r="E786" s="386" t="s">
        <v>1879</v>
      </c>
      <c r="F786" s="387" t="str">
        <f t="shared" si="41"/>
        <v>어르신 안심 2.8G</v>
      </c>
      <c r="G786" s="27" t="str">
        <f t="shared" si="42"/>
        <v/>
      </c>
      <c r="H786" s="389" t="s">
        <v>166</v>
      </c>
    </row>
    <row r="787" spans="1:8">
      <c r="A787" s="384" t="s">
        <v>110</v>
      </c>
      <c r="B787" s="384" t="s">
        <v>102</v>
      </c>
      <c r="C787" s="385" t="s">
        <v>33</v>
      </c>
      <c r="D787" s="385" t="s">
        <v>5</v>
      </c>
      <c r="E787" s="386" t="s">
        <v>1881</v>
      </c>
      <c r="F787" s="387" t="str">
        <f t="shared" si="41"/>
        <v>어르신 안심 4.5G</v>
      </c>
      <c r="G787" s="27" t="str">
        <f t="shared" si="42"/>
        <v/>
      </c>
      <c r="H787" s="389" t="s">
        <v>57</v>
      </c>
    </row>
    <row r="788" spans="1:8">
      <c r="A788" s="384" t="s">
        <v>110</v>
      </c>
      <c r="B788" s="384" t="s">
        <v>102</v>
      </c>
      <c r="C788" s="385" t="s">
        <v>33</v>
      </c>
      <c r="D788" s="385" t="s">
        <v>5</v>
      </c>
      <c r="E788" s="386" t="s">
        <v>1882</v>
      </c>
      <c r="F788" s="387" t="str">
        <f t="shared" si="41"/>
        <v>어르신 에센스(어르신 스페셜)</v>
      </c>
      <c r="G788" s="27" t="str">
        <f t="shared" si="42"/>
        <v/>
      </c>
      <c r="H788" s="389" t="s">
        <v>57</v>
      </c>
    </row>
    <row r="789" spans="1:8">
      <c r="A789" s="384" t="s">
        <v>110</v>
      </c>
      <c r="B789" s="384" t="s">
        <v>102</v>
      </c>
      <c r="C789" s="385" t="s">
        <v>33</v>
      </c>
      <c r="D789" s="385" t="s">
        <v>30</v>
      </c>
      <c r="E789" s="386" t="s">
        <v>1880</v>
      </c>
      <c r="F789" s="387" t="str">
        <f t="shared" si="41"/>
        <v>T끼리어르신</v>
      </c>
      <c r="G789" s="27" t="str">
        <f t="shared" si="42"/>
        <v/>
      </c>
      <c r="H789" s="389" t="s">
        <v>166</v>
      </c>
    </row>
    <row r="790" spans="1:8">
      <c r="A790" s="384" t="s">
        <v>110</v>
      </c>
      <c r="B790" s="384" t="s">
        <v>102</v>
      </c>
      <c r="C790" s="385" t="s">
        <v>33</v>
      </c>
      <c r="D790" s="385" t="s">
        <v>30</v>
      </c>
      <c r="E790" s="386" t="s">
        <v>1879</v>
      </c>
      <c r="F790" s="387" t="str">
        <f t="shared" si="41"/>
        <v>어르신 안심 2.8G</v>
      </c>
      <c r="G790" s="27" t="str">
        <f t="shared" si="42"/>
        <v/>
      </c>
      <c r="H790" s="389" t="s">
        <v>166</v>
      </c>
    </row>
    <row r="791" spans="1:8">
      <c r="A791" s="384" t="s">
        <v>110</v>
      </c>
      <c r="B791" s="384" t="s">
        <v>102</v>
      </c>
      <c r="C791" s="385" t="s">
        <v>33</v>
      </c>
      <c r="D791" s="385" t="s">
        <v>30</v>
      </c>
      <c r="E791" s="386" t="s">
        <v>1881</v>
      </c>
      <c r="F791" s="387" t="str">
        <f t="shared" si="41"/>
        <v>어르신 안심 4.5G</v>
      </c>
      <c r="G791" s="27" t="str">
        <f t="shared" si="42"/>
        <v/>
      </c>
      <c r="H791" s="389" t="s">
        <v>57</v>
      </c>
    </row>
    <row r="792" spans="1:8">
      <c r="A792" s="384" t="s">
        <v>110</v>
      </c>
      <c r="B792" s="384" t="s">
        <v>102</v>
      </c>
      <c r="C792" s="385" t="s">
        <v>33</v>
      </c>
      <c r="D792" s="385" t="s">
        <v>30</v>
      </c>
      <c r="E792" s="386" t="s">
        <v>1882</v>
      </c>
      <c r="F792" s="387" t="str">
        <f t="shared" si="41"/>
        <v>어르신 에센스(어르신 스페셜)</v>
      </c>
      <c r="G792" s="27" t="str">
        <f t="shared" si="42"/>
        <v/>
      </c>
      <c r="H792" s="389" t="s">
        <v>57</v>
      </c>
    </row>
    <row r="793" spans="1:8">
      <c r="A793" s="384" t="s">
        <v>110</v>
      </c>
      <c r="B793" s="384" t="s">
        <v>102</v>
      </c>
      <c r="C793" s="385" t="s">
        <v>33</v>
      </c>
      <c r="D793" s="385" t="s">
        <v>10</v>
      </c>
      <c r="E793" s="386" t="s">
        <v>1880</v>
      </c>
      <c r="F793" s="387" t="str">
        <f t="shared" si="41"/>
        <v>T끼리어르신</v>
      </c>
      <c r="G793" s="27" t="str">
        <f t="shared" si="42"/>
        <v/>
      </c>
      <c r="H793" s="389" t="s">
        <v>166</v>
      </c>
    </row>
    <row r="794" spans="1:8">
      <c r="A794" s="384" t="s">
        <v>110</v>
      </c>
      <c r="B794" s="384" t="s">
        <v>102</v>
      </c>
      <c r="C794" s="385" t="s">
        <v>33</v>
      </c>
      <c r="D794" s="385" t="s">
        <v>10</v>
      </c>
      <c r="E794" s="386" t="s">
        <v>1879</v>
      </c>
      <c r="F794" s="387" t="str">
        <f t="shared" si="41"/>
        <v>어르신 안심 2.8G</v>
      </c>
      <c r="G794" s="27" t="str">
        <f t="shared" si="42"/>
        <v/>
      </c>
      <c r="H794" s="389" t="s">
        <v>166</v>
      </c>
    </row>
    <row r="795" spans="1:8">
      <c r="A795" s="384" t="s">
        <v>110</v>
      </c>
      <c r="B795" s="384" t="s">
        <v>102</v>
      </c>
      <c r="C795" s="385" t="s">
        <v>33</v>
      </c>
      <c r="D795" s="385" t="s">
        <v>10</v>
      </c>
      <c r="E795" s="386" t="s">
        <v>1881</v>
      </c>
      <c r="F795" s="387" t="str">
        <f t="shared" si="41"/>
        <v>어르신 안심 4.5G</v>
      </c>
      <c r="G795" s="27" t="str">
        <f t="shared" si="42"/>
        <v/>
      </c>
      <c r="H795" s="389" t="s">
        <v>57</v>
      </c>
    </row>
    <row r="796" spans="1:8">
      <c r="A796" s="384" t="s">
        <v>110</v>
      </c>
      <c r="B796" s="384" t="s">
        <v>102</v>
      </c>
      <c r="C796" s="385" t="s">
        <v>33</v>
      </c>
      <c r="D796" s="385" t="s">
        <v>10</v>
      </c>
      <c r="E796" s="386" t="s">
        <v>1882</v>
      </c>
      <c r="F796" s="387" t="str">
        <f t="shared" si="41"/>
        <v>어르신 에센스(어르신 스페셜)</v>
      </c>
      <c r="G796" s="27" t="str">
        <f t="shared" si="42"/>
        <v/>
      </c>
      <c r="H796" s="389" t="s">
        <v>57</v>
      </c>
    </row>
    <row r="797" spans="1:8">
      <c r="A797" s="384" t="s">
        <v>110</v>
      </c>
      <c r="B797" s="384" t="s">
        <v>102</v>
      </c>
      <c r="C797" s="385" t="s">
        <v>33</v>
      </c>
      <c r="D797" s="385" t="s">
        <v>13</v>
      </c>
      <c r="E797" s="386" t="s">
        <v>1880</v>
      </c>
      <c r="F797" s="387" t="str">
        <f t="shared" si="41"/>
        <v>T끼리어르신</v>
      </c>
      <c r="G797" s="27" t="str">
        <f t="shared" si="42"/>
        <v/>
      </c>
      <c r="H797" s="389" t="s">
        <v>166</v>
      </c>
    </row>
    <row r="798" spans="1:8">
      <c r="A798" s="384" t="s">
        <v>110</v>
      </c>
      <c r="B798" s="384" t="s">
        <v>102</v>
      </c>
      <c r="C798" s="385" t="s">
        <v>33</v>
      </c>
      <c r="D798" s="385" t="s">
        <v>13</v>
      </c>
      <c r="E798" s="386" t="s">
        <v>1879</v>
      </c>
      <c r="F798" s="387" t="str">
        <f t="shared" si="41"/>
        <v>어르신 안심 2.8G</v>
      </c>
      <c r="G798" s="27" t="str">
        <f t="shared" si="42"/>
        <v/>
      </c>
      <c r="H798" s="389" t="s">
        <v>166</v>
      </c>
    </row>
    <row r="799" spans="1:8">
      <c r="A799" s="384" t="s">
        <v>110</v>
      </c>
      <c r="B799" s="384" t="s">
        <v>102</v>
      </c>
      <c r="C799" s="385" t="s">
        <v>33</v>
      </c>
      <c r="D799" s="385" t="s">
        <v>13</v>
      </c>
      <c r="E799" s="386" t="s">
        <v>1881</v>
      </c>
      <c r="F799" s="387" t="str">
        <f t="shared" si="41"/>
        <v>어르신 안심 4.5G</v>
      </c>
      <c r="G799" s="27" t="str">
        <f t="shared" si="42"/>
        <v/>
      </c>
      <c r="H799" s="389" t="s">
        <v>57</v>
      </c>
    </row>
    <row r="800" spans="1:8">
      <c r="A800" s="384" t="s">
        <v>110</v>
      </c>
      <c r="B800" s="384" t="s">
        <v>102</v>
      </c>
      <c r="C800" s="385" t="s">
        <v>33</v>
      </c>
      <c r="D800" s="385" t="s">
        <v>13</v>
      </c>
      <c r="E800" s="386" t="s">
        <v>1882</v>
      </c>
      <c r="F800" s="387" t="str">
        <f t="shared" si="41"/>
        <v>어르신 에센스(어르신 스페셜)</v>
      </c>
      <c r="G800" s="27" t="str">
        <f t="shared" si="42"/>
        <v/>
      </c>
      <c r="H800" s="389" t="s">
        <v>57</v>
      </c>
    </row>
    <row r="801" spans="1:8">
      <c r="A801" s="384" t="s">
        <v>110</v>
      </c>
      <c r="B801" s="384" t="s">
        <v>102</v>
      </c>
      <c r="C801" s="385" t="s">
        <v>33</v>
      </c>
      <c r="D801" s="385" t="s">
        <v>34</v>
      </c>
      <c r="E801" s="386" t="s">
        <v>1880</v>
      </c>
      <c r="F801" s="387" t="str">
        <f t="shared" si="41"/>
        <v>T끼리어르신</v>
      </c>
      <c r="G801" s="27" t="str">
        <f t="shared" si="42"/>
        <v/>
      </c>
      <c r="H801" s="389" t="s">
        <v>166</v>
      </c>
    </row>
    <row r="802" spans="1:8">
      <c r="A802" s="384" t="s">
        <v>110</v>
      </c>
      <c r="B802" s="384" t="s">
        <v>102</v>
      </c>
      <c r="C802" s="385" t="s">
        <v>33</v>
      </c>
      <c r="D802" s="385" t="s">
        <v>34</v>
      </c>
      <c r="E802" s="386" t="s">
        <v>1879</v>
      </c>
      <c r="F802" s="387" t="str">
        <f t="shared" si="41"/>
        <v>어르신 안심 2.8G</v>
      </c>
      <c r="G802" s="27" t="str">
        <f t="shared" si="42"/>
        <v/>
      </c>
      <c r="H802" s="389" t="s">
        <v>166</v>
      </c>
    </row>
    <row r="803" spans="1:8">
      <c r="A803" s="384" t="s">
        <v>110</v>
      </c>
      <c r="B803" s="384" t="s">
        <v>102</v>
      </c>
      <c r="C803" s="385" t="s">
        <v>33</v>
      </c>
      <c r="D803" s="385" t="s">
        <v>34</v>
      </c>
      <c r="E803" s="386" t="s">
        <v>1881</v>
      </c>
      <c r="F803" s="387" t="str">
        <f t="shared" si="41"/>
        <v>어르신 안심 4.5G</v>
      </c>
      <c r="G803" s="27" t="str">
        <f t="shared" si="42"/>
        <v/>
      </c>
      <c r="H803" s="389" t="s">
        <v>57</v>
      </c>
    </row>
    <row r="804" spans="1:8">
      <c r="A804" s="384" t="s">
        <v>110</v>
      </c>
      <c r="B804" s="384" t="s">
        <v>102</v>
      </c>
      <c r="C804" s="385" t="s">
        <v>33</v>
      </c>
      <c r="D804" s="385" t="s">
        <v>34</v>
      </c>
      <c r="E804" s="386" t="s">
        <v>1882</v>
      </c>
      <c r="F804" s="387" t="str">
        <f t="shared" si="41"/>
        <v>어르신 에센스(어르신 스페셜)</v>
      </c>
      <c r="G804" s="27" t="str">
        <f t="shared" si="42"/>
        <v/>
      </c>
      <c r="H804" s="389" t="s">
        <v>57</v>
      </c>
    </row>
    <row r="805" spans="1:8">
      <c r="A805" s="384" t="s">
        <v>110</v>
      </c>
      <c r="B805" s="384" t="s">
        <v>102</v>
      </c>
      <c r="C805" s="385" t="s">
        <v>33</v>
      </c>
      <c r="D805" s="385" t="s">
        <v>86</v>
      </c>
      <c r="E805" s="386" t="s">
        <v>1880</v>
      </c>
      <c r="F805" s="387" t="str">
        <f t="shared" si="41"/>
        <v>T끼리어르신</v>
      </c>
      <c r="G805" s="27" t="str">
        <f t="shared" si="42"/>
        <v/>
      </c>
      <c r="H805" s="389" t="s">
        <v>166</v>
      </c>
    </row>
    <row r="806" spans="1:8">
      <c r="A806" s="384" t="s">
        <v>110</v>
      </c>
      <c r="B806" s="384" t="s">
        <v>102</v>
      </c>
      <c r="C806" s="385" t="s">
        <v>33</v>
      </c>
      <c r="D806" s="385" t="s">
        <v>86</v>
      </c>
      <c r="E806" s="386" t="s">
        <v>1879</v>
      </c>
      <c r="F806" s="387" t="str">
        <f t="shared" si="41"/>
        <v>어르신 안심 2.8G</v>
      </c>
      <c r="G806" s="27" t="str">
        <f t="shared" si="42"/>
        <v/>
      </c>
      <c r="H806" s="389" t="s">
        <v>166</v>
      </c>
    </row>
    <row r="807" spans="1:8">
      <c r="A807" s="384" t="s">
        <v>110</v>
      </c>
      <c r="B807" s="384" t="s">
        <v>102</v>
      </c>
      <c r="C807" s="385" t="s">
        <v>33</v>
      </c>
      <c r="D807" s="385" t="s">
        <v>86</v>
      </c>
      <c r="E807" s="386" t="s">
        <v>1881</v>
      </c>
      <c r="F807" s="387" t="str">
        <f t="shared" si="41"/>
        <v>어르신 안심 4.5G</v>
      </c>
      <c r="G807" s="27" t="str">
        <f t="shared" si="42"/>
        <v/>
      </c>
      <c r="H807" s="389" t="s">
        <v>57</v>
      </c>
    </row>
    <row r="808" spans="1:8">
      <c r="A808" s="384" t="s">
        <v>110</v>
      </c>
      <c r="B808" s="384" t="s">
        <v>102</v>
      </c>
      <c r="C808" s="385" t="s">
        <v>33</v>
      </c>
      <c r="D808" s="385" t="s">
        <v>86</v>
      </c>
      <c r="E808" s="386" t="s">
        <v>1882</v>
      </c>
      <c r="F808" s="387" t="str">
        <f t="shared" si="41"/>
        <v>어르신 에센스(어르신 스페셜)</v>
      </c>
      <c r="G808" s="27" t="str">
        <f t="shared" si="42"/>
        <v/>
      </c>
      <c r="H808" s="389" t="s">
        <v>57</v>
      </c>
    </row>
    <row r="809" spans="1:8">
      <c r="A809" s="384" t="s">
        <v>110</v>
      </c>
      <c r="B809" s="384" t="s">
        <v>102</v>
      </c>
      <c r="C809" s="385" t="s">
        <v>33</v>
      </c>
      <c r="D809" s="385" t="s">
        <v>161</v>
      </c>
      <c r="E809" s="386" t="s">
        <v>1880</v>
      </c>
      <c r="F809" s="387" t="str">
        <f t="shared" si="41"/>
        <v>T끼리어르신</v>
      </c>
      <c r="G809" s="27" t="str">
        <f t="shared" si="42"/>
        <v/>
      </c>
      <c r="H809" s="389" t="s">
        <v>166</v>
      </c>
    </row>
    <row r="810" spans="1:8">
      <c r="A810" s="384" t="s">
        <v>110</v>
      </c>
      <c r="B810" s="384" t="s">
        <v>102</v>
      </c>
      <c r="C810" s="385" t="s">
        <v>33</v>
      </c>
      <c r="D810" s="385" t="s">
        <v>160</v>
      </c>
      <c r="E810" s="386" t="s">
        <v>1879</v>
      </c>
      <c r="F810" s="387" t="str">
        <f t="shared" si="41"/>
        <v>어르신 안심 2.8G</v>
      </c>
      <c r="G810" s="27" t="str">
        <f t="shared" si="42"/>
        <v/>
      </c>
      <c r="H810" s="389" t="s">
        <v>166</v>
      </c>
    </row>
    <row r="811" spans="1:8">
      <c r="A811" s="384" t="s">
        <v>110</v>
      </c>
      <c r="B811" s="384" t="s">
        <v>102</v>
      </c>
      <c r="C811" s="385" t="s">
        <v>33</v>
      </c>
      <c r="D811" s="385" t="s">
        <v>160</v>
      </c>
      <c r="E811" s="386" t="s">
        <v>1881</v>
      </c>
      <c r="F811" s="387" t="str">
        <f t="shared" si="41"/>
        <v>어르신 안심 4.5G</v>
      </c>
      <c r="G811" s="27" t="str">
        <f t="shared" si="42"/>
        <v/>
      </c>
      <c r="H811" s="389" t="s">
        <v>57</v>
      </c>
    </row>
    <row r="812" spans="1:8">
      <c r="A812" s="384" t="s">
        <v>110</v>
      </c>
      <c r="B812" s="384" t="s">
        <v>102</v>
      </c>
      <c r="C812" s="385" t="s">
        <v>33</v>
      </c>
      <c r="D812" s="385" t="s">
        <v>160</v>
      </c>
      <c r="E812" s="386" t="s">
        <v>1882</v>
      </c>
      <c r="F812" s="387" t="str">
        <f t="shared" si="41"/>
        <v>어르신 에센스(어르신 스페셜)</v>
      </c>
      <c r="G812" s="27" t="str">
        <f t="shared" si="42"/>
        <v/>
      </c>
      <c r="H812" s="389" t="s">
        <v>57</v>
      </c>
    </row>
    <row r="813" spans="1:8">
      <c r="A813" s="384" t="s">
        <v>110</v>
      </c>
      <c r="B813" s="384" t="s">
        <v>159</v>
      </c>
      <c r="C813" s="385" t="s">
        <v>28</v>
      </c>
      <c r="D813" s="385" t="s">
        <v>5</v>
      </c>
      <c r="E813" s="386" t="s">
        <v>1880</v>
      </c>
      <c r="F813" s="387" t="str">
        <f t="shared" ref="F813:F876" si="43">IFERROR(VLOOKUP(E813,$A$10:$I$16,9,0),0)</f>
        <v>쿠키즈스마트</v>
      </c>
      <c r="G813" s="27" t="str">
        <f t="shared" si="42"/>
        <v/>
      </c>
      <c r="H813" s="389" t="s">
        <v>56</v>
      </c>
    </row>
    <row r="814" spans="1:8">
      <c r="A814" s="384" t="s">
        <v>110</v>
      </c>
      <c r="B814" s="384" t="s">
        <v>158</v>
      </c>
      <c r="C814" s="385" t="s">
        <v>28</v>
      </c>
      <c r="D814" s="385" t="s">
        <v>5</v>
      </c>
      <c r="E814" s="386" t="s">
        <v>1879</v>
      </c>
      <c r="F814" s="387" t="str">
        <f t="shared" si="43"/>
        <v>쿠키즈스마트</v>
      </c>
      <c r="G814" s="27" t="str">
        <f t="shared" si="42"/>
        <v/>
      </c>
      <c r="H814" s="389" t="s">
        <v>56</v>
      </c>
    </row>
    <row r="815" spans="1:8">
      <c r="A815" s="384" t="s">
        <v>110</v>
      </c>
      <c r="B815" s="384" t="s">
        <v>158</v>
      </c>
      <c r="C815" s="385" t="s">
        <v>28</v>
      </c>
      <c r="D815" s="385" t="s">
        <v>5</v>
      </c>
      <c r="E815" s="386" t="s">
        <v>1881</v>
      </c>
      <c r="F815" s="387" t="str">
        <f t="shared" si="43"/>
        <v>쿠키즈스마트</v>
      </c>
      <c r="G815" s="27" t="str">
        <f t="shared" si="42"/>
        <v/>
      </c>
      <c r="H815" s="389" t="s">
        <v>56</v>
      </c>
    </row>
    <row r="816" spans="1:8">
      <c r="A816" s="384" t="s">
        <v>110</v>
      </c>
      <c r="B816" s="384" t="s">
        <v>158</v>
      </c>
      <c r="C816" s="385" t="s">
        <v>28</v>
      </c>
      <c r="D816" s="385" t="s">
        <v>5</v>
      </c>
      <c r="E816" s="386" t="s">
        <v>1882</v>
      </c>
      <c r="F816" s="387" t="str">
        <f t="shared" si="43"/>
        <v>쿠키즈스마트</v>
      </c>
      <c r="G816" s="27" t="str">
        <f t="shared" si="42"/>
        <v/>
      </c>
      <c r="H816" s="389" t="s">
        <v>56</v>
      </c>
    </row>
    <row r="817" spans="1:8">
      <c r="A817" s="384" t="s">
        <v>110</v>
      </c>
      <c r="B817" s="384" t="s">
        <v>158</v>
      </c>
      <c r="C817" s="385" t="s">
        <v>28</v>
      </c>
      <c r="D817" s="385" t="s">
        <v>30</v>
      </c>
      <c r="E817" s="386" t="s">
        <v>1880</v>
      </c>
      <c r="F817" s="387" t="str">
        <f t="shared" si="43"/>
        <v>쿠키즈스마트</v>
      </c>
      <c r="G817" s="27" t="str">
        <f t="shared" si="42"/>
        <v/>
      </c>
      <c r="H817" s="389" t="s">
        <v>56</v>
      </c>
    </row>
    <row r="818" spans="1:8">
      <c r="A818" s="384" t="s">
        <v>110</v>
      </c>
      <c r="B818" s="384" t="s">
        <v>158</v>
      </c>
      <c r="C818" s="385" t="s">
        <v>28</v>
      </c>
      <c r="D818" s="385" t="s">
        <v>30</v>
      </c>
      <c r="E818" s="386" t="s">
        <v>1879</v>
      </c>
      <c r="F818" s="387" t="str">
        <f t="shared" si="43"/>
        <v>쿠키즈스마트</v>
      </c>
      <c r="G818" s="27" t="str">
        <f t="shared" si="42"/>
        <v/>
      </c>
      <c r="H818" s="389" t="s">
        <v>56</v>
      </c>
    </row>
    <row r="819" spans="1:8">
      <c r="A819" s="384" t="s">
        <v>110</v>
      </c>
      <c r="B819" s="384" t="s">
        <v>158</v>
      </c>
      <c r="C819" s="385" t="s">
        <v>28</v>
      </c>
      <c r="D819" s="385" t="s">
        <v>30</v>
      </c>
      <c r="E819" s="386" t="s">
        <v>1881</v>
      </c>
      <c r="F819" s="387" t="str">
        <f t="shared" si="43"/>
        <v>쿠키즈스마트</v>
      </c>
      <c r="G819" s="27" t="str">
        <f t="shared" si="42"/>
        <v/>
      </c>
      <c r="H819" s="389" t="s">
        <v>56</v>
      </c>
    </row>
    <row r="820" spans="1:8">
      <c r="A820" s="384" t="s">
        <v>110</v>
      </c>
      <c r="B820" s="384" t="s">
        <v>158</v>
      </c>
      <c r="C820" s="385" t="s">
        <v>28</v>
      </c>
      <c r="D820" s="385" t="s">
        <v>30</v>
      </c>
      <c r="E820" s="386" t="s">
        <v>1882</v>
      </c>
      <c r="F820" s="387" t="str">
        <f t="shared" si="43"/>
        <v>쿠키즈스마트</v>
      </c>
      <c r="G820" s="27" t="str">
        <f t="shared" si="42"/>
        <v/>
      </c>
      <c r="H820" s="389" t="s">
        <v>56</v>
      </c>
    </row>
    <row r="821" spans="1:8">
      <c r="A821" s="384" t="s">
        <v>110</v>
      </c>
      <c r="B821" s="384" t="s">
        <v>158</v>
      </c>
      <c r="C821" s="385" t="s">
        <v>28</v>
      </c>
      <c r="D821" s="385" t="s">
        <v>10</v>
      </c>
      <c r="E821" s="386" t="s">
        <v>1880</v>
      </c>
      <c r="F821" s="387" t="str">
        <f t="shared" si="43"/>
        <v>쿠키즈스마트</v>
      </c>
      <c r="G821" s="27" t="str">
        <f t="shared" si="42"/>
        <v/>
      </c>
      <c r="H821" s="389" t="s">
        <v>56</v>
      </c>
    </row>
    <row r="822" spans="1:8">
      <c r="A822" s="384" t="s">
        <v>110</v>
      </c>
      <c r="B822" s="384" t="s">
        <v>158</v>
      </c>
      <c r="C822" s="385" t="s">
        <v>28</v>
      </c>
      <c r="D822" s="385" t="s">
        <v>10</v>
      </c>
      <c r="E822" s="386" t="s">
        <v>1879</v>
      </c>
      <c r="F822" s="387" t="str">
        <f t="shared" si="43"/>
        <v>쿠키즈스마트</v>
      </c>
      <c r="G822" s="27" t="str">
        <f t="shared" si="42"/>
        <v/>
      </c>
      <c r="H822" s="389" t="s">
        <v>56</v>
      </c>
    </row>
    <row r="823" spans="1:8">
      <c r="A823" s="384" t="s">
        <v>110</v>
      </c>
      <c r="B823" s="384" t="s">
        <v>158</v>
      </c>
      <c r="C823" s="385" t="s">
        <v>28</v>
      </c>
      <c r="D823" s="385" t="s">
        <v>10</v>
      </c>
      <c r="E823" s="386" t="s">
        <v>1881</v>
      </c>
      <c r="F823" s="387" t="str">
        <f t="shared" si="43"/>
        <v>쿠키즈스마트</v>
      </c>
      <c r="G823" s="27" t="str">
        <f t="shared" si="42"/>
        <v/>
      </c>
      <c r="H823" s="389" t="s">
        <v>56</v>
      </c>
    </row>
    <row r="824" spans="1:8">
      <c r="A824" s="384" t="s">
        <v>110</v>
      </c>
      <c r="B824" s="384" t="s">
        <v>158</v>
      </c>
      <c r="C824" s="385" t="s">
        <v>28</v>
      </c>
      <c r="D824" s="385" t="s">
        <v>10</v>
      </c>
      <c r="E824" s="386" t="s">
        <v>1882</v>
      </c>
      <c r="F824" s="387" t="str">
        <f t="shared" si="43"/>
        <v>쿠키즈스마트</v>
      </c>
      <c r="G824" s="27" t="str">
        <f t="shared" si="42"/>
        <v/>
      </c>
      <c r="H824" s="389" t="s">
        <v>56</v>
      </c>
    </row>
    <row r="825" spans="1:8">
      <c r="A825" s="384" t="s">
        <v>110</v>
      </c>
      <c r="B825" s="384" t="s">
        <v>158</v>
      </c>
      <c r="C825" s="385" t="s">
        <v>28</v>
      </c>
      <c r="D825" s="385" t="s">
        <v>13</v>
      </c>
      <c r="E825" s="386" t="s">
        <v>1880</v>
      </c>
      <c r="F825" s="387" t="str">
        <f t="shared" si="43"/>
        <v>쿠키즈스마트</v>
      </c>
      <c r="G825" s="27" t="str">
        <f t="shared" si="42"/>
        <v/>
      </c>
      <c r="H825" s="389" t="s">
        <v>56</v>
      </c>
    </row>
    <row r="826" spans="1:8">
      <c r="A826" s="384" t="s">
        <v>110</v>
      </c>
      <c r="B826" s="384" t="s">
        <v>158</v>
      </c>
      <c r="C826" s="385" t="s">
        <v>28</v>
      </c>
      <c r="D826" s="385" t="s">
        <v>13</v>
      </c>
      <c r="E826" s="386" t="s">
        <v>1879</v>
      </c>
      <c r="F826" s="387" t="str">
        <f t="shared" si="43"/>
        <v>쿠키즈스마트</v>
      </c>
      <c r="G826" s="27" t="str">
        <f t="shared" si="42"/>
        <v/>
      </c>
      <c r="H826" s="389" t="s">
        <v>56</v>
      </c>
    </row>
    <row r="827" spans="1:8">
      <c r="A827" s="384" t="s">
        <v>110</v>
      </c>
      <c r="B827" s="384" t="s">
        <v>158</v>
      </c>
      <c r="C827" s="385" t="s">
        <v>28</v>
      </c>
      <c r="D827" s="385" t="s">
        <v>13</v>
      </c>
      <c r="E827" s="386" t="s">
        <v>1881</v>
      </c>
      <c r="F827" s="387" t="str">
        <f t="shared" si="43"/>
        <v>쿠키즈스마트</v>
      </c>
      <c r="G827" s="27" t="str">
        <f t="shared" si="42"/>
        <v/>
      </c>
      <c r="H827" s="389" t="s">
        <v>56</v>
      </c>
    </row>
    <row r="828" spans="1:8">
      <c r="A828" s="384" t="s">
        <v>110</v>
      </c>
      <c r="B828" s="384" t="s">
        <v>158</v>
      </c>
      <c r="C828" s="385" t="s">
        <v>28</v>
      </c>
      <c r="D828" s="385" t="s">
        <v>13</v>
      </c>
      <c r="E828" s="386" t="s">
        <v>1882</v>
      </c>
      <c r="F828" s="387" t="str">
        <f t="shared" si="43"/>
        <v>쿠키즈스마트</v>
      </c>
      <c r="G828" s="27" t="str">
        <f t="shared" si="42"/>
        <v/>
      </c>
      <c r="H828" s="389" t="s">
        <v>56</v>
      </c>
    </row>
    <row r="829" spans="1:8">
      <c r="A829" s="384" t="s">
        <v>110</v>
      </c>
      <c r="B829" s="384" t="s">
        <v>158</v>
      </c>
      <c r="C829" s="385" t="s">
        <v>28</v>
      </c>
      <c r="D829" s="385" t="s">
        <v>34</v>
      </c>
      <c r="E829" s="386" t="s">
        <v>1880</v>
      </c>
      <c r="F829" s="387" t="str">
        <f t="shared" si="43"/>
        <v>쿠키즈스마트</v>
      </c>
      <c r="G829" s="27" t="str">
        <f t="shared" ref="G829:G892" si="44">IF(F829="스몰","LTE안심옵션","")</f>
        <v/>
      </c>
      <c r="H829" s="389" t="s">
        <v>56</v>
      </c>
    </row>
    <row r="830" spans="1:8">
      <c r="A830" s="384" t="s">
        <v>110</v>
      </c>
      <c r="B830" s="384" t="s">
        <v>158</v>
      </c>
      <c r="C830" s="385" t="s">
        <v>28</v>
      </c>
      <c r="D830" s="385" t="s">
        <v>34</v>
      </c>
      <c r="E830" s="386" t="s">
        <v>1879</v>
      </c>
      <c r="F830" s="387" t="str">
        <f t="shared" si="43"/>
        <v>쿠키즈스마트</v>
      </c>
      <c r="G830" s="27" t="str">
        <f t="shared" si="44"/>
        <v/>
      </c>
      <c r="H830" s="389" t="s">
        <v>56</v>
      </c>
    </row>
    <row r="831" spans="1:8">
      <c r="A831" s="384" t="s">
        <v>110</v>
      </c>
      <c r="B831" s="384" t="s">
        <v>158</v>
      </c>
      <c r="C831" s="385" t="s">
        <v>28</v>
      </c>
      <c r="D831" s="385" t="s">
        <v>34</v>
      </c>
      <c r="E831" s="386" t="s">
        <v>1881</v>
      </c>
      <c r="F831" s="387" t="str">
        <f t="shared" si="43"/>
        <v>쿠키즈스마트</v>
      </c>
      <c r="G831" s="27" t="str">
        <f t="shared" si="44"/>
        <v/>
      </c>
      <c r="H831" s="389" t="s">
        <v>56</v>
      </c>
    </row>
    <row r="832" spans="1:8">
      <c r="A832" s="384" t="s">
        <v>110</v>
      </c>
      <c r="B832" s="384" t="s">
        <v>158</v>
      </c>
      <c r="C832" s="385" t="s">
        <v>28</v>
      </c>
      <c r="D832" s="385" t="s">
        <v>34</v>
      </c>
      <c r="E832" s="386" t="s">
        <v>1882</v>
      </c>
      <c r="F832" s="387" t="str">
        <f t="shared" si="43"/>
        <v>쿠키즈스마트</v>
      </c>
      <c r="G832" s="27" t="str">
        <f t="shared" si="44"/>
        <v/>
      </c>
      <c r="H832" s="389" t="s">
        <v>56</v>
      </c>
    </row>
    <row r="833" spans="1:8">
      <c r="A833" s="384" t="s">
        <v>110</v>
      </c>
      <c r="B833" s="384" t="s">
        <v>158</v>
      </c>
      <c r="C833" s="385" t="s">
        <v>28</v>
      </c>
      <c r="D833" s="385" t="s">
        <v>86</v>
      </c>
      <c r="E833" s="386" t="s">
        <v>1880</v>
      </c>
      <c r="F833" s="387" t="str">
        <f t="shared" si="43"/>
        <v>쿠키즈스마트</v>
      </c>
      <c r="G833" s="27" t="str">
        <f t="shared" si="44"/>
        <v/>
      </c>
      <c r="H833" s="389" t="s">
        <v>56</v>
      </c>
    </row>
    <row r="834" spans="1:8">
      <c r="A834" s="384" t="s">
        <v>110</v>
      </c>
      <c r="B834" s="384" t="s">
        <v>158</v>
      </c>
      <c r="C834" s="385" t="s">
        <v>28</v>
      </c>
      <c r="D834" s="385" t="s">
        <v>86</v>
      </c>
      <c r="E834" s="386" t="s">
        <v>1879</v>
      </c>
      <c r="F834" s="387" t="str">
        <f t="shared" si="43"/>
        <v>쿠키즈스마트</v>
      </c>
      <c r="G834" s="27" t="str">
        <f t="shared" si="44"/>
        <v/>
      </c>
      <c r="H834" s="389" t="s">
        <v>56</v>
      </c>
    </row>
    <row r="835" spans="1:8">
      <c r="A835" s="384" t="s">
        <v>110</v>
      </c>
      <c r="B835" s="384" t="s">
        <v>158</v>
      </c>
      <c r="C835" s="385" t="s">
        <v>28</v>
      </c>
      <c r="D835" s="385" t="s">
        <v>86</v>
      </c>
      <c r="E835" s="386" t="s">
        <v>1881</v>
      </c>
      <c r="F835" s="387" t="str">
        <f t="shared" si="43"/>
        <v>쿠키즈스마트</v>
      </c>
      <c r="G835" s="27" t="str">
        <f t="shared" si="44"/>
        <v/>
      </c>
      <c r="H835" s="389" t="s">
        <v>56</v>
      </c>
    </row>
    <row r="836" spans="1:8">
      <c r="A836" s="384" t="s">
        <v>110</v>
      </c>
      <c r="B836" s="384" t="s">
        <v>158</v>
      </c>
      <c r="C836" s="385" t="s">
        <v>28</v>
      </c>
      <c r="D836" s="385" t="s">
        <v>86</v>
      </c>
      <c r="E836" s="386" t="s">
        <v>1882</v>
      </c>
      <c r="F836" s="387" t="str">
        <f t="shared" si="43"/>
        <v>쿠키즈스마트</v>
      </c>
      <c r="G836" s="27" t="str">
        <f t="shared" si="44"/>
        <v/>
      </c>
      <c r="H836" s="389" t="s">
        <v>56</v>
      </c>
    </row>
    <row r="837" spans="1:8">
      <c r="A837" s="384" t="s">
        <v>110</v>
      </c>
      <c r="B837" s="384" t="s">
        <v>158</v>
      </c>
      <c r="C837" s="385" t="s">
        <v>28</v>
      </c>
      <c r="D837" s="385" t="s">
        <v>161</v>
      </c>
      <c r="E837" s="386" t="s">
        <v>1880</v>
      </c>
      <c r="F837" s="387" t="str">
        <f t="shared" si="43"/>
        <v>쿠키즈스마트</v>
      </c>
      <c r="G837" s="27" t="str">
        <f t="shared" si="44"/>
        <v/>
      </c>
      <c r="H837" s="389" t="s">
        <v>56</v>
      </c>
    </row>
    <row r="838" spans="1:8">
      <c r="A838" s="384" t="s">
        <v>110</v>
      </c>
      <c r="B838" s="384" t="s">
        <v>158</v>
      </c>
      <c r="C838" s="385" t="s">
        <v>28</v>
      </c>
      <c r="D838" s="385" t="s">
        <v>160</v>
      </c>
      <c r="E838" s="386" t="s">
        <v>1879</v>
      </c>
      <c r="F838" s="387" t="str">
        <f t="shared" si="43"/>
        <v>쿠키즈스마트</v>
      </c>
      <c r="G838" s="27" t="str">
        <f t="shared" si="44"/>
        <v/>
      </c>
      <c r="H838" s="389" t="s">
        <v>56</v>
      </c>
    </row>
    <row r="839" spans="1:8">
      <c r="A839" s="384" t="s">
        <v>110</v>
      </c>
      <c r="B839" s="384" t="s">
        <v>158</v>
      </c>
      <c r="C839" s="385" t="s">
        <v>28</v>
      </c>
      <c r="D839" s="385" t="s">
        <v>160</v>
      </c>
      <c r="E839" s="386" t="s">
        <v>1881</v>
      </c>
      <c r="F839" s="387" t="str">
        <f t="shared" si="43"/>
        <v>쿠키즈스마트</v>
      </c>
      <c r="G839" s="27" t="str">
        <f t="shared" si="44"/>
        <v/>
      </c>
      <c r="H839" s="389" t="s">
        <v>56</v>
      </c>
    </row>
    <row r="840" spans="1:8">
      <c r="A840" s="384" t="s">
        <v>110</v>
      </c>
      <c r="B840" s="384" t="s">
        <v>158</v>
      </c>
      <c r="C840" s="385" t="s">
        <v>28</v>
      </c>
      <c r="D840" s="385" t="s">
        <v>160</v>
      </c>
      <c r="E840" s="386" t="s">
        <v>1882</v>
      </c>
      <c r="F840" s="387" t="str">
        <f t="shared" si="43"/>
        <v>쿠키즈스마트</v>
      </c>
      <c r="G840" s="27" t="str">
        <f t="shared" si="44"/>
        <v/>
      </c>
      <c r="H840" s="389" t="s">
        <v>56</v>
      </c>
    </row>
    <row r="841" spans="1:8">
      <c r="A841" s="384" t="s">
        <v>110</v>
      </c>
      <c r="B841" s="384" t="s">
        <v>158</v>
      </c>
      <c r="C841" s="385" t="s">
        <v>48</v>
      </c>
      <c r="D841" s="385" t="s">
        <v>5</v>
      </c>
      <c r="E841" s="386" t="s">
        <v>1880</v>
      </c>
      <c r="F841" s="387" t="str">
        <f t="shared" si="43"/>
        <v>쿠키즈스마트</v>
      </c>
      <c r="G841" s="27" t="str">
        <f t="shared" si="44"/>
        <v/>
      </c>
      <c r="H841" s="389" t="s">
        <v>56</v>
      </c>
    </row>
    <row r="842" spans="1:8">
      <c r="A842" s="384" t="s">
        <v>110</v>
      </c>
      <c r="B842" s="384" t="s">
        <v>158</v>
      </c>
      <c r="C842" s="385" t="s">
        <v>31</v>
      </c>
      <c r="D842" s="385" t="s">
        <v>5</v>
      </c>
      <c r="E842" s="386" t="s">
        <v>1879</v>
      </c>
      <c r="F842" s="387" t="str">
        <f t="shared" si="43"/>
        <v>쿠키즈스마트</v>
      </c>
      <c r="G842" s="27" t="str">
        <f t="shared" si="44"/>
        <v/>
      </c>
      <c r="H842" s="389" t="s">
        <v>56</v>
      </c>
    </row>
    <row r="843" spans="1:8">
      <c r="A843" s="384" t="s">
        <v>110</v>
      </c>
      <c r="B843" s="384" t="s">
        <v>158</v>
      </c>
      <c r="C843" s="385" t="s">
        <v>31</v>
      </c>
      <c r="D843" s="385" t="s">
        <v>5</v>
      </c>
      <c r="E843" s="386" t="s">
        <v>1881</v>
      </c>
      <c r="F843" s="387" t="str">
        <f t="shared" si="43"/>
        <v>쿠키즈스마트</v>
      </c>
      <c r="G843" s="27" t="str">
        <f t="shared" si="44"/>
        <v/>
      </c>
      <c r="H843" s="389" t="s">
        <v>56</v>
      </c>
    </row>
    <row r="844" spans="1:8">
      <c r="A844" s="384" t="s">
        <v>110</v>
      </c>
      <c r="B844" s="384" t="s">
        <v>158</v>
      </c>
      <c r="C844" s="385" t="s">
        <v>31</v>
      </c>
      <c r="D844" s="385" t="s">
        <v>5</v>
      </c>
      <c r="E844" s="386" t="s">
        <v>1882</v>
      </c>
      <c r="F844" s="387" t="str">
        <f t="shared" si="43"/>
        <v>쿠키즈스마트</v>
      </c>
      <c r="G844" s="27" t="str">
        <f t="shared" si="44"/>
        <v/>
      </c>
      <c r="H844" s="389" t="s">
        <v>56</v>
      </c>
    </row>
    <row r="845" spans="1:8">
      <c r="A845" s="384" t="s">
        <v>110</v>
      </c>
      <c r="B845" s="384" t="s">
        <v>158</v>
      </c>
      <c r="C845" s="385" t="s">
        <v>31</v>
      </c>
      <c r="D845" s="385" t="s">
        <v>30</v>
      </c>
      <c r="E845" s="386" t="s">
        <v>1880</v>
      </c>
      <c r="F845" s="387" t="str">
        <f t="shared" si="43"/>
        <v>쿠키즈스마트</v>
      </c>
      <c r="G845" s="27" t="str">
        <f t="shared" si="44"/>
        <v/>
      </c>
      <c r="H845" s="389" t="s">
        <v>56</v>
      </c>
    </row>
    <row r="846" spans="1:8">
      <c r="A846" s="384" t="s">
        <v>110</v>
      </c>
      <c r="B846" s="384" t="s">
        <v>158</v>
      </c>
      <c r="C846" s="385" t="s">
        <v>31</v>
      </c>
      <c r="D846" s="385" t="s">
        <v>30</v>
      </c>
      <c r="E846" s="386" t="s">
        <v>1879</v>
      </c>
      <c r="F846" s="387" t="str">
        <f t="shared" si="43"/>
        <v>쿠키즈스마트</v>
      </c>
      <c r="G846" s="27" t="str">
        <f t="shared" si="44"/>
        <v/>
      </c>
      <c r="H846" s="389" t="s">
        <v>56</v>
      </c>
    </row>
    <row r="847" spans="1:8">
      <c r="A847" s="384" t="s">
        <v>110</v>
      </c>
      <c r="B847" s="384" t="s">
        <v>158</v>
      </c>
      <c r="C847" s="385" t="s">
        <v>31</v>
      </c>
      <c r="D847" s="385" t="s">
        <v>30</v>
      </c>
      <c r="E847" s="386" t="s">
        <v>1881</v>
      </c>
      <c r="F847" s="387" t="str">
        <f t="shared" si="43"/>
        <v>쿠키즈스마트</v>
      </c>
      <c r="G847" s="27" t="str">
        <f t="shared" si="44"/>
        <v/>
      </c>
      <c r="H847" s="389" t="s">
        <v>56</v>
      </c>
    </row>
    <row r="848" spans="1:8">
      <c r="A848" s="384" t="s">
        <v>110</v>
      </c>
      <c r="B848" s="384" t="s">
        <v>158</v>
      </c>
      <c r="C848" s="385" t="s">
        <v>31</v>
      </c>
      <c r="D848" s="385" t="s">
        <v>30</v>
      </c>
      <c r="E848" s="386" t="s">
        <v>1882</v>
      </c>
      <c r="F848" s="387" t="str">
        <f t="shared" si="43"/>
        <v>쿠키즈스마트</v>
      </c>
      <c r="G848" s="27" t="str">
        <f t="shared" si="44"/>
        <v/>
      </c>
      <c r="H848" s="389" t="s">
        <v>56</v>
      </c>
    </row>
    <row r="849" spans="1:8">
      <c r="A849" s="384" t="s">
        <v>110</v>
      </c>
      <c r="B849" s="384" t="s">
        <v>158</v>
      </c>
      <c r="C849" s="385" t="s">
        <v>31</v>
      </c>
      <c r="D849" s="385" t="s">
        <v>10</v>
      </c>
      <c r="E849" s="386" t="s">
        <v>1880</v>
      </c>
      <c r="F849" s="387" t="str">
        <f t="shared" si="43"/>
        <v>쿠키즈스마트</v>
      </c>
      <c r="G849" s="27" t="str">
        <f t="shared" si="44"/>
        <v/>
      </c>
      <c r="H849" s="389" t="s">
        <v>56</v>
      </c>
    </row>
    <row r="850" spans="1:8">
      <c r="A850" s="384" t="s">
        <v>110</v>
      </c>
      <c r="B850" s="384" t="s">
        <v>158</v>
      </c>
      <c r="C850" s="385" t="s">
        <v>31</v>
      </c>
      <c r="D850" s="385" t="s">
        <v>10</v>
      </c>
      <c r="E850" s="386" t="s">
        <v>1879</v>
      </c>
      <c r="F850" s="387" t="str">
        <f t="shared" si="43"/>
        <v>쿠키즈스마트</v>
      </c>
      <c r="G850" s="27" t="str">
        <f t="shared" si="44"/>
        <v/>
      </c>
      <c r="H850" s="389" t="s">
        <v>56</v>
      </c>
    </row>
    <row r="851" spans="1:8">
      <c r="A851" s="384" t="s">
        <v>110</v>
      </c>
      <c r="B851" s="384" t="s">
        <v>158</v>
      </c>
      <c r="C851" s="385" t="s">
        <v>31</v>
      </c>
      <c r="D851" s="385" t="s">
        <v>10</v>
      </c>
      <c r="E851" s="386" t="s">
        <v>1881</v>
      </c>
      <c r="F851" s="387" t="str">
        <f t="shared" si="43"/>
        <v>쿠키즈스마트</v>
      </c>
      <c r="G851" s="27" t="str">
        <f t="shared" si="44"/>
        <v/>
      </c>
      <c r="H851" s="389" t="s">
        <v>56</v>
      </c>
    </row>
    <row r="852" spans="1:8">
      <c r="A852" s="384" t="s">
        <v>110</v>
      </c>
      <c r="B852" s="384" t="s">
        <v>158</v>
      </c>
      <c r="C852" s="385" t="s">
        <v>31</v>
      </c>
      <c r="D852" s="385" t="s">
        <v>10</v>
      </c>
      <c r="E852" s="386" t="s">
        <v>1882</v>
      </c>
      <c r="F852" s="387" t="str">
        <f t="shared" si="43"/>
        <v>쿠키즈스마트</v>
      </c>
      <c r="G852" s="27" t="str">
        <f t="shared" si="44"/>
        <v/>
      </c>
      <c r="H852" s="389" t="s">
        <v>56</v>
      </c>
    </row>
    <row r="853" spans="1:8">
      <c r="A853" s="384" t="s">
        <v>110</v>
      </c>
      <c r="B853" s="384" t="s">
        <v>158</v>
      </c>
      <c r="C853" s="385" t="s">
        <v>31</v>
      </c>
      <c r="D853" s="385" t="s">
        <v>13</v>
      </c>
      <c r="E853" s="386" t="s">
        <v>1880</v>
      </c>
      <c r="F853" s="387" t="str">
        <f t="shared" si="43"/>
        <v>쿠키즈스마트</v>
      </c>
      <c r="G853" s="27" t="str">
        <f t="shared" si="44"/>
        <v/>
      </c>
      <c r="H853" s="389" t="s">
        <v>56</v>
      </c>
    </row>
    <row r="854" spans="1:8">
      <c r="A854" s="384" t="s">
        <v>110</v>
      </c>
      <c r="B854" s="384" t="s">
        <v>158</v>
      </c>
      <c r="C854" s="385" t="s">
        <v>31</v>
      </c>
      <c r="D854" s="385" t="s">
        <v>13</v>
      </c>
      <c r="E854" s="386" t="s">
        <v>1879</v>
      </c>
      <c r="F854" s="387" t="str">
        <f t="shared" si="43"/>
        <v>쿠키즈스마트</v>
      </c>
      <c r="G854" s="27" t="str">
        <f t="shared" si="44"/>
        <v/>
      </c>
      <c r="H854" s="389" t="s">
        <v>56</v>
      </c>
    </row>
    <row r="855" spans="1:8">
      <c r="A855" s="384" t="s">
        <v>110</v>
      </c>
      <c r="B855" s="384" t="s">
        <v>158</v>
      </c>
      <c r="C855" s="385" t="s">
        <v>31</v>
      </c>
      <c r="D855" s="385" t="s">
        <v>13</v>
      </c>
      <c r="E855" s="386" t="s">
        <v>1881</v>
      </c>
      <c r="F855" s="387" t="str">
        <f t="shared" si="43"/>
        <v>쿠키즈스마트</v>
      </c>
      <c r="G855" s="27" t="str">
        <f t="shared" si="44"/>
        <v/>
      </c>
      <c r="H855" s="389" t="s">
        <v>56</v>
      </c>
    </row>
    <row r="856" spans="1:8">
      <c r="A856" s="384" t="s">
        <v>110</v>
      </c>
      <c r="B856" s="384" t="s">
        <v>158</v>
      </c>
      <c r="C856" s="385" t="s">
        <v>31</v>
      </c>
      <c r="D856" s="385" t="s">
        <v>13</v>
      </c>
      <c r="E856" s="386" t="s">
        <v>1882</v>
      </c>
      <c r="F856" s="387" t="str">
        <f t="shared" si="43"/>
        <v>쿠키즈스마트</v>
      </c>
      <c r="G856" s="27" t="str">
        <f t="shared" si="44"/>
        <v/>
      </c>
      <c r="H856" s="389" t="s">
        <v>56</v>
      </c>
    </row>
    <row r="857" spans="1:8">
      <c r="A857" s="384" t="s">
        <v>110</v>
      </c>
      <c r="B857" s="384" t="s">
        <v>158</v>
      </c>
      <c r="C857" s="385" t="s">
        <v>31</v>
      </c>
      <c r="D857" s="385" t="s">
        <v>34</v>
      </c>
      <c r="E857" s="386" t="s">
        <v>1880</v>
      </c>
      <c r="F857" s="387" t="str">
        <f t="shared" si="43"/>
        <v>쿠키즈스마트</v>
      </c>
      <c r="G857" s="27" t="str">
        <f t="shared" si="44"/>
        <v/>
      </c>
      <c r="H857" s="389" t="s">
        <v>56</v>
      </c>
    </row>
    <row r="858" spans="1:8">
      <c r="A858" s="384" t="s">
        <v>110</v>
      </c>
      <c r="B858" s="384" t="s">
        <v>158</v>
      </c>
      <c r="C858" s="385" t="s">
        <v>31</v>
      </c>
      <c r="D858" s="385" t="s">
        <v>34</v>
      </c>
      <c r="E858" s="386" t="s">
        <v>1879</v>
      </c>
      <c r="F858" s="387" t="str">
        <f t="shared" si="43"/>
        <v>쿠키즈스마트</v>
      </c>
      <c r="G858" s="27" t="str">
        <f t="shared" si="44"/>
        <v/>
      </c>
      <c r="H858" s="389" t="s">
        <v>56</v>
      </c>
    </row>
    <row r="859" spans="1:8">
      <c r="A859" s="384" t="s">
        <v>110</v>
      </c>
      <c r="B859" s="384" t="s">
        <v>158</v>
      </c>
      <c r="C859" s="385" t="s">
        <v>31</v>
      </c>
      <c r="D859" s="385" t="s">
        <v>34</v>
      </c>
      <c r="E859" s="386" t="s">
        <v>1881</v>
      </c>
      <c r="F859" s="387" t="str">
        <f t="shared" si="43"/>
        <v>쿠키즈스마트</v>
      </c>
      <c r="G859" s="27" t="str">
        <f t="shared" si="44"/>
        <v/>
      </c>
      <c r="H859" s="389" t="s">
        <v>56</v>
      </c>
    </row>
    <row r="860" spans="1:8">
      <c r="A860" s="384" t="s">
        <v>110</v>
      </c>
      <c r="B860" s="384" t="s">
        <v>158</v>
      </c>
      <c r="C860" s="385" t="s">
        <v>31</v>
      </c>
      <c r="D860" s="385" t="s">
        <v>34</v>
      </c>
      <c r="E860" s="386" t="s">
        <v>1882</v>
      </c>
      <c r="F860" s="387" t="str">
        <f t="shared" si="43"/>
        <v>쿠키즈스마트</v>
      </c>
      <c r="G860" s="27" t="str">
        <f t="shared" si="44"/>
        <v/>
      </c>
      <c r="H860" s="389" t="s">
        <v>56</v>
      </c>
    </row>
    <row r="861" spans="1:8">
      <c r="A861" s="384" t="s">
        <v>110</v>
      </c>
      <c r="B861" s="384" t="s">
        <v>158</v>
      </c>
      <c r="C861" s="385" t="s">
        <v>31</v>
      </c>
      <c r="D861" s="385" t="s">
        <v>86</v>
      </c>
      <c r="E861" s="386" t="s">
        <v>1880</v>
      </c>
      <c r="F861" s="387" t="str">
        <f t="shared" si="43"/>
        <v>쿠키즈스마트</v>
      </c>
      <c r="G861" s="27" t="str">
        <f t="shared" si="44"/>
        <v/>
      </c>
      <c r="H861" s="389" t="s">
        <v>56</v>
      </c>
    </row>
    <row r="862" spans="1:8">
      <c r="A862" s="384" t="s">
        <v>110</v>
      </c>
      <c r="B862" s="384" t="s">
        <v>158</v>
      </c>
      <c r="C862" s="385" t="s">
        <v>31</v>
      </c>
      <c r="D862" s="385" t="s">
        <v>86</v>
      </c>
      <c r="E862" s="386" t="s">
        <v>1879</v>
      </c>
      <c r="F862" s="387" t="str">
        <f t="shared" si="43"/>
        <v>쿠키즈스마트</v>
      </c>
      <c r="G862" s="27" t="str">
        <f t="shared" si="44"/>
        <v/>
      </c>
      <c r="H862" s="389" t="s">
        <v>56</v>
      </c>
    </row>
    <row r="863" spans="1:8">
      <c r="A863" s="384" t="s">
        <v>110</v>
      </c>
      <c r="B863" s="384" t="s">
        <v>158</v>
      </c>
      <c r="C863" s="385" t="s">
        <v>31</v>
      </c>
      <c r="D863" s="385" t="s">
        <v>86</v>
      </c>
      <c r="E863" s="386" t="s">
        <v>1881</v>
      </c>
      <c r="F863" s="387" t="str">
        <f t="shared" si="43"/>
        <v>쿠키즈스마트</v>
      </c>
      <c r="G863" s="27" t="str">
        <f t="shared" si="44"/>
        <v/>
      </c>
      <c r="H863" s="389" t="s">
        <v>56</v>
      </c>
    </row>
    <row r="864" spans="1:8">
      <c r="A864" s="384" t="s">
        <v>110</v>
      </c>
      <c r="B864" s="384" t="s">
        <v>158</v>
      </c>
      <c r="C864" s="385" t="s">
        <v>31</v>
      </c>
      <c r="D864" s="385" t="s">
        <v>86</v>
      </c>
      <c r="E864" s="386" t="s">
        <v>1882</v>
      </c>
      <c r="F864" s="387" t="str">
        <f t="shared" si="43"/>
        <v>쿠키즈스마트</v>
      </c>
      <c r="G864" s="27" t="str">
        <f t="shared" si="44"/>
        <v/>
      </c>
      <c r="H864" s="389" t="s">
        <v>56</v>
      </c>
    </row>
    <row r="865" spans="1:8">
      <c r="A865" s="384" t="s">
        <v>110</v>
      </c>
      <c r="B865" s="384" t="s">
        <v>158</v>
      </c>
      <c r="C865" s="385" t="s">
        <v>31</v>
      </c>
      <c r="D865" s="385" t="s">
        <v>161</v>
      </c>
      <c r="E865" s="386" t="s">
        <v>1880</v>
      </c>
      <c r="F865" s="387" t="str">
        <f t="shared" si="43"/>
        <v>쿠키즈스마트</v>
      </c>
      <c r="G865" s="27" t="str">
        <f t="shared" si="44"/>
        <v/>
      </c>
      <c r="H865" s="389" t="s">
        <v>56</v>
      </c>
    </row>
    <row r="866" spans="1:8">
      <c r="A866" s="384" t="s">
        <v>110</v>
      </c>
      <c r="B866" s="384" t="s">
        <v>158</v>
      </c>
      <c r="C866" s="385" t="s">
        <v>31</v>
      </c>
      <c r="D866" s="385" t="s">
        <v>160</v>
      </c>
      <c r="E866" s="386" t="s">
        <v>1879</v>
      </c>
      <c r="F866" s="387" t="str">
        <f t="shared" si="43"/>
        <v>쿠키즈스마트</v>
      </c>
      <c r="G866" s="27" t="str">
        <f t="shared" si="44"/>
        <v/>
      </c>
      <c r="H866" s="389" t="s">
        <v>56</v>
      </c>
    </row>
    <row r="867" spans="1:8">
      <c r="A867" s="384" t="s">
        <v>110</v>
      </c>
      <c r="B867" s="384" t="s">
        <v>158</v>
      </c>
      <c r="C867" s="385" t="s">
        <v>31</v>
      </c>
      <c r="D867" s="385" t="s">
        <v>160</v>
      </c>
      <c r="E867" s="386" t="s">
        <v>1881</v>
      </c>
      <c r="F867" s="387" t="str">
        <f t="shared" si="43"/>
        <v>쿠키즈스마트</v>
      </c>
      <c r="G867" s="27" t="str">
        <f t="shared" si="44"/>
        <v/>
      </c>
      <c r="H867" s="389" t="s">
        <v>56</v>
      </c>
    </row>
    <row r="868" spans="1:8">
      <c r="A868" s="384" t="s">
        <v>110</v>
      </c>
      <c r="B868" s="384" t="s">
        <v>158</v>
      </c>
      <c r="C868" s="385" t="s">
        <v>31</v>
      </c>
      <c r="D868" s="385" t="s">
        <v>160</v>
      </c>
      <c r="E868" s="386" t="s">
        <v>1882</v>
      </c>
      <c r="F868" s="387" t="str">
        <f t="shared" si="43"/>
        <v>쿠키즈스마트</v>
      </c>
      <c r="G868" s="27" t="str">
        <f t="shared" si="44"/>
        <v/>
      </c>
      <c r="H868" s="389" t="s">
        <v>56</v>
      </c>
    </row>
    <row r="869" spans="1:8">
      <c r="A869" s="384" t="s">
        <v>110</v>
      </c>
      <c r="B869" s="384" t="s">
        <v>158</v>
      </c>
      <c r="C869" s="385" t="s">
        <v>49</v>
      </c>
      <c r="D869" s="385" t="s">
        <v>5</v>
      </c>
      <c r="E869" s="386" t="s">
        <v>1880</v>
      </c>
      <c r="F869" s="387" t="str">
        <f t="shared" si="43"/>
        <v>쿠키즈스마트</v>
      </c>
      <c r="G869" s="27" t="str">
        <f t="shared" si="44"/>
        <v/>
      </c>
      <c r="H869" s="389" t="s">
        <v>56</v>
      </c>
    </row>
    <row r="870" spans="1:8">
      <c r="A870" s="384" t="s">
        <v>110</v>
      </c>
      <c r="B870" s="384" t="s">
        <v>158</v>
      </c>
      <c r="C870" s="385" t="s">
        <v>32</v>
      </c>
      <c r="D870" s="385" t="s">
        <v>5</v>
      </c>
      <c r="E870" s="386" t="s">
        <v>1879</v>
      </c>
      <c r="F870" s="387" t="str">
        <f t="shared" si="43"/>
        <v>쿠키즈스마트</v>
      </c>
      <c r="G870" s="27" t="str">
        <f t="shared" si="44"/>
        <v/>
      </c>
      <c r="H870" s="389" t="s">
        <v>56</v>
      </c>
    </row>
    <row r="871" spans="1:8">
      <c r="A871" s="384" t="s">
        <v>110</v>
      </c>
      <c r="B871" s="384" t="s">
        <v>158</v>
      </c>
      <c r="C871" s="385" t="s">
        <v>32</v>
      </c>
      <c r="D871" s="385" t="s">
        <v>5</v>
      </c>
      <c r="E871" s="386" t="s">
        <v>1881</v>
      </c>
      <c r="F871" s="387" t="str">
        <f t="shared" si="43"/>
        <v>쿠키즈스마트</v>
      </c>
      <c r="G871" s="27" t="str">
        <f t="shared" si="44"/>
        <v/>
      </c>
      <c r="H871" s="389" t="s">
        <v>56</v>
      </c>
    </row>
    <row r="872" spans="1:8">
      <c r="A872" s="384" t="s">
        <v>110</v>
      </c>
      <c r="B872" s="384" t="s">
        <v>158</v>
      </c>
      <c r="C872" s="385" t="s">
        <v>32</v>
      </c>
      <c r="D872" s="385" t="s">
        <v>5</v>
      </c>
      <c r="E872" s="386" t="s">
        <v>1882</v>
      </c>
      <c r="F872" s="387" t="str">
        <f t="shared" si="43"/>
        <v>쿠키즈스마트</v>
      </c>
      <c r="G872" s="27" t="str">
        <f t="shared" si="44"/>
        <v/>
      </c>
      <c r="H872" s="389" t="s">
        <v>56</v>
      </c>
    </row>
    <row r="873" spans="1:8">
      <c r="A873" s="384" t="s">
        <v>110</v>
      </c>
      <c r="B873" s="384" t="s">
        <v>158</v>
      </c>
      <c r="C873" s="385" t="s">
        <v>32</v>
      </c>
      <c r="D873" s="385" t="s">
        <v>30</v>
      </c>
      <c r="E873" s="386" t="s">
        <v>1880</v>
      </c>
      <c r="F873" s="387" t="str">
        <f t="shared" si="43"/>
        <v>쿠키즈스마트</v>
      </c>
      <c r="G873" s="27" t="str">
        <f t="shared" si="44"/>
        <v/>
      </c>
      <c r="H873" s="389" t="s">
        <v>56</v>
      </c>
    </row>
    <row r="874" spans="1:8">
      <c r="A874" s="384" t="s">
        <v>110</v>
      </c>
      <c r="B874" s="384" t="s">
        <v>158</v>
      </c>
      <c r="C874" s="385" t="s">
        <v>32</v>
      </c>
      <c r="D874" s="385" t="s">
        <v>30</v>
      </c>
      <c r="E874" s="386" t="s">
        <v>1879</v>
      </c>
      <c r="F874" s="387" t="str">
        <f t="shared" si="43"/>
        <v>쿠키즈스마트</v>
      </c>
      <c r="G874" s="27" t="str">
        <f t="shared" si="44"/>
        <v/>
      </c>
      <c r="H874" s="389" t="s">
        <v>56</v>
      </c>
    </row>
    <row r="875" spans="1:8">
      <c r="A875" s="384" t="s">
        <v>110</v>
      </c>
      <c r="B875" s="384" t="s">
        <v>158</v>
      </c>
      <c r="C875" s="385" t="s">
        <v>32</v>
      </c>
      <c r="D875" s="385" t="s">
        <v>30</v>
      </c>
      <c r="E875" s="386" t="s">
        <v>1881</v>
      </c>
      <c r="F875" s="387" t="str">
        <f t="shared" si="43"/>
        <v>쿠키즈스마트</v>
      </c>
      <c r="G875" s="27" t="str">
        <f t="shared" si="44"/>
        <v/>
      </c>
      <c r="H875" s="389" t="s">
        <v>56</v>
      </c>
    </row>
    <row r="876" spans="1:8">
      <c r="A876" s="384" t="s">
        <v>110</v>
      </c>
      <c r="B876" s="384" t="s">
        <v>158</v>
      </c>
      <c r="C876" s="385" t="s">
        <v>32</v>
      </c>
      <c r="D876" s="385" t="s">
        <v>30</v>
      </c>
      <c r="E876" s="386" t="s">
        <v>1882</v>
      </c>
      <c r="F876" s="387" t="str">
        <f t="shared" si="43"/>
        <v>쿠키즈스마트</v>
      </c>
      <c r="G876" s="27" t="str">
        <f t="shared" si="44"/>
        <v/>
      </c>
      <c r="H876" s="389" t="s">
        <v>56</v>
      </c>
    </row>
    <row r="877" spans="1:8">
      <c r="A877" s="384" t="s">
        <v>110</v>
      </c>
      <c r="B877" s="384" t="s">
        <v>158</v>
      </c>
      <c r="C877" s="385" t="s">
        <v>32</v>
      </c>
      <c r="D877" s="385" t="s">
        <v>10</v>
      </c>
      <c r="E877" s="386" t="s">
        <v>1880</v>
      </c>
      <c r="F877" s="387" t="str">
        <f t="shared" ref="F877:F924" si="45">IFERROR(VLOOKUP(E877,$A$10:$I$16,9,0),0)</f>
        <v>쿠키즈스마트</v>
      </c>
      <c r="G877" s="27" t="str">
        <f t="shared" si="44"/>
        <v/>
      </c>
      <c r="H877" s="389" t="s">
        <v>56</v>
      </c>
    </row>
    <row r="878" spans="1:8">
      <c r="A878" s="384" t="s">
        <v>110</v>
      </c>
      <c r="B878" s="384" t="s">
        <v>158</v>
      </c>
      <c r="C878" s="385" t="s">
        <v>32</v>
      </c>
      <c r="D878" s="385" t="s">
        <v>10</v>
      </c>
      <c r="E878" s="386" t="s">
        <v>1879</v>
      </c>
      <c r="F878" s="387" t="str">
        <f t="shared" si="45"/>
        <v>쿠키즈스마트</v>
      </c>
      <c r="G878" s="27" t="str">
        <f t="shared" si="44"/>
        <v/>
      </c>
      <c r="H878" s="389" t="s">
        <v>56</v>
      </c>
    </row>
    <row r="879" spans="1:8">
      <c r="A879" s="384" t="s">
        <v>110</v>
      </c>
      <c r="B879" s="384" t="s">
        <v>158</v>
      </c>
      <c r="C879" s="385" t="s">
        <v>32</v>
      </c>
      <c r="D879" s="385" t="s">
        <v>10</v>
      </c>
      <c r="E879" s="386" t="s">
        <v>1881</v>
      </c>
      <c r="F879" s="387" t="str">
        <f t="shared" si="45"/>
        <v>쿠키즈스마트</v>
      </c>
      <c r="G879" s="27" t="str">
        <f t="shared" si="44"/>
        <v/>
      </c>
      <c r="H879" s="389" t="s">
        <v>56</v>
      </c>
    </row>
    <row r="880" spans="1:8">
      <c r="A880" s="384" t="s">
        <v>110</v>
      </c>
      <c r="B880" s="384" t="s">
        <v>158</v>
      </c>
      <c r="C880" s="385" t="s">
        <v>32</v>
      </c>
      <c r="D880" s="385" t="s">
        <v>10</v>
      </c>
      <c r="E880" s="386" t="s">
        <v>1882</v>
      </c>
      <c r="F880" s="387" t="str">
        <f t="shared" si="45"/>
        <v>쿠키즈스마트</v>
      </c>
      <c r="G880" s="27" t="str">
        <f t="shared" si="44"/>
        <v/>
      </c>
      <c r="H880" s="389" t="s">
        <v>56</v>
      </c>
    </row>
    <row r="881" spans="1:8">
      <c r="A881" s="384" t="s">
        <v>110</v>
      </c>
      <c r="B881" s="384" t="s">
        <v>158</v>
      </c>
      <c r="C881" s="385" t="s">
        <v>32</v>
      </c>
      <c r="D881" s="385" t="s">
        <v>13</v>
      </c>
      <c r="E881" s="386" t="s">
        <v>1880</v>
      </c>
      <c r="F881" s="387" t="str">
        <f t="shared" si="45"/>
        <v>쿠키즈스마트</v>
      </c>
      <c r="G881" s="27" t="str">
        <f t="shared" si="44"/>
        <v/>
      </c>
      <c r="H881" s="389" t="s">
        <v>56</v>
      </c>
    </row>
    <row r="882" spans="1:8">
      <c r="A882" s="384" t="s">
        <v>110</v>
      </c>
      <c r="B882" s="384" t="s">
        <v>158</v>
      </c>
      <c r="C882" s="385" t="s">
        <v>32</v>
      </c>
      <c r="D882" s="385" t="s">
        <v>13</v>
      </c>
      <c r="E882" s="386" t="s">
        <v>1879</v>
      </c>
      <c r="F882" s="387" t="str">
        <f t="shared" si="45"/>
        <v>쿠키즈스마트</v>
      </c>
      <c r="G882" s="27" t="str">
        <f t="shared" si="44"/>
        <v/>
      </c>
      <c r="H882" s="389" t="s">
        <v>56</v>
      </c>
    </row>
    <row r="883" spans="1:8">
      <c r="A883" s="384" t="s">
        <v>110</v>
      </c>
      <c r="B883" s="384" t="s">
        <v>158</v>
      </c>
      <c r="C883" s="385" t="s">
        <v>32</v>
      </c>
      <c r="D883" s="385" t="s">
        <v>13</v>
      </c>
      <c r="E883" s="386" t="s">
        <v>1881</v>
      </c>
      <c r="F883" s="387" t="str">
        <f t="shared" si="45"/>
        <v>쿠키즈스마트</v>
      </c>
      <c r="G883" s="27" t="str">
        <f t="shared" si="44"/>
        <v/>
      </c>
      <c r="H883" s="389" t="s">
        <v>56</v>
      </c>
    </row>
    <row r="884" spans="1:8">
      <c r="A884" s="384" t="s">
        <v>110</v>
      </c>
      <c r="B884" s="384" t="s">
        <v>158</v>
      </c>
      <c r="C884" s="385" t="s">
        <v>32</v>
      </c>
      <c r="D884" s="385" t="s">
        <v>13</v>
      </c>
      <c r="E884" s="386" t="s">
        <v>1882</v>
      </c>
      <c r="F884" s="387" t="str">
        <f t="shared" si="45"/>
        <v>쿠키즈스마트</v>
      </c>
      <c r="G884" s="27" t="str">
        <f t="shared" si="44"/>
        <v/>
      </c>
      <c r="H884" s="389" t="s">
        <v>56</v>
      </c>
    </row>
    <row r="885" spans="1:8">
      <c r="A885" s="384" t="s">
        <v>110</v>
      </c>
      <c r="B885" s="384" t="s">
        <v>158</v>
      </c>
      <c r="C885" s="385" t="s">
        <v>32</v>
      </c>
      <c r="D885" s="385" t="s">
        <v>34</v>
      </c>
      <c r="E885" s="386" t="s">
        <v>1880</v>
      </c>
      <c r="F885" s="387" t="str">
        <f t="shared" si="45"/>
        <v>쿠키즈스마트</v>
      </c>
      <c r="G885" s="27" t="str">
        <f t="shared" si="44"/>
        <v/>
      </c>
      <c r="H885" s="389" t="s">
        <v>56</v>
      </c>
    </row>
    <row r="886" spans="1:8">
      <c r="A886" s="384" t="s">
        <v>110</v>
      </c>
      <c r="B886" s="384" t="s">
        <v>158</v>
      </c>
      <c r="C886" s="385" t="s">
        <v>32</v>
      </c>
      <c r="D886" s="385" t="s">
        <v>34</v>
      </c>
      <c r="E886" s="386" t="s">
        <v>1879</v>
      </c>
      <c r="F886" s="387" t="str">
        <f t="shared" si="45"/>
        <v>쿠키즈스마트</v>
      </c>
      <c r="G886" s="27" t="str">
        <f t="shared" si="44"/>
        <v/>
      </c>
      <c r="H886" s="389" t="s">
        <v>56</v>
      </c>
    </row>
    <row r="887" spans="1:8">
      <c r="A887" s="384" t="s">
        <v>110</v>
      </c>
      <c r="B887" s="384" t="s">
        <v>158</v>
      </c>
      <c r="C887" s="385" t="s">
        <v>32</v>
      </c>
      <c r="D887" s="385" t="s">
        <v>34</v>
      </c>
      <c r="E887" s="386" t="s">
        <v>1881</v>
      </c>
      <c r="F887" s="387" t="str">
        <f t="shared" si="45"/>
        <v>쿠키즈스마트</v>
      </c>
      <c r="G887" s="27" t="str">
        <f t="shared" si="44"/>
        <v/>
      </c>
      <c r="H887" s="389" t="s">
        <v>56</v>
      </c>
    </row>
    <row r="888" spans="1:8">
      <c r="A888" s="384" t="s">
        <v>110</v>
      </c>
      <c r="B888" s="384" t="s">
        <v>158</v>
      </c>
      <c r="C888" s="385" t="s">
        <v>32</v>
      </c>
      <c r="D888" s="385" t="s">
        <v>34</v>
      </c>
      <c r="E888" s="386" t="s">
        <v>1882</v>
      </c>
      <c r="F888" s="387" t="str">
        <f t="shared" si="45"/>
        <v>쿠키즈스마트</v>
      </c>
      <c r="G888" s="27" t="str">
        <f t="shared" si="44"/>
        <v/>
      </c>
      <c r="H888" s="389" t="s">
        <v>56</v>
      </c>
    </row>
    <row r="889" spans="1:8">
      <c r="A889" s="384" t="s">
        <v>110</v>
      </c>
      <c r="B889" s="384" t="s">
        <v>158</v>
      </c>
      <c r="C889" s="385" t="s">
        <v>32</v>
      </c>
      <c r="D889" s="385" t="s">
        <v>86</v>
      </c>
      <c r="E889" s="386" t="s">
        <v>1880</v>
      </c>
      <c r="F889" s="387" t="str">
        <f t="shared" si="45"/>
        <v>쿠키즈스마트</v>
      </c>
      <c r="G889" s="27" t="str">
        <f t="shared" si="44"/>
        <v/>
      </c>
      <c r="H889" s="389" t="s">
        <v>56</v>
      </c>
    </row>
    <row r="890" spans="1:8">
      <c r="A890" s="384" t="s">
        <v>110</v>
      </c>
      <c r="B890" s="384" t="s">
        <v>158</v>
      </c>
      <c r="C890" s="385" t="s">
        <v>32</v>
      </c>
      <c r="D890" s="385" t="s">
        <v>86</v>
      </c>
      <c r="E890" s="386" t="s">
        <v>1879</v>
      </c>
      <c r="F890" s="387" t="str">
        <f t="shared" si="45"/>
        <v>쿠키즈스마트</v>
      </c>
      <c r="G890" s="27" t="str">
        <f t="shared" si="44"/>
        <v/>
      </c>
      <c r="H890" s="389" t="s">
        <v>56</v>
      </c>
    </row>
    <row r="891" spans="1:8">
      <c r="A891" s="384" t="s">
        <v>110</v>
      </c>
      <c r="B891" s="384" t="s">
        <v>158</v>
      </c>
      <c r="C891" s="385" t="s">
        <v>32</v>
      </c>
      <c r="D891" s="385" t="s">
        <v>86</v>
      </c>
      <c r="E891" s="386" t="s">
        <v>1881</v>
      </c>
      <c r="F891" s="387" t="str">
        <f t="shared" si="45"/>
        <v>쿠키즈스마트</v>
      </c>
      <c r="G891" s="27" t="str">
        <f t="shared" si="44"/>
        <v/>
      </c>
      <c r="H891" s="389" t="s">
        <v>56</v>
      </c>
    </row>
    <row r="892" spans="1:8">
      <c r="A892" s="384" t="s">
        <v>110</v>
      </c>
      <c r="B892" s="384" t="s">
        <v>158</v>
      </c>
      <c r="C892" s="385" t="s">
        <v>32</v>
      </c>
      <c r="D892" s="385" t="s">
        <v>86</v>
      </c>
      <c r="E892" s="386" t="s">
        <v>1882</v>
      </c>
      <c r="F892" s="387" t="str">
        <f t="shared" si="45"/>
        <v>쿠키즈스마트</v>
      </c>
      <c r="G892" s="27" t="str">
        <f t="shared" si="44"/>
        <v/>
      </c>
      <c r="H892" s="389" t="s">
        <v>56</v>
      </c>
    </row>
    <row r="893" spans="1:8">
      <c r="A893" s="384" t="s">
        <v>110</v>
      </c>
      <c r="B893" s="384" t="s">
        <v>158</v>
      </c>
      <c r="C893" s="385" t="s">
        <v>32</v>
      </c>
      <c r="D893" s="385" t="s">
        <v>161</v>
      </c>
      <c r="E893" s="386" t="s">
        <v>1880</v>
      </c>
      <c r="F893" s="387" t="str">
        <f t="shared" si="45"/>
        <v>쿠키즈스마트</v>
      </c>
      <c r="G893" s="27" t="str">
        <f t="shared" ref="G893:G956" si="46">IF(F893="스몰","LTE안심옵션","")</f>
        <v/>
      </c>
      <c r="H893" s="389" t="s">
        <v>56</v>
      </c>
    </row>
    <row r="894" spans="1:8">
      <c r="A894" s="384" t="s">
        <v>110</v>
      </c>
      <c r="B894" s="384" t="s">
        <v>158</v>
      </c>
      <c r="C894" s="385" t="s">
        <v>32</v>
      </c>
      <c r="D894" s="385" t="s">
        <v>160</v>
      </c>
      <c r="E894" s="386" t="s">
        <v>1879</v>
      </c>
      <c r="F894" s="387" t="str">
        <f t="shared" si="45"/>
        <v>쿠키즈스마트</v>
      </c>
      <c r="G894" s="27" t="str">
        <f t="shared" si="46"/>
        <v/>
      </c>
      <c r="H894" s="389" t="s">
        <v>56</v>
      </c>
    </row>
    <row r="895" spans="1:8">
      <c r="A895" s="384" t="s">
        <v>110</v>
      </c>
      <c r="B895" s="384" t="s">
        <v>158</v>
      </c>
      <c r="C895" s="385" t="s">
        <v>32</v>
      </c>
      <c r="D895" s="385" t="s">
        <v>160</v>
      </c>
      <c r="E895" s="386" t="s">
        <v>1881</v>
      </c>
      <c r="F895" s="387" t="str">
        <f t="shared" si="45"/>
        <v>쿠키즈스마트</v>
      </c>
      <c r="G895" s="27" t="str">
        <f t="shared" si="46"/>
        <v/>
      </c>
      <c r="H895" s="389" t="s">
        <v>56</v>
      </c>
    </row>
    <row r="896" spans="1:8">
      <c r="A896" s="384" t="s">
        <v>110</v>
      </c>
      <c r="B896" s="384" t="s">
        <v>158</v>
      </c>
      <c r="C896" s="385" t="s">
        <v>32</v>
      </c>
      <c r="D896" s="385" t="s">
        <v>160</v>
      </c>
      <c r="E896" s="386" t="s">
        <v>1882</v>
      </c>
      <c r="F896" s="387" t="str">
        <f t="shared" si="45"/>
        <v>쿠키즈스마트</v>
      </c>
      <c r="G896" s="27" t="str">
        <f t="shared" si="46"/>
        <v/>
      </c>
      <c r="H896" s="389" t="s">
        <v>56</v>
      </c>
    </row>
    <row r="897" spans="1:8">
      <c r="A897" s="384" t="s">
        <v>110</v>
      </c>
      <c r="B897" s="384" t="s">
        <v>158</v>
      </c>
      <c r="C897" s="385" t="s">
        <v>50</v>
      </c>
      <c r="D897" s="385" t="s">
        <v>5</v>
      </c>
      <c r="E897" s="386" t="s">
        <v>1880</v>
      </c>
      <c r="F897" s="387" t="str">
        <f t="shared" si="45"/>
        <v>쿠키즈스마트</v>
      </c>
      <c r="G897" s="27" t="str">
        <f t="shared" si="46"/>
        <v/>
      </c>
      <c r="H897" s="389" t="s">
        <v>56</v>
      </c>
    </row>
    <row r="898" spans="1:8">
      <c r="A898" s="384" t="s">
        <v>110</v>
      </c>
      <c r="B898" s="384" t="s">
        <v>158</v>
      </c>
      <c r="C898" s="385" t="s">
        <v>33</v>
      </c>
      <c r="D898" s="385" t="s">
        <v>5</v>
      </c>
      <c r="E898" s="386" t="s">
        <v>1879</v>
      </c>
      <c r="F898" s="387" t="str">
        <f t="shared" si="45"/>
        <v>쿠키즈스마트</v>
      </c>
      <c r="G898" s="27" t="str">
        <f t="shared" si="46"/>
        <v/>
      </c>
      <c r="H898" s="389" t="s">
        <v>56</v>
      </c>
    </row>
    <row r="899" spans="1:8">
      <c r="A899" s="384" t="s">
        <v>110</v>
      </c>
      <c r="B899" s="384" t="s">
        <v>158</v>
      </c>
      <c r="C899" s="385" t="s">
        <v>33</v>
      </c>
      <c r="D899" s="385" t="s">
        <v>5</v>
      </c>
      <c r="E899" s="386" t="s">
        <v>1881</v>
      </c>
      <c r="F899" s="387" t="str">
        <f t="shared" si="45"/>
        <v>쿠키즈스마트</v>
      </c>
      <c r="G899" s="27" t="str">
        <f t="shared" si="46"/>
        <v/>
      </c>
      <c r="H899" s="389" t="s">
        <v>56</v>
      </c>
    </row>
    <row r="900" spans="1:8">
      <c r="A900" s="384" t="s">
        <v>110</v>
      </c>
      <c r="B900" s="384" t="s">
        <v>158</v>
      </c>
      <c r="C900" s="385" t="s">
        <v>33</v>
      </c>
      <c r="D900" s="385" t="s">
        <v>5</v>
      </c>
      <c r="E900" s="386" t="s">
        <v>1882</v>
      </c>
      <c r="F900" s="387" t="str">
        <f t="shared" si="45"/>
        <v>쿠키즈스마트</v>
      </c>
      <c r="G900" s="27" t="str">
        <f t="shared" si="46"/>
        <v/>
      </c>
      <c r="H900" s="389" t="s">
        <v>56</v>
      </c>
    </row>
    <row r="901" spans="1:8">
      <c r="A901" s="384" t="s">
        <v>110</v>
      </c>
      <c r="B901" s="384" t="s">
        <v>158</v>
      </c>
      <c r="C901" s="385" t="s">
        <v>33</v>
      </c>
      <c r="D901" s="385" t="s">
        <v>30</v>
      </c>
      <c r="E901" s="386" t="s">
        <v>1880</v>
      </c>
      <c r="F901" s="387" t="str">
        <f t="shared" si="45"/>
        <v>쿠키즈스마트</v>
      </c>
      <c r="G901" s="27" t="str">
        <f t="shared" si="46"/>
        <v/>
      </c>
      <c r="H901" s="389" t="s">
        <v>56</v>
      </c>
    </row>
    <row r="902" spans="1:8">
      <c r="A902" s="384" t="s">
        <v>110</v>
      </c>
      <c r="B902" s="384" t="s">
        <v>158</v>
      </c>
      <c r="C902" s="385" t="s">
        <v>33</v>
      </c>
      <c r="D902" s="385" t="s">
        <v>30</v>
      </c>
      <c r="E902" s="386" t="s">
        <v>1879</v>
      </c>
      <c r="F902" s="387" t="str">
        <f t="shared" si="45"/>
        <v>쿠키즈스마트</v>
      </c>
      <c r="G902" s="27" t="str">
        <f t="shared" si="46"/>
        <v/>
      </c>
      <c r="H902" s="389" t="s">
        <v>56</v>
      </c>
    </row>
    <row r="903" spans="1:8">
      <c r="A903" s="384" t="s">
        <v>110</v>
      </c>
      <c r="B903" s="384" t="s">
        <v>158</v>
      </c>
      <c r="C903" s="385" t="s">
        <v>33</v>
      </c>
      <c r="D903" s="385" t="s">
        <v>30</v>
      </c>
      <c r="E903" s="386" t="s">
        <v>1881</v>
      </c>
      <c r="F903" s="387" t="str">
        <f t="shared" si="45"/>
        <v>쿠키즈스마트</v>
      </c>
      <c r="G903" s="27" t="str">
        <f t="shared" si="46"/>
        <v/>
      </c>
      <c r="H903" s="389" t="s">
        <v>56</v>
      </c>
    </row>
    <row r="904" spans="1:8">
      <c r="A904" s="384" t="s">
        <v>110</v>
      </c>
      <c r="B904" s="384" t="s">
        <v>158</v>
      </c>
      <c r="C904" s="385" t="s">
        <v>33</v>
      </c>
      <c r="D904" s="385" t="s">
        <v>30</v>
      </c>
      <c r="E904" s="386" t="s">
        <v>1882</v>
      </c>
      <c r="F904" s="387" t="str">
        <f t="shared" si="45"/>
        <v>쿠키즈스마트</v>
      </c>
      <c r="G904" s="27" t="str">
        <f t="shared" si="46"/>
        <v/>
      </c>
      <c r="H904" s="389" t="s">
        <v>56</v>
      </c>
    </row>
    <row r="905" spans="1:8">
      <c r="A905" s="384" t="s">
        <v>110</v>
      </c>
      <c r="B905" s="384" t="s">
        <v>158</v>
      </c>
      <c r="C905" s="385" t="s">
        <v>33</v>
      </c>
      <c r="D905" s="385" t="s">
        <v>10</v>
      </c>
      <c r="E905" s="386" t="s">
        <v>1880</v>
      </c>
      <c r="F905" s="387" t="str">
        <f t="shared" si="45"/>
        <v>쿠키즈스마트</v>
      </c>
      <c r="G905" s="27" t="str">
        <f t="shared" si="46"/>
        <v/>
      </c>
      <c r="H905" s="389" t="s">
        <v>56</v>
      </c>
    </row>
    <row r="906" spans="1:8">
      <c r="A906" s="384" t="s">
        <v>110</v>
      </c>
      <c r="B906" s="384" t="s">
        <v>158</v>
      </c>
      <c r="C906" s="385" t="s">
        <v>33</v>
      </c>
      <c r="D906" s="385" t="s">
        <v>10</v>
      </c>
      <c r="E906" s="386" t="s">
        <v>1879</v>
      </c>
      <c r="F906" s="387" t="str">
        <f t="shared" si="45"/>
        <v>쿠키즈스마트</v>
      </c>
      <c r="G906" s="27" t="str">
        <f t="shared" si="46"/>
        <v/>
      </c>
      <c r="H906" s="389" t="s">
        <v>56</v>
      </c>
    </row>
    <row r="907" spans="1:8">
      <c r="A907" s="384" t="s">
        <v>110</v>
      </c>
      <c r="B907" s="384" t="s">
        <v>158</v>
      </c>
      <c r="C907" s="385" t="s">
        <v>33</v>
      </c>
      <c r="D907" s="385" t="s">
        <v>10</v>
      </c>
      <c r="E907" s="386" t="s">
        <v>1881</v>
      </c>
      <c r="F907" s="387" t="str">
        <f t="shared" si="45"/>
        <v>쿠키즈스마트</v>
      </c>
      <c r="G907" s="27" t="str">
        <f t="shared" si="46"/>
        <v/>
      </c>
      <c r="H907" s="389" t="s">
        <v>56</v>
      </c>
    </row>
    <row r="908" spans="1:8">
      <c r="A908" s="384" t="s">
        <v>110</v>
      </c>
      <c r="B908" s="384" t="s">
        <v>158</v>
      </c>
      <c r="C908" s="385" t="s">
        <v>33</v>
      </c>
      <c r="D908" s="385" t="s">
        <v>10</v>
      </c>
      <c r="E908" s="386" t="s">
        <v>1882</v>
      </c>
      <c r="F908" s="387" t="str">
        <f t="shared" si="45"/>
        <v>쿠키즈스마트</v>
      </c>
      <c r="G908" s="27" t="str">
        <f t="shared" si="46"/>
        <v/>
      </c>
      <c r="H908" s="389" t="s">
        <v>56</v>
      </c>
    </row>
    <row r="909" spans="1:8">
      <c r="A909" s="384" t="s">
        <v>110</v>
      </c>
      <c r="B909" s="384" t="s">
        <v>158</v>
      </c>
      <c r="C909" s="385" t="s">
        <v>33</v>
      </c>
      <c r="D909" s="385" t="s">
        <v>13</v>
      </c>
      <c r="E909" s="386" t="s">
        <v>1880</v>
      </c>
      <c r="F909" s="387" t="str">
        <f t="shared" si="45"/>
        <v>쿠키즈스마트</v>
      </c>
      <c r="G909" s="27" t="str">
        <f t="shared" si="46"/>
        <v/>
      </c>
      <c r="H909" s="389" t="s">
        <v>56</v>
      </c>
    </row>
    <row r="910" spans="1:8">
      <c r="A910" s="384" t="s">
        <v>110</v>
      </c>
      <c r="B910" s="384" t="s">
        <v>158</v>
      </c>
      <c r="C910" s="385" t="s">
        <v>33</v>
      </c>
      <c r="D910" s="385" t="s">
        <v>13</v>
      </c>
      <c r="E910" s="386" t="s">
        <v>1879</v>
      </c>
      <c r="F910" s="387" t="str">
        <f t="shared" si="45"/>
        <v>쿠키즈스마트</v>
      </c>
      <c r="G910" s="27" t="str">
        <f t="shared" si="46"/>
        <v/>
      </c>
      <c r="H910" s="389" t="s">
        <v>56</v>
      </c>
    </row>
    <row r="911" spans="1:8">
      <c r="A911" s="384" t="s">
        <v>110</v>
      </c>
      <c r="B911" s="384" t="s">
        <v>158</v>
      </c>
      <c r="C911" s="385" t="s">
        <v>33</v>
      </c>
      <c r="D911" s="385" t="s">
        <v>13</v>
      </c>
      <c r="E911" s="386" t="s">
        <v>1881</v>
      </c>
      <c r="F911" s="387" t="str">
        <f t="shared" si="45"/>
        <v>쿠키즈스마트</v>
      </c>
      <c r="G911" s="27" t="str">
        <f t="shared" si="46"/>
        <v/>
      </c>
      <c r="H911" s="389" t="s">
        <v>56</v>
      </c>
    </row>
    <row r="912" spans="1:8">
      <c r="A912" s="384" t="s">
        <v>110</v>
      </c>
      <c r="B912" s="384" t="s">
        <v>158</v>
      </c>
      <c r="C912" s="385" t="s">
        <v>33</v>
      </c>
      <c r="D912" s="385" t="s">
        <v>13</v>
      </c>
      <c r="E912" s="386" t="s">
        <v>1882</v>
      </c>
      <c r="F912" s="387" t="str">
        <f t="shared" si="45"/>
        <v>쿠키즈스마트</v>
      </c>
      <c r="G912" s="27" t="str">
        <f t="shared" si="46"/>
        <v/>
      </c>
      <c r="H912" s="389" t="s">
        <v>56</v>
      </c>
    </row>
    <row r="913" spans="1:8">
      <c r="A913" s="384" t="s">
        <v>110</v>
      </c>
      <c r="B913" s="384" t="s">
        <v>158</v>
      </c>
      <c r="C913" s="385" t="s">
        <v>33</v>
      </c>
      <c r="D913" s="385" t="s">
        <v>34</v>
      </c>
      <c r="E913" s="386" t="s">
        <v>1880</v>
      </c>
      <c r="F913" s="387" t="str">
        <f t="shared" si="45"/>
        <v>쿠키즈스마트</v>
      </c>
      <c r="G913" s="27" t="str">
        <f t="shared" si="46"/>
        <v/>
      </c>
      <c r="H913" s="389" t="s">
        <v>56</v>
      </c>
    </row>
    <row r="914" spans="1:8">
      <c r="A914" s="384" t="s">
        <v>110</v>
      </c>
      <c r="B914" s="384" t="s">
        <v>158</v>
      </c>
      <c r="C914" s="385" t="s">
        <v>33</v>
      </c>
      <c r="D914" s="385" t="s">
        <v>34</v>
      </c>
      <c r="E914" s="386" t="s">
        <v>1879</v>
      </c>
      <c r="F914" s="387" t="str">
        <f t="shared" si="45"/>
        <v>쿠키즈스마트</v>
      </c>
      <c r="G914" s="27" t="str">
        <f t="shared" si="46"/>
        <v/>
      </c>
      <c r="H914" s="389" t="s">
        <v>56</v>
      </c>
    </row>
    <row r="915" spans="1:8">
      <c r="A915" s="384" t="s">
        <v>110</v>
      </c>
      <c r="B915" s="384" t="s">
        <v>158</v>
      </c>
      <c r="C915" s="385" t="s">
        <v>33</v>
      </c>
      <c r="D915" s="385" t="s">
        <v>34</v>
      </c>
      <c r="E915" s="386" t="s">
        <v>1881</v>
      </c>
      <c r="F915" s="387" t="str">
        <f t="shared" si="45"/>
        <v>쿠키즈스마트</v>
      </c>
      <c r="G915" s="27" t="str">
        <f t="shared" si="46"/>
        <v/>
      </c>
      <c r="H915" s="389" t="s">
        <v>56</v>
      </c>
    </row>
    <row r="916" spans="1:8">
      <c r="A916" s="384" t="s">
        <v>110</v>
      </c>
      <c r="B916" s="384" t="s">
        <v>158</v>
      </c>
      <c r="C916" s="385" t="s">
        <v>33</v>
      </c>
      <c r="D916" s="385" t="s">
        <v>34</v>
      </c>
      <c r="E916" s="386" t="s">
        <v>1882</v>
      </c>
      <c r="F916" s="387" t="str">
        <f t="shared" si="45"/>
        <v>쿠키즈스마트</v>
      </c>
      <c r="G916" s="27" t="str">
        <f t="shared" si="46"/>
        <v/>
      </c>
      <c r="H916" s="389" t="s">
        <v>56</v>
      </c>
    </row>
    <row r="917" spans="1:8">
      <c r="A917" s="384" t="s">
        <v>110</v>
      </c>
      <c r="B917" s="384" t="s">
        <v>158</v>
      </c>
      <c r="C917" s="385" t="s">
        <v>33</v>
      </c>
      <c r="D917" s="385" t="s">
        <v>86</v>
      </c>
      <c r="E917" s="386" t="s">
        <v>1880</v>
      </c>
      <c r="F917" s="387" t="str">
        <f t="shared" si="45"/>
        <v>쿠키즈스마트</v>
      </c>
      <c r="G917" s="27" t="str">
        <f t="shared" si="46"/>
        <v/>
      </c>
      <c r="H917" s="389" t="s">
        <v>56</v>
      </c>
    </row>
    <row r="918" spans="1:8">
      <c r="A918" s="384" t="s">
        <v>110</v>
      </c>
      <c r="B918" s="384" t="s">
        <v>158</v>
      </c>
      <c r="C918" s="385" t="s">
        <v>33</v>
      </c>
      <c r="D918" s="385" t="s">
        <v>86</v>
      </c>
      <c r="E918" s="386" t="s">
        <v>1879</v>
      </c>
      <c r="F918" s="387" t="str">
        <f t="shared" si="45"/>
        <v>쿠키즈스마트</v>
      </c>
      <c r="G918" s="27" t="str">
        <f t="shared" si="46"/>
        <v/>
      </c>
      <c r="H918" s="389" t="s">
        <v>56</v>
      </c>
    </row>
    <row r="919" spans="1:8">
      <c r="A919" s="384" t="s">
        <v>110</v>
      </c>
      <c r="B919" s="384" t="s">
        <v>158</v>
      </c>
      <c r="C919" s="385" t="s">
        <v>33</v>
      </c>
      <c r="D919" s="385" t="s">
        <v>86</v>
      </c>
      <c r="E919" s="386" t="s">
        <v>1881</v>
      </c>
      <c r="F919" s="387" t="str">
        <f t="shared" si="45"/>
        <v>쿠키즈스마트</v>
      </c>
      <c r="G919" s="27" t="str">
        <f t="shared" si="46"/>
        <v/>
      </c>
      <c r="H919" s="389" t="s">
        <v>56</v>
      </c>
    </row>
    <row r="920" spans="1:8">
      <c r="A920" s="384" t="s">
        <v>110</v>
      </c>
      <c r="B920" s="384" t="s">
        <v>158</v>
      </c>
      <c r="C920" s="385" t="s">
        <v>33</v>
      </c>
      <c r="D920" s="385" t="s">
        <v>86</v>
      </c>
      <c r="E920" s="386" t="s">
        <v>1882</v>
      </c>
      <c r="F920" s="387" t="str">
        <f t="shared" si="45"/>
        <v>쿠키즈스마트</v>
      </c>
      <c r="G920" s="27" t="str">
        <f t="shared" si="46"/>
        <v/>
      </c>
      <c r="H920" s="389" t="s">
        <v>56</v>
      </c>
    </row>
    <row r="921" spans="1:8">
      <c r="A921" s="384" t="s">
        <v>110</v>
      </c>
      <c r="B921" s="384" t="s">
        <v>158</v>
      </c>
      <c r="C921" s="385" t="s">
        <v>33</v>
      </c>
      <c r="D921" s="385" t="s">
        <v>161</v>
      </c>
      <c r="E921" s="386" t="s">
        <v>1880</v>
      </c>
      <c r="F921" s="387" t="str">
        <f t="shared" si="45"/>
        <v>쿠키즈스마트</v>
      </c>
      <c r="G921" s="27" t="str">
        <f t="shared" si="46"/>
        <v/>
      </c>
      <c r="H921" s="389" t="s">
        <v>56</v>
      </c>
    </row>
    <row r="922" spans="1:8">
      <c r="A922" s="384" t="s">
        <v>110</v>
      </c>
      <c r="B922" s="384" t="s">
        <v>158</v>
      </c>
      <c r="C922" s="385" t="s">
        <v>33</v>
      </c>
      <c r="D922" s="385" t="s">
        <v>160</v>
      </c>
      <c r="E922" s="386" t="s">
        <v>1879</v>
      </c>
      <c r="F922" s="387" t="str">
        <f t="shared" si="45"/>
        <v>쿠키즈스마트</v>
      </c>
      <c r="G922" s="27" t="str">
        <f t="shared" si="46"/>
        <v/>
      </c>
      <c r="H922" s="389" t="s">
        <v>56</v>
      </c>
    </row>
    <row r="923" spans="1:8">
      <c r="A923" s="384" t="s">
        <v>110</v>
      </c>
      <c r="B923" s="384" t="s">
        <v>158</v>
      </c>
      <c r="C923" s="385" t="s">
        <v>33</v>
      </c>
      <c r="D923" s="385" t="s">
        <v>160</v>
      </c>
      <c r="E923" s="386" t="s">
        <v>1881</v>
      </c>
      <c r="F923" s="387" t="str">
        <f t="shared" si="45"/>
        <v>쿠키즈스마트</v>
      </c>
      <c r="G923" s="27" t="str">
        <f t="shared" si="46"/>
        <v/>
      </c>
      <c r="H923" s="389" t="s">
        <v>56</v>
      </c>
    </row>
    <row r="924" spans="1:8">
      <c r="A924" s="384" t="s">
        <v>110</v>
      </c>
      <c r="B924" s="384" t="s">
        <v>158</v>
      </c>
      <c r="C924" s="385" t="s">
        <v>33</v>
      </c>
      <c r="D924" s="385" t="s">
        <v>160</v>
      </c>
      <c r="E924" s="386" t="s">
        <v>1882</v>
      </c>
      <c r="F924" s="387" t="str">
        <f t="shared" si="45"/>
        <v>쿠키즈스마트</v>
      </c>
      <c r="G924" s="27" t="str">
        <f t="shared" si="46"/>
        <v/>
      </c>
      <c r="H924" s="389" t="s">
        <v>56</v>
      </c>
    </row>
    <row r="925" spans="1:8">
      <c r="A925" s="384" t="s">
        <v>112</v>
      </c>
      <c r="B925" s="384" t="s">
        <v>90</v>
      </c>
      <c r="C925" s="385" t="s">
        <v>28</v>
      </c>
      <c r="D925" s="385" t="s">
        <v>5</v>
      </c>
      <c r="E925" s="386" t="s">
        <v>1880</v>
      </c>
      <c r="F925" s="387" t="str">
        <f t="shared" ref="F925:F988" si="47">IFERROR(VLOOKUP(E925,$A$10:$B$16,2,0),0)</f>
        <v>안심2.5G</v>
      </c>
      <c r="G925" s="27" t="str">
        <f t="shared" si="46"/>
        <v/>
      </c>
      <c r="H925" s="389" t="s">
        <v>166</v>
      </c>
    </row>
    <row r="926" spans="1:8">
      <c r="A926" s="384" t="s">
        <v>111</v>
      </c>
      <c r="B926" s="384" t="s">
        <v>90</v>
      </c>
      <c r="C926" s="385" t="s">
        <v>28</v>
      </c>
      <c r="D926" s="385" t="s">
        <v>5</v>
      </c>
      <c r="E926" s="386" t="s">
        <v>1879</v>
      </c>
      <c r="F926" s="387" t="str">
        <f t="shared" si="47"/>
        <v>안심4G</v>
      </c>
      <c r="G926" s="27" t="str">
        <f t="shared" si="46"/>
        <v/>
      </c>
      <c r="H926" s="389" t="s">
        <v>38</v>
      </c>
    </row>
    <row r="927" spans="1:8">
      <c r="A927" s="384" t="s">
        <v>111</v>
      </c>
      <c r="B927" s="384" t="s">
        <v>90</v>
      </c>
      <c r="C927" s="385" t="s">
        <v>28</v>
      </c>
      <c r="D927" s="385" t="s">
        <v>5</v>
      </c>
      <c r="E927" s="386" t="s">
        <v>1881</v>
      </c>
      <c r="F927" s="387" t="str">
        <f t="shared" si="47"/>
        <v>에센스(스페셜)</v>
      </c>
      <c r="G927" s="27" t="str">
        <f t="shared" si="46"/>
        <v/>
      </c>
      <c r="H927" s="389" t="s">
        <v>57</v>
      </c>
    </row>
    <row r="928" spans="1:8">
      <c r="A928" s="384" t="s">
        <v>111</v>
      </c>
      <c r="B928" s="384" t="s">
        <v>90</v>
      </c>
      <c r="C928" s="385" t="s">
        <v>28</v>
      </c>
      <c r="D928" s="385" t="s">
        <v>5</v>
      </c>
      <c r="E928" s="386" t="s">
        <v>1882</v>
      </c>
      <c r="F928" s="387" t="str">
        <f t="shared" si="47"/>
        <v>에센스(스페셜)</v>
      </c>
      <c r="G928" s="27" t="str">
        <f t="shared" si="46"/>
        <v/>
      </c>
      <c r="H928" s="389" t="s">
        <v>57</v>
      </c>
    </row>
    <row r="929" spans="1:8">
      <c r="A929" s="384" t="s">
        <v>111</v>
      </c>
      <c r="B929" s="384" t="s">
        <v>90</v>
      </c>
      <c r="C929" s="385" t="s">
        <v>28</v>
      </c>
      <c r="D929" s="385" t="s">
        <v>30</v>
      </c>
      <c r="E929" s="386" t="s">
        <v>1880</v>
      </c>
      <c r="F929" s="387" t="str">
        <f t="shared" si="47"/>
        <v>안심2.5G</v>
      </c>
      <c r="G929" s="27" t="str">
        <f t="shared" si="46"/>
        <v/>
      </c>
      <c r="H929" s="389" t="s">
        <v>166</v>
      </c>
    </row>
    <row r="930" spans="1:8">
      <c r="A930" s="384" t="s">
        <v>111</v>
      </c>
      <c r="B930" s="384" t="s">
        <v>90</v>
      </c>
      <c r="C930" s="385" t="s">
        <v>28</v>
      </c>
      <c r="D930" s="385" t="s">
        <v>30</v>
      </c>
      <c r="E930" s="386" t="s">
        <v>1879</v>
      </c>
      <c r="F930" s="387" t="str">
        <f t="shared" si="47"/>
        <v>안심4G</v>
      </c>
      <c r="G930" s="27" t="str">
        <f t="shared" si="46"/>
        <v/>
      </c>
      <c r="H930" s="389" t="s">
        <v>38</v>
      </c>
    </row>
    <row r="931" spans="1:8">
      <c r="A931" s="384" t="s">
        <v>111</v>
      </c>
      <c r="B931" s="384" t="s">
        <v>90</v>
      </c>
      <c r="C931" s="385" t="s">
        <v>28</v>
      </c>
      <c r="D931" s="385" t="s">
        <v>30</v>
      </c>
      <c r="E931" s="386" t="s">
        <v>1881</v>
      </c>
      <c r="F931" s="387" t="str">
        <f t="shared" si="47"/>
        <v>에센스(스페셜)</v>
      </c>
      <c r="G931" s="27" t="str">
        <f t="shared" si="46"/>
        <v/>
      </c>
      <c r="H931" s="389" t="s">
        <v>57</v>
      </c>
    </row>
    <row r="932" spans="1:8">
      <c r="A932" s="384" t="s">
        <v>111</v>
      </c>
      <c r="B932" s="384" t="s">
        <v>90</v>
      </c>
      <c r="C932" s="385" t="s">
        <v>28</v>
      </c>
      <c r="D932" s="385" t="s">
        <v>30</v>
      </c>
      <c r="E932" s="386" t="s">
        <v>1882</v>
      </c>
      <c r="F932" s="387" t="str">
        <f t="shared" si="47"/>
        <v>에센스(스페셜)</v>
      </c>
      <c r="G932" s="27" t="str">
        <f t="shared" si="46"/>
        <v/>
      </c>
      <c r="H932" s="389" t="s">
        <v>57</v>
      </c>
    </row>
    <row r="933" spans="1:8">
      <c r="A933" s="384" t="s">
        <v>111</v>
      </c>
      <c r="B933" s="384" t="s">
        <v>90</v>
      </c>
      <c r="C933" s="385" t="s">
        <v>28</v>
      </c>
      <c r="D933" s="385" t="s">
        <v>10</v>
      </c>
      <c r="E933" s="386" t="s">
        <v>1880</v>
      </c>
      <c r="F933" s="387" t="str">
        <f t="shared" si="47"/>
        <v>안심2.5G</v>
      </c>
      <c r="G933" s="27" t="str">
        <f t="shared" si="46"/>
        <v/>
      </c>
      <c r="H933" s="389" t="s">
        <v>166</v>
      </c>
    </row>
    <row r="934" spans="1:8">
      <c r="A934" s="384" t="s">
        <v>111</v>
      </c>
      <c r="B934" s="384" t="s">
        <v>90</v>
      </c>
      <c r="C934" s="385" t="s">
        <v>28</v>
      </c>
      <c r="D934" s="385" t="s">
        <v>10</v>
      </c>
      <c r="E934" s="386" t="s">
        <v>1879</v>
      </c>
      <c r="F934" s="387" t="str">
        <f t="shared" si="47"/>
        <v>안심4G</v>
      </c>
      <c r="G934" s="27" t="str">
        <f t="shared" si="46"/>
        <v/>
      </c>
      <c r="H934" s="389" t="s">
        <v>38</v>
      </c>
    </row>
    <row r="935" spans="1:8">
      <c r="A935" s="384" t="s">
        <v>111</v>
      </c>
      <c r="B935" s="384" t="s">
        <v>90</v>
      </c>
      <c r="C935" s="385" t="s">
        <v>28</v>
      </c>
      <c r="D935" s="385" t="s">
        <v>10</v>
      </c>
      <c r="E935" s="386" t="s">
        <v>1881</v>
      </c>
      <c r="F935" s="387" t="str">
        <f t="shared" si="47"/>
        <v>에센스(스페셜)</v>
      </c>
      <c r="G935" s="27" t="str">
        <f t="shared" si="46"/>
        <v/>
      </c>
      <c r="H935" s="389" t="s">
        <v>57</v>
      </c>
    </row>
    <row r="936" spans="1:8">
      <c r="A936" s="384" t="s">
        <v>111</v>
      </c>
      <c r="B936" s="384" t="s">
        <v>90</v>
      </c>
      <c r="C936" s="385" t="s">
        <v>28</v>
      </c>
      <c r="D936" s="385" t="s">
        <v>10</v>
      </c>
      <c r="E936" s="386" t="s">
        <v>1882</v>
      </c>
      <c r="F936" s="387" t="str">
        <f t="shared" si="47"/>
        <v>에센스(스페셜)</v>
      </c>
      <c r="G936" s="27" t="str">
        <f t="shared" si="46"/>
        <v/>
      </c>
      <c r="H936" s="389" t="s">
        <v>57</v>
      </c>
    </row>
    <row r="937" spans="1:8">
      <c r="A937" s="384" t="s">
        <v>111</v>
      </c>
      <c r="B937" s="384" t="s">
        <v>90</v>
      </c>
      <c r="C937" s="385" t="s">
        <v>28</v>
      </c>
      <c r="D937" s="385" t="s">
        <v>13</v>
      </c>
      <c r="E937" s="386" t="s">
        <v>1880</v>
      </c>
      <c r="F937" s="387" t="str">
        <f t="shared" si="47"/>
        <v>안심2.5G</v>
      </c>
      <c r="G937" s="27" t="str">
        <f t="shared" si="46"/>
        <v/>
      </c>
      <c r="H937" s="389" t="s">
        <v>166</v>
      </c>
    </row>
    <row r="938" spans="1:8">
      <c r="A938" s="384" t="s">
        <v>111</v>
      </c>
      <c r="B938" s="384" t="s">
        <v>90</v>
      </c>
      <c r="C938" s="385" t="s">
        <v>28</v>
      </c>
      <c r="D938" s="385" t="s">
        <v>13</v>
      </c>
      <c r="E938" s="386" t="s">
        <v>1879</v>
      </c>
      <c r="F938" s="387" t="str">
        <f t="shared" si="47"/>
        <v>안심4G</v>
      </c>
      <c r="G938" s="27" t="str">
        <f t="shared" si="46"/>
        <v/>
      </c>
      <c r="H938" s="389" t="s">
        <v>38</v>
      </c>
    </row>
    <row r="939" spans="1:8">
      <c r="A939" s="384" t="s">
        <v>111</v>
      </c>
      <c r="B939" s="384" t="s">
        <v>90</v>
      </c>
      <c r="C939" s="385" t="s">
        <v>28</v>
      </c>
      <c r="D939" s="385" t="s">
        <v>13</v>
      </c>
      <c r="E939" s="386" t="s">
        <v>1881</v>
      </c>
      <c r="F939" s="387" t="str">
        <f t="shared" si="47"/>
        <v>에센스(스페셜)</v>
      </c>
      <c r="G939" s="27" t="str">
        <f t="shared" si="46"/>
        <v/>
      </c>
      <c r="H939" s="389" t="s">
        <v>57</v>
      </c>
    </row>
    <row r="940" spans="1:8">
      <c r="A940" s="384" t="s">
        <v>111</v>
      </c>
      <c r="B940" s="384" t="s">
        <v>90</v>
      </c>
      <c r="C940" s="385" t="s">
        <v>28</v>
      </c>
      <c r="D940" s="385" t="s">
        <v>13</v>
      </c>
      <c r="E940" s="386" t="s">
        <v>1882</v>
      </c>
      <c r="F940" s="387" t="str">
        <f t="shared" si="47"/>
        <v>에센스(스페셜)</v>
      </c>
      <c r="G940" s="27" t="str">
        <f t="shared" si="46"/>
        <v/>
      </c>
      <c r="H940" s="389" t="s">
        <v>57</v>
      </c>
    </row>
    <row r="941" spans="1:8">
      <c r="A941" s="384" t="s">
        <v>111</v>
      </c>
      <c r="B941" s="384" t="s">
        <v>90</v>
      </c>
      <c r="C941" s="385" t="s">
        <v>28</v>
      </c>
      <c r="D941" s="385" t="s">
        <v>34</v>
      </c>
      <c r="E941" s="386" t="s">
        <v>1880</v>
      </c>
      <c r="F941" s="387" t="str">
        <f t="shared" si="47"/>
        <v>안심2.5G</v>
      </c>
      <c r="G941" s="27" t="str">
        <f t="shared" si="46"/>
        <v/>
      </c>
      <c r="H941" s="389" t="s">
        <v>166</v>
      </c>
    </row>
    <row r="942" spans="1:8">
      <c r="A942" s="384" t="s">
        <v>111</v>
      </c>
      <c r="B942" s="384" t="s">
        <v>90</v>
      </c>
      <c r="C942" s="385" t="s">
        <v>28</v>
      </c>
      <c r="D942" s="385" t="s">
        <v>34</v>
      </c>
      <c r="E942" s="386" t="s">
        <v>1879</v>
      </c>
      <c r="F942" s="387" t="str">
        <f t="shared" si="47"/>
        <v>안심4G</v>
      </c>
      <c r="G942" s="27" t="str">
        <f t="shared" si="46"/>
        <v/>
      </c>
      <c r="H942" s="389" t="s">
        <v>38</v>
      </c>
    </row>
    <row r="943" spans="1:8">
      <c r="A943" s="384" t="s">
        <v>111</v>
      </c>
      <c r="B943" s="384" t="s">
        <v>90</v>
      </c>
      <c r="C943" s="385" t="s">
        <v>28</v>
      </c>
      <c r="D943" s="385" t="s">
        <v>34</v>
      </c>
      <c r="E943" s="386" t="s">
        <v>1881</v>
      </c>
      <c r="F943" s="387" t="str">
        <f t="shared" si="47"/>
        <v>에센스(스페셜)</v>
      </c>
      <c r="G943" s="27" t="str">
        <f t="shared" si="46"/>
        <v/>
      </c>
      <c r="H943" s="389" t="s">
        <v>57</v>
      </c>
    </row>
    <row r="944" spans="1:8">
      <c r="A944" s="384" t="s">
        <v>111</v>
      </c>
      <c r="B944" s="384" t="s">
        <v>90</v>
      </c>
      <c r="C944" s="385" t="s">
        <v>28</v>
      </c>
      <c r="D944" s="385" t="s">
        <v>34</v>
      </c>
      <c r="E944" s="386" t="s">
        <v>1882</v>
      </c>
      <c r="F944" s="387" t="str">
        <f t="shared" si="47"/>
        <v>에센스(스페셜)</v>
      </c>
      <c r="G944" s="27" t="str">
        <f t="shared" si="46"/>
        <v/>
      </c>
      <c r="H944" s="389" t="s">
        <v>57</v>
      </c>
    </row>
    <row r="945" spans="1:8">
      <c r="A945" s="384" t="s">
        <v>111</v>
      </c>
      <c r="B945" s="384" t="s">
        <v>90</v>
      </c>
      <c r="C945" s="385" t="s">
        <v>28</v>
      </c>
      <c r="D945" s="385" t="s">
        <v>86</v>
      </c>
      <c r="E945" s="386" t="s">
        <v>1880</v>
      </c>
      <c r="F945" s="387" t="str">
        <f t="shared" si="47"/>
        <v>안심2.5G</v>
      </c>
      <c r="G945" s="27" t="str">
        <f t="shared" si="46"/>
        <v/>
      </c>
      <c r="H945" s="389" t="s">
        <v>166</v>
      </c>
    </row>
    <row r="946" spans="1:8">
      <c r="A946" s="384" t="s">
        <v>111</v>
      </c>
      <c r="B946" s="384" t="s">
        <v>90</v>
      </c>
      <c r="C946" s="385" t="s">
        <v>28</v>
      </c>
      <c r="D946" s="385" t="s">
        <v>86</v>
      </c>
      <c r="E946" s="386" t="s">
        <v>1879</v>
      </c>
      <c r="F946" s="387" t="str">
        <f t="shared" si="47"/>
        <v>안심4G</v>
      </c>
      <c r="G946" s="27" t="str">
        <f t="shared" si="46"/>
        <v/>
      </c>
      <c r="H946" s="389" t="s">
        <v>38</v>
      </c>
    </row>
    <row r="947" spans="1:8">
      <c r="A947" s="384" t="s">
        <v>111</v>
      </c>
      <c r="B947" s="384" t="s">
        <v>90</v>
      </c>
      <c r="C947" s="385" t="s">
        <v>28</v>
      </c>
      <c r="D947" s="385" t="s">
        <v>86</v>
      </c>
      <c r="E947" s="386" t="s">
        <v>1881</v>
      </c>
      <c r="F947" s="387" t="str">
        <f t="shared" si="47"/>
        <v>에센스(스페셜)</v>
      </c>
      <c r="G947" s="27" t="str">
        <f t="shared" si="46"/>
        <v/>
      </c>
      <c r="H947" s="389" t="s">
        <v>57</v>
      </c>
    </row>
    <row r="948" spans="1:8">
      <c r="A948" s="384" t="s">
        <v>111</v>
      </c>
      <c r="B948" s="384" t="s">
        <v>90</v>
      </c>
      <c r="C948" s="385" t="s">
        <v>28</v>
      </c>
      <c r="D948" s="385" t="s">
        <v>86</v>
      </c>
      <c r="E948" s="386" t="s">
        <v>1882</v>
      </c>
      <c r="F948" s="387" t="str">
        <f t="shared" si="47"/>
        <v>에센스(스페셜)</v>
      </c>
      <c r="G948" s="27" t="str">
        <f t="shared" si="46"/>
        <v/>
      </c>
      <c r="H948" s="389" t="s">
        <v>57</v>
      </c>
    </row>
    <row r="949" spans="1:8">
      <c r="A949" s="384" t="s">
        <v>111</v>
      </c>
      <c r="B949" s="384" t="s">
        <v>90</v>
      </c>
      <c r="C949" s="385" t="s">
        <v>28</v>
      </c>
      <c r="D949" s="385" t="s">
        <v>161</v>
      </c>
      <c r="E949" s="386" t="s">
        <v>1880</v>
      </c>
      <c r="F949" s="387" t="str">
        <f t="shared" si="47"/>
        <v>안심2.5G</v>
      </c>
      <c r="G949" s="27" t="str">
        <f t="shared" si="46"/>
        <v/>
      </c>
      <c r="H949" s="389" t="s">
        <v>166</v>
      </c>
    </row>
    <row r="950" spans="1:8">
      <c r="A950" s="384" t="s">
        <v>111</v>
      </c>
      <c r="B950" s="384" t="s">
        <v>90</v>
      </c>
      <c r="C950" s="385" t="s">
        <v>28</v>
      </c>
      <c r="D950" s="385" t="s">
        <v>160</v>
      </c>
      <c r="E950" s="386" t="s">
        <v>1879</v>
      </c>
      <c r="F950" s="387" t="str">
        <f t="shared" si="47"/>
        <v>안심4G</v>
      </c>
      <c r="G950" s="27" t="str">
        <f t="shared" si="46"/>
        <v/>
      </c>
      <c r="H950" s="389" t="s">
        <v>38</v>
      </c>
    </row>
    <row r="951" spans="1:8">
      <c r="A951" s="384" t="s">
        <v>111</v>
      </c>
      <c r="B951" s="384" t="s">
        <v>90</v>
      </c>
      <c r="C951" s="385" t="s">
        <v>28</v>
      </c>
      <c r="D951" s="385" t="s">
        <v>160</v>
      </c>
      <c r="E951" s="386" t="s">
        <v>1881</v>
      </c>
      <c r="F951" s="387" t="str">
        <f t="shared" si="47"/>
        <v>에센스(스페셜)</v>
      </c>
      <c r="G951" s="27" t="str">
        <f t="shared" si="46"/>
        <v/>
      </c>
      <c r="H951" s="389" t="s">
        <v>57</v>
      </c>
    </row>
    <row r="952" spans="1:8">
      <c r="A952" s="384" t="s">
        <v>111</v>
      </c>
      <c r="B952" s="384" t="s">
        <v>90</v>
      </c>
      <c r="C952" s="385" t="s">
        <v>28</v>
      </c>
      <c r="D952" s="385" t="s">
        <v>160</v>
      </c>
      <c r="E952" s="386" t="s">
        <v>1882</v>
      </c>
      <c r="F952" s="387" t="str">
        <f t="shared" si="47"/>
        <v>에센스(스페셜)</v>
      </c>
      <c r="G952" s="27" t="str">
        <f t="shared" si="46"/>
        <v/>
      </c>
      <c r="H952" s="389" t="s">
        <v>57</v>
      </c>
    </row>
    <row r="953" spans="1:8">
      <c r="A953" s="384" t="s">
        <v>111</v>
      </c>
      <c r="B953" s="384" t="s">
        <v>90</v>
      </c>
      <c r="C953" s="385" t="s">
        <v>48</v>
      </c>
      <c r="D953" s="385" t="s">
        <v>5</v>
      </c>
      <c r="E953" s="386" t="s">
        <v>1880</v>
      </c>
      <c r="F953" s="387" t="str">
        <f t="shared" si="47"/>
        <v>안심2.5G</v>
      </c>
      <c r="G953" s="27" t="str">
        <f t="shared" si="46"/>
        <v/>
      </c>
      <c r="H953" s="389" t="s">
        <v>166</v>
      </c>
    </row>
    <row r="954" spans="1:8">
      <c r="A954" s="384" t="s">
        <v>111</v>
      </c>
      <c r="B954" s="384" t="s">
        <v>90</v>
      </c>
      <c r="C954" s="385" t="s">
        <v>31</v>
      </c>
      <c r="D954" s="385" t="s">
        <v>5</v>
      </c>
      <c r="E954" s="386" t="s">
        <v>1879</v>
      </c>
      <c r="F954" s="387" t="str">
        <f t="shared" si="47"/>
        <v>안심4G</v>
      </c>
      <c r="G954" s="27" t="str">
        <f t="shared" si="46"/>
        <v/>
      </c>
      <c r="H954" s="389" t="s">
        <v>38</v>
      </c>
    </row>
    <row r="955" spans="1:8">
      <c r="A955" s="384" t="s">
        <v>111</v>
      </c>
      <c r="B955" s="384" t="s">
        <v>90</v>
      </c>
      <c r="C955" s="385" t="s">
        <v>31</v>
      </c>
      <c r="D955" s="385" t="s">
        <v>5</v>
      </c>
      <c r="E955" s="386" t="s">
        <v>1881</v>
      </c>
      <c r="F955" s="387" t="str">
        <f t="shared" si="47"/>
        <v>에센스(스페셜)</v>
      </c>
      <c r="G955" s="27" t="str">
        <f t="shared" si="46"/>
        <v/>
      </c>
      <c r="H955" s="389" t="s">
        <v>57</v>
      </c>
    </row>
    <row r="956" spans="1:8">
      <c r="A956" s="384" t="s">
        <v>111</v>
      </c>
      <c r="B956" s="384" t="s">
        <v>90</v>
      </c>
      <c r="C956" s="385" t="s">
        <v>31</v>
      </c>
      <c r="D956" s="385" t="s">
        <v>5</v>
      </c>
      <c r="E956" s="386" t="s">
        <v>1882</v>
      </c>
      <c r="F956" s="387" t="str">
        <f t="shared" si="47"/>
        <v>에센스(스페셜)</v>
      </c>
      <c r="G956" s="27" t="str">
        <f t="shared" si="46"/>
        <v/>
      </c>
      <c r="H956" s="389" t="s">
        <v>57</v>
      </c>
    </row>
    <row r="957" spans="1:8">
      <c r="A957" s="384" t="s">
        <v>111</v>
      </c>
      <c r="B957" s="384" t="s">
        <v>90</v>
      </c>
      <c r="C957" s="385" t="s">
        <v>31</v>
      </c>
      <c r="D957" s="385" t="s">
        <v>30</v>
      </c>
      <c r="E957" s="386" t="s">
        <v>1880</v>
      </c>
      <c r="F957" s="387" t="str">
        <f t="shared" si="47"/>
        <v>안심2.5G</v>
      </c>
      <c r="G957" s="27" t="str">
        <f t="shared" ref="G957:G1020" si="48">IF(F957="스몰","LTE안심옵션","")</f>
        <v/>
      </c>
      <c r="H957" s="389" t="s">
        <v>166</v>
      </c>
    </row>
    <row r="958" spans="1:8">
      <c r="A958" s="384" t="s">
        <v>111</v>
      </c>
      <c r="B958" s="384" t="s">
        <v>90</v>
      </c>
      <c r="C958" s="385" t="s">
        <v>31</v>
      </c>
      <c r="D958" s="385" t="s">
        <v>30</v>
      </c>
      <c r="E958" s="386" t="s">
        <v>1879</v>
      </c>
      <c r="F958" s="387" t="str">
        <f t="shared" si="47"/>
        <v>안심4G</v>
      </c>
      <c r="G958" s="27" t="str">
        <f t="shared" si="48"/>
        <v/>
      </c>
      <c r="H958" s="389" t="s">
        <v>38</v>
      </c>
    </row>
    <row r="959" spans="1:8">
      <c r="A959" s="384" t="s">
        <v>111</v>
      </c>
      <c r="B959" s="384" t="s">
        <v>90</v>
      </c>
      <c r="C959" s="385" t="s">
        <v>31</v>
      </c>
      <c r="D959" s="385" t="s">
        <v>30</v>
      </c>
      <c r="E959" s="386" t="s">
        <v>1881</v>
      </c>
      <c r="F959" s="387" t="str">
        <f t="shared" si="47"/>
        <v>에센스(스페셜)</v>
      </c>
      <c r="G959" s="27" t="str">
        <f t="shared" si="48"/>
        <v/>
      </c>
      <c r="H959" s="389" t="s">
        <v>57</v>
      </c>
    </row>
    <row r="960" spans="1:8">
      <c r="A960" s="384" t="s">
        <v>111</v>
      </c>
      <c r="B960" s="384" t="s">
        <v>90</v>
      </c>
      <c r="C960" s="385" t="s">
        <v>31</v>
      </c>
      <c r="D960" s="385" t="s">
        <v>30</v>
      </c>
      <c r="E960" s="386" t="s">
        <v>1882</v>
      </c>
      <c r="F960" s="387" t="str">
        <f t="shared" si="47"/>
        <v>에센스(스페셜)</v>
      </c>
      <c r="G960" s="27" t="str">
        <f t="shared" si="48"/>
        <v/>
      </c>
      <c r="H960" s="389" t="s">
        <v>57</v>
      </c>
    </row>
    <row r="961" spans="1:8">
      <c r="A961" s="384" t="s">
        <v>111</v>
      </c>
      <c r="B961" s="384" t="s">
        <v>90</v>
      </c>
      <c r="C961" s="385" t="s">
        <v>31</v>
      </c>
      <c r="D961" s="385" t="s">
        <v>10</v>
      </c>
      <c r="E961" s="386" t="s">
        <v>1880</v>
      </c>
      <c r="F961" s="387" t="str">
        <f t="shared" si="47"/>
        <v>안심2.5G</v>
      </c>
      <c r="G961" s="27" t="str">
        <f t="shared" si="48"/>
        <v/>
      </c>
      <c r="H961" s="389" t="s">
        <v>166</v>
      </c>
    </row>
    <row r="962" spans="1:8">
      <c r="A962" s="384" t="s">
        <v>111</v>
      </c>
      <c r="B962" s="384" t="s">
        <v>90</v>
      </c>
      <c r="C962" s="385" t="s">
        <v>31</v>
      </c>
      <c r="D962" s="385" t="s">
        <v>10</v>
      </c>
      <c r="E962" s="386" t="s">
        <v>1879</v>
      </c>
      <c r="F962" s="387" t="str">
        <f t="shared" si="47"/>
        <v>안심4G</v>
      </c>
      <c r="G962" s="27" t="str">
        <f t="shared" si="48"/>
        <v/>
      </c>
      <c r="H962" s="389" t="s">
        <v>38</v>
      </c>
    </row>
    <row r="963" spans="1:8">
      <c r="A963" s="384" t="s">
        <v>111</v>
      </c>
      <c r="B963" s="384" t="s">
        <v>90</v>
      </c>
      <c r="C963" s="385" t="s">
        <v>31</v>
      </c>
      <c r="D963" s="385" t="s">
        <v>10</v>
      </c>
      <c r="E963" s="386" t="s">
        <v>1881</v>
      </c>
      <c r="F963" s="387" t="str">
        <f t="shared" si="47"/>
        <v>에센스(스페셜)</v>
      </c>
      <c r="G963" s="27" t="str">
        <f t="shared" si="48"/>
        <v/>
      </c>
      <c r="H963" s="389" t="s">
        <v>57</v>
      </c>
    </row>
    <row r="964" spans="1:8">
      <c r="A964" s="384" t="s">
        <v>111</v>
      </c>
      <c r="B964" s="384" t="s">
        <v>90</v>
      </c>
      <c r="C964" s="385" t="s">
        <v>31</v>
      </c>
      <c r="D964" s="385" t="s">
        <v>10</v>
      </c>
      <c r="E964" s="386" t="s">
        <v>1882</v>
      </c>
      <c r="F964" s="387" t="str">
        <f t="shared" si="47"/>
        <v>에센스(스페셜)</v>
      </c>
      <c r="G964" s="27" t="str">
        <f t="shared" si="48"/>
        <v/>
      </c>
      <c r="H964" s="389" t="s">
        <v>57</v>
      </c>
    </row>
    <row r="965" spans="1:8">
      <c r="A965" s="384" t="s">
        <v>111</v>
      </c>
      <c r="B965" s="384" t="s">
        <v>90</v>
      </c>
      <c r="C965" s="385" t="s">
        <v>31</v>
      </c>
      <c r="D965" s="385" t="s">
        <v>13</v>
      </c>
      <c r="E965" s="386" t="s">
        <v>1880</v>
      </c>
      <c r="F965" s="387" t="str">
        <f t="shared" si="47"/>
        <v>안심2.5G</v>
      </c>
      <c r="G965" s="27" t="str">
        <f t="shared" si="48"/>
        <v/>
      </c>
      <c r="H965" s="389" t="s">
        <v>166</v>
      </c>
    </row>
    <row r="966" spans="1:8">
      <c r="A966" s="384" t="s">
        <v>111</v>
      </c>
      <c r="B966" s="384" t="s">
        <v>90</v>
      </c>
      <c r="C966" s="385" t="s">
        <v>31</v>
      </c>
      <c r="D966" s="385" t="s">
        <v>13</v>
      </c>
      <c r="E966" s="386" t="s">
        <v>1879</v>
      </c>
      <c r="F966" s="387" t="str">
        <f t="shared" si="47"/>
        <v>안심4G</v>
      </c>
      <c r="G966" s="27" t="str">
        <f t="shared" si="48"/>
        <v/>
      </c>
      <c r="H966" s="389" t="s">
        <v>38</v>
      </c>
    </row>
    <row r="967" spans="1:8">
      <c r="A967" s="384" t="s">
        <v>111</v>
      </c>
      <c r="B967" s="384" t="s">
        <v>90</v>
      </c>
      <c r="C967" s="385" t="s">
        <v>31</v>
      </c>
      <c r="D967" s="385" t="s">
        <v>13</v>
      </c>
      <c r="E967" s="386" t="s">
        <v>1881</v>
      </c>
      <c r="F967" s="387" t="str">
        <f t="shared" si="47"/>
        <v>에센스(스페셜)</v>
      </c>
      <c r="G967" s="27" t="str">
        <f t="shared" si="48"/>
        <v/>
      </c>
      <c r="H967" s="389" t="s">
        <v>57</v>
      </c>
    </row>
    <row r="968" spans="1:8">
      <c r="A968" s="384" t="s">
        <v>111</v>
      </c>
      <c r="B968" s="384" t="s">
        <v>90</v>
      </c>
      <c r="C968" s="385" t="s">
        <v>31</v>
      </c>
      <c r="D968" s="385" t="s">
        <v>13</v>
      </c>
      <c r="E968" s="386" t="s">
        <v>1882</v>
      </c>
      <c r="F968" s="387" t="str">
        <f t="shared" si="47"/>
        <v>에센스(스페셜)</v>
      </c>
      <c r="G968" s="27" t="str">
        <f t="shared" si="48"/>
        <v/>
      </c>
      <c r="H968" s="389" t="s">
        <v>57</v>
      </c>
    </row>
    <row r="969" spans="1:8">
      <c r="A969" s="384" t="s">
        <v>111</v>
      </c>
      <c r="B969" s="384" t="s">
        <v>90</v>
      </c>
      <c r="C969" s="385" t="s">
        <v>31</v>
      </c>
      <c r="D969" s="385" t="s">
        <v>34</v>
      </c>
      <c r="E969" s="386" t="s">
        <v>1880</v>
      </c>
      <c r="F969" s="387" t="str">
        <f t="shared" si="47"/>
        <v>안심2.5G</v>
      </c>
      <c r="G969" s="27" t="str">
        <f t="shared" si="48"/>
        <v/>
      </c>
      <c r="H969" s="389" t="s">
        <v>166</v>
      </c>
    </row>
    <row r="970" spans="1:8">
      <c r="A970" s="384" t="s">
        <v>111</v>
      </c>
      <c r="B970" s="384" t="s">
        <v>90</v>
      </c>
      <c r="C970" s="385" t="s">
        <v>31</v>
      </c>
      <c r="D970" s="385" t="s">
        <v>34</v>
      </c>
      <c r="E970" s="386" t="s">
        <v>1879</v>
      </c>
      <c r="F970" s="387" t="str">
        <f t="shared" si="47"/>
        <v>안심4G</v>
      </c>
      <c r="G970" s="27" t="str">
        <f t="shared" si="48"/>
        <v/>
      </c>
      <c r="H970" s="389" t="s">
        <v>38</v>
      </c>
    </row>
    <row r="971" spans="1:8">
      <c r="A971" s="384" t="s">
        <v>111</v>
      </c>
      <c r="B971" s="384" t="s">
        <v>90</v>
      </c>
      <c r="C971" s="385" t="s">
        <v>31</v>
      </c>
      <c r="D971" s="385" t="s">
        <v>34</v>
      </c>
      <c r="E971" s="386" t="s">
        <v>1881</v>
      </c>
      <c r="F971" s="387" t="str">
        <f t="shared" si="47"/>
        <v>에센스(스페셜)</v>
      </c>
      <c r="G971" s="27" t="str">
        <f t="shared" si="48"/>
        <v/>
      </c>
      <c r="H971" s="389" t="s">
        <v>57</v>
      </c>
    </row>
    <row r="972" spans="1:8">
      <c r="A972" s="384" t="s">
        <v>111</v>
      </c>
      <c r="B972" s="384" t="s">
        <v>90</v>
      </c>
      <c r="C972" s="385" t="s">
        <v>31</v>
      </c>
      <c r="D972" s="385" t="s">
        <v>34</v>
      </c>
      <c r="E972" s="386" t="s">
        <v>1882</v>
      </c>
      <c r="F972" s="387" t="str">
        <f t="shared" si="47"/>
        <v>에센스(스페셜)</v>
      </c>
      <c r="G972" s="27" t="str">
        <f t="shared" si="48"/>
        <v/>
      </c>
      <c r="H972" s="389" t="s">
        <v>57</v>
      </c>
    </row>
    <row r="973" spans="1:8">
      <c r="A973" s="384" t="s">
        <v>111</v>
      </c>
      <c r="B973" s="384" t="s">
        <v>90</v>
      </c>
      <c r="C973" s="385" t="s">
        <v>31</v>
      </c>
      <c r="D973" s="385" t="s">
        <v>86</v>
      </c>
      <c r="E973" s="386" t="s">
        <v>1880</v>
      </c>
      <c r="F973" s="387" t="str">
        <f t="shared" si="47"/>
        <v>안심2.5G</v>
      </c>
      <c r="G973" s="27" t="str">
        <f t="shared" si="48"/>
        <v/>
      </c>
      <c r="H973" s="389" t="s">
        <v>166</v>
      </c>
    </row>
    <row r="974" spans="1:8">
      <c r="A974" s="384" t="s">
        <v>111</v>
      </c>
      <c r="B974" s="384" t="s">
        <v>90</v>
      </c>
      <c r="C974" s="385" t="s">
        <v>31</v>
      </c>
      <c r="D974" s="385" t="s">
        <v>86</v>
      </c>
      <c r="E974" s="386" t="s">
        <v>1879</v>
      </c>
      <c r="F974" s="387" t="str">
        <f t="shared" si="47"/>
        <v>안심4G</v>
      </c>
      <c r="G974" s="27" t="str">
        <f t="shared" si="48"/>
        <v/>
      </c>
      <c r="H974" s="389" t="s">
        <v>38</v>
      </c>
    </row>
    <row r="975" spans="1:8">
      <c r="A975" s="384" t="s">
        <v>111</v>
      </c>
      <c r="B975" s="384" t="s">
        <v>90</v>
      </c>
      <c r="C975" s="385" t="s">
        <v>31</v>
      </c>
      <c r="D975" s="385" t="s">
        <v>86</v>
      </c>
      <c r="E975" s="386" t="s">
        <v>1881</v>
      </c>
      <c r="F975" s="387" t="str">
        <f t="shared" si="47"/>
        <v>에센스(스페셜)</v>
      </c>
      <c r="G975" s="27" t="str">
        <f t="shared" si="48"/>
        <v/>
      </c>
      <c r="H975" s="389" t="s">
        <v>57</v>
      </c>
    </row>
    <row r="976" spans="1:8">
      <c r="A976" s="384" t="s">
        <v>111</v>
      </c>
      <c r="B976" s="384" t="s">
        <v>90</v>
      </c>
      <c r="C976" s="385" t="s">
        <v>31</v>
      </c>
      <c r="D976" s="385" t="s">
        <v>86</v>
      </c>
      <c r="E976" s="386" t="s">
        <v>1882</v>
      </c>
      <c r="F976" s="387" t="str">
        <f t="shared" si="47"/>
        <v>에센스(스페셜)</v>
      </c>
      <c r="G976" s="27" t="str">
        <f t="shared" si="48"/>
        <v/>
      </c>
      <c r="H976" s="389" t="s">
        <v>57</v>
      </c>
    </row>
    <row r="977" spans="1:8">
      <c r="A977" s="384" t="s">
        <v>111</v>
      </c>
      <c r="B977" s="384" t="s">
        <v>90</v>
      </c>
      <c r="C977" s="385" t="s">
        <v>31</v>
      </c>
      <c r="D977" s="385" t="s">
        <v>161</v>
      </c>
      <c r="E977" s="386" t="s">
        <v>1880</v>
      </c>
      <c r="F977" s="387" t="str">
        <f t="shared" si="47"/>
        <v>안심2.5G</v>
      </c>
      <c r="G977" s="27" t="str">
        <f t="shared" si="48"/>
        <v/>
      </c>
      <c r="H977" s="389" t="s">
        <v>166</v>
      </c>
    </row>
    <row r="978" spans="1:8">
      <c r="A978" s="384" t="s">
        <v>111</v>
      </c>
      <c r="B978" s="384" t="s">
        <v>90</v>
      </c>
      <c r="C978" s="385" t="s">
        <v>31</v>
      </c>
      <c r="D978" s="385" t="s">
        <v>160</v>
      </c>
      <c r="E978" s="386" t="s">
        <v>1879</v>
      </c>
      <c r="F978" s="387" t="str">
        <f t="shared" si="47"/>
        <v>안심4G</v>
      </c>
      <c r="G978" s="27" t="str">
        <f t="shared" si="48"/>
        <v/>
      </c>
      <c r="H978" s="389" t="s">
        <v>38</v>
      </c>
    </row>
    <row r="979" spans="1:8">
      <c r="A979" s="384" t="s">
        <v>111</v>
      </c>
      <c r="B979" s="384" t="s">
        <v>90</v>
      </c>
      <c r="C979" s="385" t="s">
        <v>31</v>
      </c>
      <c r="D979" s="385" t="s">
        <v>160</v>
      </c>
      <c r="E979" s="386" t="s">
        <v>1881</v>
      </c>
      <c r="F979" s="387" t="str">
        <f t="shared" si="47"/>
        <v>에센스(스페셜)</v>
      </c>
      <c r="G979" s="27" t="str">
        <f t="shared" si="48"/>
        <v/>
      </c>
      <c r="H979" s="389" t="s">
        <v>57</v>
      </c>
    </row>
    <row r="980" spans="1:8">
      <c r="A980" s="384" t="s">
        <v>111</v>
      </c>
      <c r="B980" s="384" t="s">
        <v>90</v>
      </c>
      <c r="C980" s="385" t="s">
        <v>31</v>
      </c>
      <c r="D980" s="385" t="s">
        <v>160</v>
      </c>
      <c r="E980" s="386" t="s">
        <v>1882</v>
      </c>
      <c r="F980" s="387" t="str">
        <f t="shared" si="47"/>
        <v>에센스(스페셜)</v>
      </c>
      <c r="G980" s="27" t="str">
        <f t="shared" si="48"/>
        <v/>
      </c>
      <c r="H980" s="389" t="s">
        <v>57</v>
      </c>
    </row>
    <row r="981" spans="1:8">
      <c r="A981" s="384" t="s">
        <v>111</v>
      </c>
      <c r="B981" s="384" t="s">
        <v>90</v>
      </c>
      <c r="C981" s="385" t="s">
        <v>49</v>
      </c>
      <c r="D981" s="385" t="s">
        <v>5</v>
      </c>
      <c r="E981" s="386" t="s">
        <v>1880</v>
      </c>
      <c r="F981" s="387" t="str">
        <f t="shared" si="47"/>
        <v>안심2.5G</v>
      </c>
      <c r="G981" s="27" t="str">
        <f t="shared" si="48"/>
        <v/>
      </c>
      <c r="H981" s="389" t="s">
        <v>166</v>
      </c>
    </row>
    <row r="982" spans="1:8">
      <c r="A982" s="384" t="s">
        <v>111</v>
      </c>
      <c r="B982" s="384" t="s">
        <v>90</v>
      </c>
      <c r="C982" s="385" t="s">
        <v>32</v>
      </c>
      <c r="D982" s="385" t="s">
        <v>5</v>
      </c>
      <c r="E982" s="386" t="s">
        <v>1879</v>
      </c>
      <c r="F982" s="387" t="str">
        <f t="shared" si="47"/>
        <v>안심4G</v>
      </c>
      <c r="G982" s="27" t="str">
        <f t="shared" si="48"/>
        <v/>
      </c>
      <c r="H982" s="389" t="s">
        <v>38</v>
      </c>
    </row>
    <row r="983" spans="1:8">
      <c r="A983" s="384" t="s">
        <v>111</v>
      </c>
      <c r="B983" s="384" t="s">
        <v>90</v>
      </c>
      <c r="C983" s="385" t="s">
        <v>32</v>
      </c>
      <c r="D983" s="385" t="s">
        <v>5</v>
      </c>
      <c r="E983" s="386" t="s">
        <v>1881</v>
      </c>
      <c r="F983" s="387" t="str">
        <f t="shared" si="47"/>
        <v>에센스(스페셜)</v>
      </c>
      <c r="G983" s="27" t="str">
        <f t="shared" si="48"/>
        <v/>
      </c>
      <c r="H983" s="389" t="s">
        <v>57</v>
      </c>
    </row>
    <row r="984" spans="1:8">
      <c r="A984" s="384" t="s">
        <v>111</v>
      </c>
      <c r="B984" s="384" t="s">
        <v>90</v>
      </c>
      <c r="C984" s="385" t="s">
        <v>32</v>
      </c>
      <c r="D984" s="385" t="s">
        <v>5</v>
      </c>
      <c r="E984" s="386" t="s">
        <v>1882</v>
      </c>
      <c r="F984" s="387" t="str">
        <f t="shared" si="47"/>
        <v>에센스(스페셜)</v>
      </c>
      <c r="G984" s="27" t="str">
        <f t="shared" si="48"/>
        <v/>
      </c>
      <c r="H984" s="389" t="s">
        <v>57</v>
      </c>
    </row>
    <row r="985" spans="1:8">
      <c r="A985" s="384" t="s">
        <v>111</v>
      </c>
      <c r="B985" s="384" t="s">
        <v>90</v>
      </c>
      <c r="C985" s="385" t="s">
        <v>32</v>
      </c>
      <c r="D985" s="385" t="s">
        <v>30</v>
      </c>
      <c r="E985" s="386" t="s">
        <v>1880</v>
      </c>
      <c r="F985" s="387" t="str">
        <f t="shared" si="47"/>
        <v>안심2.5G</v>
      </c>
      <c r="G985" s="27" t="str">
        <f t="shared" si="48"/>
        <v/>
      </c>
      <c r="H985" s="389" t="s">
        <v>166</v>
      </c>
    </row>
    <row r="986" spans="1:8">
      <c r="A986" s="384" t="s">
        <v>111</v>
      </c>
      <c r="B986" s="384" t="s">
        <v>90</v>
      </c>
      <c r="C986" s="385" t="s">
        <v>32</v>
      </c>
      <c r="D986" s="385" t="s">
        <v>30</v>
      </c>
      <c r="E986" s="386" t="s">
        <v>1879</v>
      </c>
      <c r="F986" s="387" t="str">
        <f t="shared" si="47"/>
        <v>안심4G</v>
      </c>
      <c r="G986" s="27" t="str">
        <f t="shared" si="48"/>
        <v/>
      </c>
      <c r="H986" s="389" t="s">
        <v>38</v>
      </c>
    </row>
    <row r="987" spans="1:8">
      <c r="A987" s="384" t="s">
        <v>111</v>
      </c>
      <c r="B987" s="384" t="s">
        <v>90</v>
      </c>
      <c r="C987" s="385" t="s">
        <v>32</v>
      </c>
      <c r="D987" s="385" t="s">
        <v>30</v>
      </c>
      <c r="E987" s="386" t="s">
        <v>1881</v>
      </c>
      <c r="F987" s="387" t="str">
        <f t="shared" si="47"/>
        <v>에센스(스페셜)</v>
      </c>
      <c r="G987" s="27" t="str">
        <f t="shared" si="48"/>
        <v/>
      </c>
      <c r="H987" s="389" t="s">
        <v>57</v>
      </c>
    </row>
    <row r="988" spans="1:8">
      <c r="A988" s="384" t="s">
        <v>111</v>
      </c>
      <c r="B988" s="384" t="s">
        <v>90</v>
      </c>
      <c r="C988" s="385" t="s">
        <v>32</v>
      </c>
      <c r="D988" s="385" t="s">
        <v>30</v>
      </c>
      <c r="E988" s="386" t="s">
        <v>1882</v>
      </c>
      <c r="F988" s="387" t="str">
        <f t="shared" si="47"/>
        <v>에센스(스페셜)</v>
      </c>
      <c r="G988" s="27" t="str">
        <f t="shared" si="48"/>
        <v/>
      </c>
      <c r="H988" s="389" t="s">
        <v>57</v>
      </c>
    </row>
    <row r="989" spans="1:8">
      <c r="A989" s="384" t="s">
        <v>111</v>
      </c>
      <c r="B989" s="384" t="s">
        <v>90</v>
      </c>
      <c r="C989" s="385" t="s">
        <v>32</v>
      </c>
      <c r="D989" s="385" t="s">
        <v>10</v>
      </c>
      <c r="E989" s="386" t="s">
        <v>1880</v>
      </c>
      <c r="F989" s="387" t="str">
        <f t="shared" ref="F989:F1036" si="49">IFERROR(VLOOKUP(E989,$A$10:$B$16,2,0),0)</f>
        <v>안심2.5G</v>
      </c>
      <c r="G989" s="27" t="str">
        <f t="shared" si="48"/>
        <v/>
      </c>
      <c r="H989" s="389" t="s">
        <v>166</v>
      </c>
    </row>
    <row r="990" spans="1:8">
      <c r="A990" s="384" t="s">
        <v>111</v>
      </c>
      <c r="B990" s="384" t="s">
        <v>90</v>
      </c>
      <c r="C990" s="385" t="s">
        <v>32</v>
      </c>
      <c r="D990" s="385" t="s">
        <v>10</v>
      </c>
      <c r="E990" s="386" t="s">
        <v>1879</v>
      </c>
      <c r="F990" s="387" t="str">
        <f t="shared" si="49"/>
        <v>안심4G</v>
      </c>
      <c r="G990" s="27" t="str">
        <f t="shared" si="48"/>
        <v/>
      </c>
      <c r="H990" s="389" t="s">
        <v>38</v>
      </c>
    </row>
    <row r="991" spans="1:8">
      <c r="A991" s="384" t="s">
        <v>111</v>
      </c>
      <c r="B991" s="384" t="s">
        <v>90</v>
      </c>
      <c r="C991" s="385" t="s">
        <v>32</v>
      </c>
      <c r="D991" s="385" t="s">
        <v>10</v>
      </c>
      <c r="E991" s="386" t="s">
        <v>1881</v>
      </c>
      <c r="F991" s="387" t="str">
        <f t="shared" si="49"/>
        <v>에센스(스페셜)</v>
      </c>
      <c r="G991" s="27" t="str">
        <f t="shared" si="48"/>
        <v/>
      </c>
      <c r="H991" s="389" t="s">
        <v>57</v>
      </c>
    </row>
    <row r="992" spans="1:8">
      <c r="A992" s="384" t="s">
        <v>111</v>
      </c>
      <c r="B992" s="384" t="s">
        <v>90</v>
      </c>
      <c r="C992" s="385" t="s">
        <v>32</v>
      </c>
      <c r="D992" s="385" t="s">
        <v>10</v>
      </c>
      <c r="E992" s="386" t="s">
        <v>1882</v>
      </c>
      <c r="F992" s="387" t="str">
        <f t="shared" si="49"/>
        <v>에센스(스페셜)</v>
      </c>
      <c r="G992" s="27" t="str">
        <f t="shared" si="48"/>
        <v/>
      </c>
      <c r="H992" s="389" t="s">
        <v>57</v>
      </c>
    </row>
    <row r="993" spans="1:8">
      <c r="A993" s="384" t="s">
        <v>111</v>
      </c>
      <c r="B993" s="384" t="s">
        <v>90</v>
      </c>
      <c r="C993" s="385" t="s">
        <v>32</v>
      </c>
      <c r="D993" s="385" t="s">
        <v>13</v>
      </c>
      <c r="E993" s="386" t="s">
        <v>1880</v>
      </c>
      <c r="F993" s="387" t="str">
        <f t="shared" si="49"/>
        <v>안심2.5G</v>
      </c>
      <c r="G993" s="27" t="str">
        <f t="shared" si="48"/>
        <v/>
      </c>
      <c r="H993" s="389" t="s">
        <v>166</v>
      </c>
    </row>
    <row r="994" spans="1:8">
      <c r="A994" s="384" t="s">
        <v>111</v>
      </c>
      <c r="B994" s="384" t="s">
        <v>90</v>
      </c>
      <c r="C994" s="385" t="s">
        <v>32</v>
      </c>
      <c r="D994" s="385" t="s">
        <v>13</v>
      </c>
      <c r="E994" s="386" t="s">
        <v>1879</v>
      </c>
      <c r="F994" s="387" t="str">
        <f t="shared" si="49"/>
        <v>안심4G</v>
      </c>
      <c r="G994" s="27" t="str">
        <f t="shared" si="48"/>
        <v/>
      </c>
      <c r="H994" s="389" t="s">
        <v>38</v>
      </c>
    </row>
    <row r="995" spans="1:8">
      <c r="A995" s="384" t="s">
        <v>111</v>
      </c>
      <c r="B995" s="384" t="s">
        <v>90</v>
      </c>
      <c r="C995" s="385" t="s">
        <v>32</v>
      </c>
      <c r="D995" s="385" t="s">
        <v>13</v>
      </c>
      <c r="E995" s="386" t="s">
        <v>1881</v>
      </c>
      <c r="F995" s="387" t="str">
        <f t="shared" si="49"/>
        <v>에센스(스페셜)</v>
      </c>
      <c r="G995" s="27" t="str">
        <f t="shared" si="48"/>
        <v/>
      </c>
      <c r="H995" s="389" t="s">
        <v>57</v>
      </c>
    </row>
    <row r="996" spans="1:8">
      <c r="A996" s="384" t="s">
        <v>111</v>
      </c>
      <c r="B996" s="384" t="s">
        <v>90</v>
      </c>
      <c r="C996" s="385" t="s">
        <v>32</v>
      </c>
      <c r="D996" s="385" t="s">
        <v>13</v>
      </c>
      <c r="E996" s="386" t="s">
        <v>1882</v>
      </c>
      <c r="F996" s="387" t="str">
        <f t="shared" si="49"/>
        <v>에센스(스페셜)</v>
      </c>
      <c r="G996" s="27" t="str">
        <f t="shared" si="48"/>
        <v/>
      </c>
      <c r="H996" s="389" t="s">
        <v>57</v>
      </c>
    </row>
    <row r="997" spans="1:8">
      <c r="A997" s="384" t="s">
        <v>111</v>
      </c>
      <c r="B997" s="384" t="s">
        <v>90</v>
      </c>
      <c r="C997" s="385" t="s">
        <v>32</v>
      </c>
      <c r="D997" s="385" t="s">
        <v>34</v>
      </c>
      <c r="E997" s="386" t="s">
        <v>1880</v>
      </c>
      <c r="F997" s="387" t="str">
        <f t="shared" si="49"/>
        <v>안심2.5G</v>
      </c>
      <c r="G997" s="27" t="str">
        <f t="shared" si="48"/>
        <v/>
      </c>
      <c r="H997" s="389" t="s">
        <v>166</v>
      </c>
    </row>
    <row r="998" spans="1:8">
      <c r="A998" s="384" t="s">
        <v>111</v>
      </c>
      <c r="B998" s="384" t="s">
        <v>90</v>
      </c>
      <c r="C998" s="385" t="s">
        <v>32</v>
      </c>
      <c r="D998" s="385" t="s">
        <v>34</v>
      </c>
      <c r="E998" s="386" t="s">
        <v>1879</v>
      </c>
      <c r="F998" s="387" t="str">
        <f t="shared" si="49"/>
        <v>안심4G</v>
      </c>
      <c r="G998" s="27" t="str">
        <f t="shared" si="48"/>
        <v/>
      </c>
      <c r="H998" s="389" t="s">
        <v>38</v>
      </c>
    </row>
    <row r="999" spans="1:8">
      <c r="A999" s="384" t="s">
        <v>111</v>
      </c>
      <c r="B999" s="384" t="s">
        <v>90</v>
      </c>
      <c r="C999" s="385" t="s">
        <v>32</v>
      </c>
      <c r="D999" s="385" t="s">
        <v>34</v>
      </c>
      <c r="E999" s="386" t="s">
        <v>1881</v>
      </c>
      <c r="F999" s="387" t="str">
        <f t="shared" si="49"/>
        <v>에센스(스페셜)</v>
      </c>
      <c r="G999" s="27" t="str">
        <f t="shared" si="48"/>
        <v/>
      </c>
      <c r="H999" s="389" t="s">
        <v>57</v>
      </c>
    </row>
    <row r="1000" spans="1:8">
      <c r="A1000" s="384" t="s">
        <v>111</v>
      </c>
      <c r="B1000" s="384" t="s">
        <v>90</v>
      </c>
      <c r="C1000" s="385" t="s">
        <v>32</v>
      </c>
      <c r="D1000" s="385" t="s">
        <v>34</v>
      </c>
      <c r="E1000" s="386" t="s">
        <v>1882</v>
      </c>
      <c r="F1000" s="387" t="str">
        <f t="shared" si="49"/>
        <v>에센스(스페셜)</v>
      </c>
      <c r="G1000" s="27" t="str">
        <f t="shared" si="48"/>
        <v/>
      </c>
      <c r="H1000" s="389" t="s">
        <v>57</v>
      </c>
    </row>
    <row r="1001" spans="1:8">
      <c r="A1001" s="384" t="s">
        <v>111</v>
      </c>
      <c r="B1001" s="384" t="s">
        <v>90</v>
      </c>
      <c r="C1001" s="385" t="s">
        <v>32</v>
      </c>
      <c r="D1001" s="385" t="s">
        <v>86</v>
      </c>
      <c r="E1001" s="386" t="s">
        <v>1880</v>
      </c>
      <c r="F1001" s="387" t="str">
        <f t="shared" si="49"/>
        <v>안심2.5G</v>
      </c>
      <c r="G1001" s="27" t="str">
        <f t="shared" si="48"/>
        <v/>
      </c>
      <c r="H1001" s="389" t="s">
        <v>166</v>
      </c>
    </row>
    <row r="1002" spans="1:8">
      <c r="A1002" s="384" t="s">
        <v>111</v>
      </c>
      <c r="B1002" s="384" t="s">
        <v>90</v>
      </c>
      <c r="C1002" s="385" t="s">
        <v>32</v>
      </c>
      <c r="D1002" s="385" t="s">
        <v>86</v>
      </c>
      <c r="E1002" s="386" t="s">
        <v>1879</v>
      </c>
      <c r="F1002" s="387" t="str">
        <f t="shared" si="49"/>
        <v>안심4G</v>
      </c>
      <c r="G1002" s="27" t="str">
        <f t="shared" si="48"/>
        <v/>
      </c>
      <c r="H1002" s="389" t="s">
        <v>38</v>
      </c>
    </row>
    <row r="1003" spans="1:8">
      <c r="A1003" s="384" t="s">
        <v>111</v>
      </c>
      <c r="B1003" s="384" t="s">
        <v>90</v>
      </c>
      <c r="C1003" s="385" t="s">
        <v>32</v>
      </c>
      <c r="D1003" s="385" t="s">
        <v>86</v>
      </c>
      <c r="E1003" s="386" t="s">
        <v>1881</v>
      </c>
      <c r="F1003" s="387" t="str">
        <f t="shared" si="49"/>
        <v>에센스(스페셜)</v>
      </c>
      <c r="G1003" s="27" t="str">
        <f t="shared" si="48"/>
        <v/>
      </c>
      <c r="H1003" s="389" t="s">
        <v>57</v>
      </c>
    </row>
    <row r="1004" spans="1:8">
      <c r="A1004" s="384" t="s">
        <v>111</v>
      </c>
      <c r="B1004" s="384" t="s">
        <v>90</v>
      </c>
      <c r="C1004" s="385" t="s">
        <v>32</v>
      </c>
      <c r="D1004" s="385" t="s">
        <v>86</v>
      </c>
      <c r="E1004" s="386" t="s">
        <v>1882</v>
      </c>
      <c r="F1004" s="387" t="str">
        <f t="shared" si="49"/>
        <v>에센스(스페셜)</v>
      </c>
      <c r="G1004" s="27" t="str">
        <f t="shared" si="48"/>
        <v/>
      </c>
      <c r="H1004" s="389" t="s">
        <v>57</v>
      </c>
    </row>
    <row r="1005" spans="1:8">
      <c r="A1005" s="384" t="s">
        <v>111</v>
      </c>
      <c r="B1005" s="384" t="s">
        <v>90</v>
      </c>
      <c r="C1005" s="385" t="s">
        <v>32</v>
      </c>
      <c r="D1005" s="385" t="s">
        <v>161</v>
      </c>
      <c r="E1005" s="386" t="s">
        <v>1880</v>
      </c>
      <c r="F1005" s="387" t="str">
        <f t="shared" si="49"/>
        <v>안심2.5G</v>
      </c>
      <c r="G1005" s="27" t="str">
        <f t="shared" si="48"/>
        <v/>
      </c>
      <c r="H1005" s="389" t="s">
        <v>166</v>
      </c>
    </row>
    <row r="1006" spans="1:8">
      <c r="A1006" s="384" t="s">
        <v>111</v>
      </c>
      <c r="B1006" s="384" t="s">
        <v>90</v>
      </c>
      <c r="C1006" s="385" t="s">
        <v>32</v>
      </c>
      <c r="D1006" s="385" t="s">
        <v>160</v>
      </c>
      <c r="E1006" s="386" t="s">
        <v>1879</v>
      </c>
      <c r="F1006" s="387" t="str">
        <f t="shared" si="49"/>
        <v>안심4G</v>
      </c>
      <c r="G1006" s="27" t="str">
        <f t="shared" si="48"/>
        <v/>
      </c>
      <c r="H1006" s="389" t="s">
        <v>38</v>
      </c>
    </row>
    <row r="1007" spans="1:8">
      <c r="A1007" s="384" t="s">
        <v>111</v>
      </c>
      <c r="B1007" s="384" t="s">
        <v>90</v>
      </c>
      <c r="C1007" s="385" t="s">
        <v>32</v>
      </c>
      <c r="D1007" s="385" t="s">
        <v>160</v>
      </c>
      <c r="E1007" s="386" t="s">
        <v>1881</v>
      </c>
      <c r="F1007" s="387" t="str">
        <f t="shared" si="49"/>
        <v>에센스(스페셜)</v>
      </c>
      <c r="G1007" s="27" t="str">
        <f t="shared" si="48"/>
        <v/>
      </c>
      <c r="H1007" s="389" t="s">
        <v>57</v>
      </c>
    </row>
    <row r="1008" spans="1:8">
      <c r="A1008" s="384" t="s">
        <v>111</v>
      </c>
      <c r="B1008" s="384" t="s">
        <v>90</v>
      </c>
      <c r="C1008" s="385" t="s">
        <v>32</v>
      </c>
      <c r="D1008" s="385" t="s">
        <v>160</v>
      </c>
      <c r="E1008" s="386" t="s">
        <v>1882</v>
      </c>
      <c r="F1008" s="387" t="str">
        <f t="shared" si="49"/>
        <v>에센스(스페셜)</v>
      </c>
      <c r="G1008" s="27" t="str">
        <f t="shared" si="48"/>
        <v/>
      </c>
      <c r="H1008" s="389" t="s">
        <v>57</v>
      </c>
    </row>
    <row r="1009" spans="1:8">
      <c r="A1009" s="384" t="s">
        <v>111</v>
      </c>
      <c r="B1009" s="384" t="s">
        <v>90</v>
      </c>
      <c r="C1009" s="385" t="s">
        <v>50</v>
      </c>
      <c r="D1009" s="385" t="s">
        <v>5</v>
      </c>
      <c r="E1009" s="386" t="s">
        <v>1880</v>
      </c>
      <c r="F1009" s="387" t="str">
        <f t="shared" si="49"/>
        <v>안심2.5G</v>
      </c>
      <c r="G1009" s="27" t="str">
        <f t="shared" si="48"/>
        <v/>
      </c>
      <c r="H1009" s="389" t="s">
        <v>166</v>
      </c>
    </row>
    <row r="1010" spans="1:8">
      <c r="A1010" s="384" t="s">
        <v>111</v>
      </c>
      <c r="B1010" s="384" t="s">
        <v>90</v>
      </c>
      <c r="C1010" s="385" t="s">
        <v>33</v>
      </c>
      <c r="D1010" s="385" t="s">
        <v>5</v>
      </c>
      <c r="E1010" s="386" t="s">
        <v>1879</v>
      </c>
      <c r="F1010" s="387" t="str">
        <f t="shared" si="49"/>
        <v>안심4G</v>
      </c>
      <c r="G1010" s="27" t="str">
        <f t="shared" si="48"/>
        <v/>
      </c>
      <c r="H1010" s="389" t="s">
        <v>38</v>
      </c>
    </row>
    <row r="1011" spans="1:8">
      <c r="A1011" s="384" t="s">
        <v>111</v>
      </c>
      <c r="B1011" s="384" t="s">
        <v>90</v>
      </c>
      <c r="C1011" s="385" t="s">
        <v>33</v>
      </c>
      <c r="D1011" s="385" t="s">
        <v>5</v>
      </c>
      <c r="E1011" s="386" t="s">
        <v>1881</v>
      </c>
      <c r="F1011" s="387" t="str">
        <f t="shared" si="49"/>
        <v>에센스(스페셜)</v>
      </c>
      <c r="G1011" s="27" t="str">
        <f t="shared" si="48"/>
        <v/>
      </c>
      <c r="H1011" s="389" t="s">
        <v>57</v>
      </c>
    </row>
    <row r="1012" spans="1:8">
      <c r="A1012" s="384" t="s">
        <v>111</v>
      </c>
      <c r="B1012" s="384" t="s">
        <v>90</v>
      </c>
      <c r="C1012" s="385" t="s">
        <v>33</v>
      </c>
      <c r="D1012" s="385" t="s">
        <v>5</v>
      </c>
      <c r="E1012" s="386" t="s">
        <v>1882</v>
      </c>
      <c r="F1012" s="387" t="str">
        <f t="shared" si="49"/>
        <v>에센스(스페셜)</v>
      </c>
      <c r="G1012" s="27" t="str">
        <f t="shared" si="48"/>
        <v/>
      </c>
      <c r="H1012" s="389" t="s">
        <v>57</v>
      </c>
    </row>
    <row r="1013" spans="1:8">
      <c r="A1013" s="384" t="s">
        <v>111</v>
      </c>
      <c r="B1013" s="384" t="s">
        <v>90</v>
      </c>
      <c r="C1013" s="385" t="s">
        <v>33</v>
      </c>
      <c r="D1013" s="385" t="s">
        <v>30</v>
      </c>
      <c r="E1013" s="386" t="s">
        <v>1880</v>
      </c>
      <c r="F1013" s="387" t="str">
        <f t="shared" si="49"/>
        <v>안심2.5G</v>
      </c>
      <c r="G1013" s="27" t="str">
        <f t="shared" si="48"/>
        <v/>
      </c>
      <c r="H1013" s="389" t="s">
        <v>166</v>
      </c>
    </row>
    <row r="1014" spans="1:8">
      <c r="A1014" s="384" t="s">
        <v>111</v>
      </c>
      <c r="B1014" s="384" t="s">
        <v>90</v>
      </c>
      <c r="C1014" s="385" t="s">
        <v>33</v>
      </c>
      <c r="D1014" s="385" t="s">
        <v>30</v>
      </c>
      <c r="E1014" s="386" t="s">
        <v>1879</v>
      </c>
      <c r="F1014" s="387" t="str">
        <f t="shared" si="49"/>
        <v>안심4G</v>
      </c>
      <c r="G1014" s="27" t="str">
        <f t="shared" si="48"/>
        <v/>
      </c>
      <c r="H1014" s="389" t="s">
        <v>38</v>
      </c>
    </row>
    <row r="1015" spans="1:8">
      <c r="A1015" s="384" t="s">
        <v>111</v>
      </c>
      <c r="B1015" s="384" t="s">
        <v>90</v>
      </c>
      <c r="C1015" s="385" t="s">
        <v>33</v>
      </c>
      <c r="D1015" s="385" t="s">
        <v>30</v>
      </c>
      <c r="E1015" s="386" t="s">
        <v>1881</v>
      </c>
      <c r="F1015" s="387" t="str">
        <f t="shared" si="49"/>
        <v>에센스(스페셜)</v>
      </c>
      <c r="G1015" s="27" t="str">
        <f t="shared" si="48"/>
        <v/>
      </c>
      <c r="H1015" s="389" t="s">
        <v>57</v>
      </c>
    </row>
    <row r="1016" spans="1:8">
      <c r="A1016" s="384" t="s">
        <v>111</v>
      </c>
      <c r="B1016" s="384" t="s">
        <v>90</v>
      </c>
      <c r="C1016" s="385" t="s">
        <v>33</v>
      </c>
      <c r="D1016" s="385" t="s">
        <v>30</v>
      </c>
      <c r="E1016" s="386" t="s">
        <v>1882</v>
      </c>
      <c r="F1016" s="387" t="str">
        <f t="shared" si="49"/>
        <v>에센스(스페셜)</v>
      </c>
      <c r="G1016" s="27" t="str">
        <f t="shared" si="48"/>
        <v/>
      </c>
      <c r="H1016" s="389" t="s">
        <v>57</v>
      </c>
    </row>
    <row r="1017" spans="1:8">
      <c r="A1017" s="384" t="s">
        <v>111</v>
      </c>
      <c r="B1017" s="384" t="s">
        <v>90</v>
      </c>
      <c r="C1017" s="385" t="s">
        <v>33</v>
      </c>
      <c r="D1017" s="385" t="s">
        <v>10</v>
      </c>
      <c r="E1017" s="386" t="s">
        <v>1880</v>
      </c>
      <c r="F1017" s="387" t="str">
        <f t="shared" si="49"/>
        <v>안심2.5G</v>
      </c>
      <c r="G1017" s="27" t="str">
        <f t="shared" si="48"/>
        <v/>
      </c>
      <c r="H1017" s="389" t="s">
        <v>166</v>
      </c>
    </row>
    <row r="1018" spans="1:8">
      <c r="A1018" s="384" t="s">
        <v>111</v>
      </c>
      <c r="B1018" s="384" t="s">
        <v>90</v>
      </c>
      <c r="C1018" s="385" t="s">
        <v>33</v>
      </c>
      <c r="D1018" s="385" t="s">
        <v>10</v>
      </c>
      <c r="E1018" s="386" t="s">
        <v>1879</v>
      </c>
      <c r="F1018" s="387" t="str">
        <f t="shared" si="49"/>
        <v>안심4G</v>
      </c>
      <c r="G1018" s="27" t="str">
        <f t="shared" si="48"/>
        <v/>
      </c>
      <c r="H1018" s="389" t="s">
        <v>38</v>
      </c>
    </row>
    <row r="1019" spans="1:8">
      <c r="A1019" s="384" t="s">
        <v>111</v>
      </c>
      <c r="B1019" s="384" t="s">
        <v>90</v>
      </c>
      <c r="C1019" s="385" t="s">
        <v>33</v>
      </c>
      <c r="D1019" s="385" t="s">
        <v>10</v>
      </c>
      <c r="E1019" s="386" t="s">
        <v>1881</v>
      </c>
      <c r="F1019" s="387" t="str">
        <f t="shared" si="49"/>
        <v>에센스(스페셜)</v>
      </c>
      <c r="G1019" s="27" t="str">
        <f t="shared" si="48"/>
        <v/>
      </c>
      <c r="H1019" s="389" t="s">
        <v>57</v>
      </c>
    </row>
    <row r="1020" spans="1:8">
      <c r="A1020" s="384" t="s">
        <v>111</v>
      </c>
      <c r="B1020" s="384" t="s">
        <v>90</v>
      </c>
      <c r="C1020" s="385" t="s">
        <v>33</v>
      </c>
      <c r="D1020" s="385" t="s">
        <v>10</v>
      </c>
      <c r="E1020" s="386" t="s">
        <v>1882</v>
      </c>
      <c r="F1020" s="387" t="str">
        <f t="shared" si="49"/>
        <v>에센스(스페셜)</v>
      </c>
      <c r="G1020" s="27" t="str">
        <f t="shared" si="48"/>
        <v/>
      </c>
      <c r="H1020" s="389" t="s">
        <v>57</v>
      </c>
    </row>
    <row r="1021" spans="1:8">
      <c r="A1021" s="384" t="s">
        <v>111</v>
      </c>
      <c r="B1021" s="384" t="s">
        <v>90</v>
      </c>
      <c r="C1021" s="385" t="s">
        <v>33</v>
      </c>
      <c r="D1021" s="385" t="s">
        <v>13</v>
      </c>
      <c r="E1021" s="386" t="s">
        <v>1880</v>
      </c>
      <c r="F1021" s="387" t="str">
        <f t="shared" si="49"/>
        <v>안심2.5G</v>
      </c>
      <c r="G1021" s="27" t="str">
        <f t="shared" ref="G1021:G1084" si="50">IF(F1021="스몰","LTE안심옵션","")</f>
        <v/>
      </c>
      <c r="H1021" s="389" t="s">
        <v>166</v>
      </c>
    </row>
    <row r="1022" spans="1:8">
      <c r="A1022" s="384" t="s">
        <v>111</v>
      </c>
      <c r="B1022" s="384" t="s">
        <v>90</v>
      </c>
      <c r="C1022" s="385" t="s">
        <v>33</v>
      </c>
      <c r="D1022" s="385" t="s">
        <v>13</v>
      </c>
      <c r="E1022" s="386" t="s">
        <v>1879</v>
      </c>
      <c r="F1022" s="387" t="str">
        <f t="shared" si="49"/>
        <v>안심4G</v>
      </c>
      <c r="G1022" s="27" t="str">
        <f t="shared" si="50"/>
        <v/>
      </c>
      <c r="H1022" s="389" t="s">
        <v>38</v>
      </c>
    </row>
    <row r="1023" spans="1:8">
      <c r="A1023" s="384" t="s">
        <v>111</v>
      </c>
      <c r="B1023" s="384" t="s">
        <v>90</v>
      </c>
      <c r="C1023" s="385" t="s">
        <v>33</v>
      </c>
      <c r="D1023" s="385" t="s">
        <v>13</v>
      </c>
      <c r="E1023" s="386" t="s">
        <v>1881</v>
      </c>
      <c r="F1023" s="387" t="str">
        <f t="shared" si="49"/>
        <v>에센스(스페셜)</v>
      </c>
      <c r="G1023" s="27" t="str">
        <f t="shared" si="50"/>
        <v/>
      </c>
      <c r="H1023" s="389" t="s">
        <v>57</v>
      </c>
    </row>
    <row r="1024" spans="1:8">
      <c r="A1024" s="384" t="s">
        <v>111</v>
      </c>
      <c r="B1024" s="384" t="s">
        <v>90</v>
      </c>
      <c r="C1024" s="385" t="s">
        <v>33</v>
      </c>
      <c r="D1024" s="385" t="s">
        <v>13</v>
      </c>
      <c r="E1024" s="386" t="s">
        <v>1882</v>
      </c>
      <c r="F1024" s="387" t="str">
        <f t="shared" si="49"/>
        <v>에센스(스페셜)</v>
      </c>
      <c r="G1024" s="27" t="str">
        <f t="shared" si="50"/>
        <v/>
      </c>
      <c r="H1024" s="389" t="s">
        <v>57</v>
      </c>
    </row>
    <row r="1025" spans="1:8">
      <c r="A1025" s="384" t="s">
        <v>111</v>
      </c>
      <c r="B1025" s="384" t="s">
        <v>90</v>
      </c>
      <c r="C1025" s="385" t="s">
        <v>33</v>
      </c>
      <c r="D1025" s="385" t="s">
        <v>34</v>
      </c>
      <c r="E1025" s="386" t="s">
        <v>1880</v>
      </c>
      <c r="F1025" s="387" t="str">
        <f t="shared" si="49"/>
        <v>안심2.5G</v>
      </c>
      <c r="G1025" s="27" t="str">
        <f t="shared" si="50"/>
        <v/>
      </c>
      <c r="H1025" s="389" t="s">
        <v>166</v>
      </c>
    </row>
    <row r="1026" spans="1:8">
      <c r="A1026" s="384" t="s">
        <v>111</v>
      </c>
      <c r="B1026" s="384" t="s">
        <v>90</v>
      </c>
      <c r="C1026" s="385" t="s">
        <v>33</v>
      </c>
      <c r="D1026" s="385" t="s">
        <v>34</v>
      </c>
      <c r="E1026" s="386" t="s">
        <v>1879</v>
      </c>
      <c r="F1026" s="387" t="str">
        <f t="shared" si="49"/>
        <v>안심4G</v>
      </c>
      <c r="G1026" s="27" t="str">
        <f t="shared" si="50"/>
        <v/>
      </c>
      <c r="H1026" s="389" t="s">
        <v>38</v>
      </c>
    </row>
    <row r="1027" spans="1:8">
      <c r="A1027" s="384" t="s">
        <v>111</v>
      </c>
      <c r="B1027" s="384" t="s">
        <v>90</v>
      </c>
      <c r="C1027" s="385" t="s">
        <v>33</v>
      </c>
      <c r="D1027" s="385" t="s">
        <v>34</v>
      </c>
      <c r="E1027" s="386" t="s">
        <v>1881</v>
      </c>
      <c r="F1027" s="387" t="str">
        <f t="shared" si="49"/>
        <v>에센스(스페셜)</v>
      </c>
      <c r="G1027" s="27" t="str">
        <f t="shared" si="50"/>
        <v/>
      </c>
      <c r="H1027" s="389" t="s">
        <v>57</v>
      </c>
    </row>
    <row r="1028" spans="1:8">
      <c r="A1028" s="384" t="s">
        <v>111</v>
      </c>
      <c r="B1028" s="384" t="s">
        <v>90</v>
      </c>
      <c r="C1028" s="385" t="s">
        <v>33</v>
      </c>
      <c r="D1028" s="385" t="s">
        <v>34</v>
      </c>
      <c r="E1028" s="386" t="s">
        <v>1882</v>
      </c>
      <c r="F1028" s="387" t="str">
        <f t="shared" si="49"/>
        <v>에센스(스페셜)</v>
      </c>
      <c r="G1028" s="27" t="str">
        <f t="shared" si="50"/>
        <v/>
      </c>
      <c r="H1028" s="389" t="s">
        <v>57</v>
      </c>
    </row>
    <row r="1029" spans="1:8">
      <c r="A1029" s="384" t="s">
        <v>111</v>
      </c>
      <c r="B1029" s="384" t="s">
        <v>90</v>
      </c>
      <c r="C1029" s="385" t="s">
        <v>33</v>
      </c>
      <c r="D1029" s="385" t="s">
        <v>86</v>
      </c>
      <c r="E1029" s="386" t="s">
        <v>1880</v>
      </c>
      <c r="F1029" s="387" t="str">
        <f t="shared" si="49"/>
        <v>안심2.5G</v>
      </c>
      <c r="G1029" s="27" t="str">
        <f t="shared" si="50"/>
        <v/>
      </c>
      <c r="H1029" s="389" t="s">
        <v>166</v>
      </c>
    </row>
    <row r="1030" spans="1:8">
      <c r="A1030" s="384" t="s">
        <v>111</v>
      </c>
      <c r="B1030" s="384" t="s">
        <v>90</v>
      </c>
      <c r="C1030" s="385" t="s">
        <v>33</v>
      </c>
      <c r="D1030" s="385" t="s">
        <v>86</v>
      </c>
      <c r="E1030" s="386" t="s">
        <v>1879</v>
      </c>
      <c r="F1030" s="387" t="str">
        <f t="shared" si="49"/>
        <v>안심4G</v>
      </c>
      <c r="G1030" s="27" t="str">
        <f t="shared" si="50"/>
        <v/>
      </c>
      <c r="H1030" s="389" t="s">
        <v>38</v>
      </c>
    </row>
    <row r="1031" spans="1:8">
      <c r="A1031" s="384" t="s">
        <v>111</v>
      </c>
      <c r="B1031" s="384" t="s">
        <v>90</v>
      </c>
      <c r="C1031" s="385" t="s">
        <v>33</v>
      </c>
      <c r="D1031" s="385" t="s">
        <v>86</v>
      </c>
      <c r="E1031" s="386" t="s">
        <v>1881</v>
      </c>
      <c r="F1031" s="387" t="str">
        <f t="shared" si="49"/>
        <v>에센스(스페셜)</v>
      </c>
      <c r="G1031" s="27" t="str">
        <f t="shared" si="50"/>
        <v/>
      </c>
      <c r="H1031" s="389" t="s">
        <v>57</v>
      </c>
    </row>
    <row r="1032" spans="1:8">
      <c r="A1032" s="384" t="s">
        <v>111</v>
      </c>
      <c r="B1032" s="384" t="s">
        <v>90</v>
      </c>
      <c r="C1032" s="385" t="s">
        <v>33</v>
      </c>
      <c r="D1032" s="385" t="s">
        <v>86</v>
      </c>
      <c r="E1032" s="386" t="s">
        <v>1882</v>
      </c>
      <c r="F1032" s="387" t="str">
        <f t="shared" si="49"/>
        <v>에센스(스페셜)</v>
      </c>
      <c r="G1032" s="27" t="str">
        <f t="shared" si="50"/>
        <v/>
      </c>
      <c r="H1032" s="389" t="s">
        <v>57</v>
      </c>
    </row>
    <row r="1033" spans="1:8">
      <c r="A1033" s="384" t="s">
        <v>111</v>
      </c>
      <c r="B1033" s="384" t="s">
        <v>90</v>
      </c>
      <c r="C1033" s="385" t="s">
        <v>33</v>
      </c>
      <c r="D1033" s="385" t="s">
        <v>161</v>
      </c>
      <c r="E1033" s="386" t="s">
        <v>1880</v>
      </c>
      <c r="F1033" s="387" t="str">
        <f t="shared" si="49"/>
        <v>안심2.5G</v>
      </c>
      <c r="G1033" s="27" t="str">
        <f t="shared" si="50"/>
        <v/>
      </c>
      <c r="H1033" s="389" t="s">
        <v>166</v>
      </c>
    </row>
    <row r="1034" spans="1:8">
      <c r="A1034" s="384" t="s">
        <v>111</v>
      </c>
      <c r="B1034" s="384" t="s">
        <v>90</v>
      </c>
      <c r="C1034" s="385" t="s">
        <v>33</v>
      </c>
      <c r="D1034" s="385" t="s">
        <v>160</v>
      </c>
      <c r="E1034" s="386" t="s">
        <v>1879</v>
      </c>
      <c r="F1034" s="387" t="str">
        <f t="shared" si="49"/>
        <v>안심4G</v>
      </c>
      <c r="G1034" s="27" t="str">
        <f t="shared" si="50"/>
        <v/>
      </c>
      <c r="H1034" s="389" t="s">
        <v>38</v>
      </c>
    </row>
    <row r="1035" spans="1:8">
      <c r="A1035" s="384" t="s">
        <v>111</v>
      </c>
      <c r="B1035" s="384" t="s">
        <v>90</v>
      </c>
      <c r="C1035" s="385" t="s">
        <v>33</v>
      </c>
      <c r="D1035" s="385" t="s">
        <v>160</v>
      </c>
      <c r="E1035" s="386" t="s">
        <v>1881</v>
      </c>
      <c r="F1035" s="387" t="str">
        <f t="shared" si="49"/>
        <v>에센스(스페셜)</v>
      </c>
      <c r="G1035" s="27" t="str">
        <f t="shared" si="50"/>
        <v/>
      </c>
      <c r="H1035" s="389" t="s">
        <v>57</v>
      </c>
    </row>
    <row r="1036" spans="1:8">
      <c r="A1036" s="384" t="s">
        <v>111</v>
      </c>
      <c r="B1036" s="384" t="s">
        <v>90</v>
      </c>
      <c r="C1036" s="385" t="s">
        <v>33</v>
      </c>
      <c r="D1036" s="385" t="s">
        <v>160</v>
      </c>
      <c r="E1036" s="386" t="s">
        <v>1882</v>
      </c>
      <c r="F1036" s="387" t="str">
        <f t="shared" si="49"/>
        <v>에센스(스페셜)</v>
      </c>
      <c r="G1036" s="27" t="str">
        <f t="shared" si="50"/>
        <v/>
      </c>
      <c r="H1036" s="389" t="s">
        <v>57</v>
      </c>
    </row>
    <row r="1037" spans="1:8">
      <c r="A1037" s="384" t="s">
        <v>111</v>
      </c>
      <c r="B1037" s="384" t="s">
        <v>93</v>
      </c>
      <c r="C1037" s="385" t="s">
        <v>28</v>
      </c>
      <c r="D1037" s="385" t="s">
        <v>5</v>
      </c>
      <c r="E1037" s="386" t="s">
        <v>1880</v>
      </c>
      <c r="F1037" s="387" t="str">
        <f t="shared" ref="F1037:F1100" si="51">IFERROR(VLOOKUP(E1037,$A$10:$C$16,3,0),0)</f>
        <v>안심2.5G</v>
      </c>
      <c r="G1037" s="27" t="str">
        <f t="shared" si="50"/>
        <v/>
      </c>
      <c r="H1037" s="389" t="s">
        <v>166</v>
      </c>
    </row>
    <row r="1038" spans="1:8">
      <c r="A1038" s="384" t="s">
        <v>111</v>
      </c>
      <c r="B1038" s="384" t="s">
        <v>92</v>
      </c>
      <c r="C1038" s="385" t="s">
        <v>28</v>
      </c>
      <c r="D1038" s="385" t="s">
        <v>5</v>
      </c>
      <c r="E1038" s="386" t="s">
        <v>1879</v>
      </c>
      <c r="F1038" s="387" t="str">
        <f t="shared" si="51"/>
        <v>안심4G</v>
      </c>
      <c r="G1038" s="27" t="str">
        <f t="shared" si="50"/>
        <v/>
      </c>
      <c r="H1038" s="389" t="s">
        <v>38</v>
      </c>
    </row>
    <row r="1039" spans="1:8">
      <c r="A1039" s="384" t="s">
        <v>111</v>
      </c>
      <c r="B1039" s="384" t="s">
        <v>92</v>
      </c>
      <c r="C1039" s="385" t="s">
        <v>28</v>
      </c>
      <c r="D1039" s="385" t="s">
        <v>5</v>
      </c>
      <c r="E1039" s="386" t="s">
        <v>1881</v>
      </c>
      <c r="F1039" s="387" t="str">
        <f t="shared" si="51"/>
        <v>에센스(스페셜)</v>
      </c>
      <c r="G1039" s="27" t="str">
        <f t="shared" si="50"/>
        <v/>
      </c>
      <c r="H1039" s="389" t="s">
        <v>57</v>
      </c>
    </row>
    <row r="1040" spans="1:8">
      <c r="A1040" s="384" t="s">
        <v>111</v>
      </c>
      <c r="B1040" s="384" t="s">
        <v>92</v>
      </c>
      <c r="C1040" s="385" t="s">
        <v>28</v>
      </c>
      <c r="D1040" s="385" t="s">
        <v>5</v>
      </c>
      <c r="E1040" s="386" t="s">
        <v>1882</v>
      </c>
      <c r="F1040" s="387" t="str">
        <f t="shared" si="51"/>
        <v>에센스(스페셜)</v>
      </c>
      <c r="G1040" s="27" t="str">
        <f t="shared" si="50"/>
        <v/>
      </c>
      <c r="H1040" s="389" t="s">
        <v>57</v>
      </c>
    </row>
    <row r="1041" spans="1:8">
      <c r="A1041" s="384" t="s">
        <v>111</v>
      </c>
      <c r="B1041" s="384" t="s">
        <v>92</v>
      </c>
      <c r="C1041" s="385" t="s">
        <v>28</v>
      </c>
      <c r="D1041" s="385" t="s">
        <v>30</v>
      </c>
      <c r="E1041" s="386" t="s">
        <v>1880</v>
      </c>
      <c r="F1041" s="387" t="str">
        <f t="shared" si="51"/>
        <v>안심2.5G</v>
      </c>
      <c r="G1041" s="27" t="str">
        <f t="shared" si="50"/>
        <v/>
      </c>
      <c r="H1041" s="389" t="s">
        <v>166</v>
      </c>
    </row>
    <row r="1042" spans="1:8">
      <c r="A1042" s="384" t="s">
        <v>111</v>
      </c>
      <c r="B1042" s="384" t="s">
        <v>92</v>
      </c>
      <c r="C1042" s="385" t="s">
        <v>28</v>
      </c>
      <c r="D1042" s="385" t="s">
        <v>30</v>
      </c>
      <c r="E1042" s="386" t="s">
        <v>1879</v>
      </c>
      <c r="F1042" s="387" t="str">
        <f t="shared" si="51"/>
        <v>안심4G</v>
      </c>
      <c r="G1042" s="27" t="str">
        <f t="shared" si="50"/>
        <v/>
      </c>
      <c r="H1042" s="389" t="s">
        <v>38</v>
      </c>
    </row>
    <row r="1043" spans="1:8">
      <c r="A1043" s="384" t="s">
        <v>111</v>
      </c>
      <c r="B1043" s="384" t="s">
        <v>92</v>
      </c>
      <c r="C1043" s="385" t="s">
        <v>28</v>
      </c>
      <c r="D1043" s="385" t="s">
        <v>30</v>
      </c>
      <c r="E1043" s="386" t="s">
        <v>1881</v>
      </c>
      <c r="F1043" s="387" t="str">
        <f t="shared" si="51"/>
        <v>에센스(스페셜)</v>
      </c>
      <c r="G1043" s="27" t="str">
        <f t="shared" si="50"/>
        <v/>
      </c>
      <c r="H1043" s="389" t="s">
        <v>57</v>
      </c>
    </row>
    <row r="1044" spans="1:8">
      <c r="A1044" s="384" t="s">
        <v>111</v>
      </c>
      <c r="B1044" s="384" t="s">
        <v>92</v>
      </c>
      <c r="C1044" s="385" t="s">
        <v>28</v>
      </c>
      <c r="D1044" s="385" t="s">
        <v>30</v>
      </c>
      <c r="E1044" s="386" t="s">
        <v>1882</v>
      </c>
      <c r="F1044" s="387" t="str">
        <f t="shared" si="51"/>
        <v>에센스(스페셜)</v>
      </c>
      <c r="G1044" s="27" t="str">
        <f t="shared" si="50"/>
        <v/>
      </c>
      <c r="H1044" s="389" t="s">
        <v>57</v>
      </c>
    </row>
    <row r="1045" spans="1:8">
      <c r="A1045" s="384" t="s">
        <v>111</v>
      </c>
      <c r="B1045" s="384" t="s">
        <v>92</v>
      </c>
      <c r="C1045" s="385" t="s">
        <v>28</v>
      </c>
      <c r="D1045" s="385" t="s">
        <v>10</v>
      </c>
      <c r="E1045" s="386" t="s">
        <v>1880</v>
      </c>
      <c r="F1045" s="387" t="str">
        <f t="shared" si="51"/>
        <v>안심2.5G</v>
      </c>
      <c r="G1045" s="27" t="str">
        <f t="shared" si="50"/>
        <v/>
      </c>
      <c r="H1045" s="389" t="s">
        <v>166</v>
      </c>
    </row>
    <row r="1046" spans="1:8">
      <c r="A1046" s="384" t="s">
        <v>111</v>
      </c>
      <c r="B1046" s="384" t="s">
        <v>92</v>
      </c>
      <c r="C1046" s="385" t="s">
        <v>28</v>
      </c>
      <c r="D1046" s="385" t="s">
        <v>10</v>
      </c>
      <c r="E1046" s="386" t="s">
        <v>1879</v>
      </c>
      <c r="F1046" s="387" t="str">
        <f t="shared" si="51"/>
        <v>안심4G</v>
      </c>
      <c r="G1046" s="27" t="str">
        <f t="shared" si="50"/>
        <v/>
      </c>
      <c r="H1046" s="389" t="s">
        <v>38</v>
      </c>
    </row>
    <row r="1047" spans="1:8">
      <c r="A1047" s="384" t="s">
        <v>111</v>
      </c>
      <c r="B1047" s="384" t="s">
        <v>92</v>
      </c>
      <c r="C1047" s="385" t="s">
        <v>28</v>
      </c>
      <c r="D1047" s="385" t="s">
        <v>10</v>
      </c>
      <c r="E1047" s="386" t="s">
        <v>1881</v>
      </c>
      <c r="F1047" s="387" t="str">
        <f t="shared" si="51"/>
        <v>에센스(스페셜)</v>
      </c>
      <c r="G1047" s="27" t="str">
        <f t="shared" si="50"/>
        <v/>
      </c>
      <c r="H1047" s="389" t="s">
        <v>57</v>
      </c>
    </row>
    <row r="1048" spans="1:8">
      <c r="A1048" s="384" t="s">
        <v>111</v>
      </c>
      <c r="B1048" s="384" t="s">
        <v>92</v>
      </c>
      <c r="C1048" s="385" t="s">
        <v>28</v>
      </c>
      <c r="D1048" s="385" t="s">
        <v>10</v>
      </c>
      <c r="E1048" s="386" t="s">
        <v>1882</v>
      </c>
      <c r="F1048" s="387" t="str">
        <f t="shared" si="51"/>
        <v>에센스(스페셜)</v>
      </c>
      <c r="G1048" s="27" t="str">
        <f t="shared" si="50"/>
        <v/>
      </c>
      <c r="H1048" s="389" t="s">
        <v>57</v>
      </c>
    </row>
    <row r="1049" spans="1:8">
      <c r="A1049" s="384" t="s">
        <v>111</v>
      </c>
      <c r="B1049" s="384" t="s">
        <v>92</v>
      </c>
      <c r="C1049" s="385" t="s">
        <v>28</v>
      </c>
      <c r="D1049" s="385" t="s">
        <v>13</v>
      </c>
      <c r="E1049" s="386" t="s">
        <v>1880</v>
      </c>
      <c r="F1049" s="387" t="str">
        <f t="shared" si="51"/>
        <v>안심2.5G</v>
      </c>
      <c r="G1049" s="27" t="str">
        <f t="shared" si="50"/>
        <v/>
      </c>
      <c r="H1049" s="389" t="s">
        <v>166</v>
      </c>
    </row>
    <row r="1050" spans="1:8">
      <c r="A1050" s="384" t="s">
        <v>111</v>
      </c>
      <c r="B1050" s="384" t="s">
        <v>92</v>
      </c>
      <c r="C1050" s="385" t="s">
        <v>28</v>
      </c>
      <c r="D1050" s="385" t="s">
        <v>13</v>
      </c>
      <c r="E1050" s="386" t="s">
        <v>1879</v>
      </c>
      <c r="F1050" s="387" t="str">
        <f t="shared" si="51"/>
        <v>안심4G</v>
      </c>
      <c r="G1050" s="27" t="str">
        <f t="shared" si="50"/>
        <v/>
      </c>
      <c r="H1050" s="389" t="s">
        <v>38</v>
      </c>
    </row>
    <row r="1051" spans="1:8">
      <c r="A1051" s="384" t="s">
        <v>111</v>
      </c>
      <c r="B1051" s="384" t="s">
        <v>92</v>
      </c>
      <c r="C1051" s="385" t="s">
        <v>28</v>
      </c>
      <c r="D1051" s="385" t="s">
        <v>13</v>
      </c>
      <c r="E1051" s="386" t="s">
        <v>1881</v>
      </c>
      <c r="F1051" s="387" t="str">
        <f t="shared" si="51"/>
        <v>에센스(스페셜)</v>
      </c>
      <c r="G1051" s="27" t="str">
        <f t="shared" si="50"/>
        <v/>
      </c>
      <c r="H1051" s="389" t="s">
        <v>57</v>
      </c>
    </row>
    <row r="1052" spans="1:8">
      <c r="A1052" s="384" t="s">
        <v>111</v>
      </c>
      <c r="B1052" s="384" t="s">
        <v>92</v>
      </c>
      <c r="C1052" s="385" t="s">
        <v>28</v>
      </c>
      <c r="D1052" s="385" t="s">
        <v>13</v>
      </c>
      <c r="E1052" s="386" t="s">
        <v>1882</v>
      </c>
      <c r="F1052" s="387" t="str">
        <f t="shared" si="51"/>
        <v>에센스(스페셜)</v>
      </c>
      <c r="G1052" s="27" t="str">
        <f t="shared" si="50"/>
        <v/>
      </c>
      <c r="H1052" s="389" t="s">
        <v>57</v>
      </c>
    </row>
    <row r="1053" spans="1:8">
      <c r="A1053" s="384" t="s">
        <v>111</v>
      </c>
      <c r="B1053" s="384" t="s">
        <v>92</v>
      </c>
      <c r="C1053" s="385" t="s">
        <v>28</v>
      </c>
      <c r="D1053" s="385" t="s">
        <v>34</v>
      </c>
      <c r="E1053" s="386" t="s">
        <v>1880</v>
      </c>
      <c r="F1053" s="387" t="str">
        <f t="shared" si="51"/>
        <v>안심2.5G</v>
      </c>
      <c r="G1053" s="27" t="str">
        <f t="shared" si="50"/>
        <v/>
      </c>
      <c r="H1053" s="389" t="s">
        <v>166</v>
      </c>
    </row>
    <row r="1054" spans="1:8">
      <c r="A1054" s="384" t="s">
        <v>111</v>
      </c>
      <c r="B1054" s="384" t="s">
        <v>92</v>
      </c>
      <c r="C1054" s="385" t="s">
        <v>28</v>
      </c>
      <c r="D1054" s="385" t="s">
        <v>34</v>
      </c>
      <c r="E1054" s="386" t="s">
        <v>1879</v>
      </c>
      <c r="F1054" s="387" t="str">
        <f t="shared" si="51"/>
        <v>안심4G</v>
      </c>
      <c r="G1054" s="27" t="str">
        <f t="shared" si="50"/>
        <v/>
      </c>
      <c r="H1054" s="389" t="s">
        <v>38</v>
      </c>
    </row>
    <row r="1055" spans="1:8">
      <c r="A1055" s="384" t="s">
        <v>111</v>
      </c>
      <c r="B1055" s="384" t="s">
        <v>92</v>
      </c>
      <c r="C1055" s="385" t="s">
        <v>28</v>
      </c>
      <c r="D1055" s="385" t="s">
        <v>34</v>
      </c>
      <c r="E1055" s="386" t="s">
        <v>1881</v>
      </c>
      <c r="F1055" s="387" t="str">
        <f t="shared" si="51"/>
        <v>에센스(스페셜)</v>
      </c>
      <c r="G1055" s="27" t="str">
        <f t="shared" si="50"/>
        <v/>
      </c>
      <c r="H1055" s="389" t="s">
        <v>57</v>
      </c>
    </row>
    <row r="1056" spans="1:8">
      <c r="A1056" s="384" t="s">
        <v>111</v>
      </c>
      <c r="B1056" s="384" t="s">
        <v>92</v>
      </c>
      <c r="C1056" s="385" t="s">
        <v>28</v>
      </c>
      <c r="D1056" s="385" t="s">
        <v>34</v>
      </c>
      <c r="E1056" s="386" t="s">
        <v>1882</v>
      </c>
      <c r="F1056" s="387" t="str">
        <f t="shared" si="51"/>
        <v>에센스(스페셜)</v>
      </c>
      <c r="G1056" s="27" t="str">
        <f t="shared" si="50"/>
        <v/>
      </c>
      <c r="H1056" s="389" t="s">
        <v>57</v>
      </c>
    </row>
    <row r="1057" spans="1:8">
      <c r="A1057" s="384" t="s">
        <v>111</v>
      </c>
      <c r="B1057" s="384" t="s">
        <v>92</v>
      </c>
      <c r="C1057" s="385" t="s">
        <v>28</v>
      </c>
      <c r="D1057" s="385" t="s">
        <v>86</v>
      </c>
      <c r="E1057" s="386" t="s">
        <v>1880</v>
      </c>
      <c r="F1057" s="387" t="str">
        <f t="shared" si="51"/>
        <v>안심2.5G</v>
      </c>
      <c r="G1057" s="27" t="str">
        <f t="shared" si="50"/>
        <v/>
      </c>
      <c r="H1057" s="389" t="s">
        <v>166</v>
      </c>
    </row>
    <row r="1058" spans="1:8">
      <c r="A1058" s="384" t="s">
        <v>111</v>
      </c>
      <c r="B1058" s="384" t="s">
        <v>92</v>
      </c>
      <c r="C1058" s="385" t="s">
        <v>28</v>
      </c>
      <c r="D1058" s="385" t="s">
        <v>86</v>
      </c>
      <c r="E1058" s="386" t="s">
        <v>1879</v>
      </c>
      <c r="F1058" s="387" t="str">
        <f t="shared" si="51"/>
        <v>안심4G</v>
      </c>
      <c r="G1058" s="27" t="str">
        <f t="shared" si="50"/>
        <v/>
      </c>
      <c r="H1058" s="389" t="s">
        <v>38</v>
      </c>
    </row>
    <row r="1059" spans="1:8">
      <c r="A1059" s="384" t="s">
        <v>111</v>
      </c>
      <c r="B1059" s="384" t="s">
        <v>92</v>
      </c>
      <c r="C1059" s="385" t="s">
        <v>28</v>
      </c>
      <c r="D1059" s="385" t="s">
        <v>86</v>
      </c>
      <c r="E1059" s="386" t="s">
        <v>1881</v>
      </c>
      <c r="F1059" s="387" t="str">
        <f t="shared" si="51"/>
        <v>에센스(스페셜)</v>
      </c>
      <c r="G1059" s="27" t="str">
        <f t="shared" si="50"/>
        <v/>
      </c>
      <c r="H1059" s="389" t="s">
        <v>57</v>
      </c>
    </row>
    <row r="1060" spans="1:8">
      <c r="A1060" s="384" t="s">
        <v>111</v>
      </c>
      <c r="B1060" s="384" t="s">
        <v>92</v>
      </c>
      <c r="C1060" s="385" t="s">
        <v>28</v>
      </c>
      <c r="D1060" s="385" t="s">
        <v>86</v>
      </c>
      <c r="E1060" s="386" t="s">
        <v>1882</v>
      </c>
      <c r="F1060" s="387" t="str">
        <f t="shared" si="51"/>
        <v>에센스(스페셜)</v>
      </c>
      <c r="G1060" s="27" t="str">
        <f t="shared" si="50"/>
        <v/>
      </c>
      <c r="H1060" s="389" t="s">
        <v>57</v>
      </c>
    </row>
    <row r="1061" spans="1:8">
      <c r="A1061" s="384" t="s">
        <v>111</v>
      </c>
      <c r="B1061" s="384" t="s">
        <v>92</v>
      </c>
      <c r="C1061" s="385" t="s">
        <v>28</v>
      </c>
      <c r="D1061" s="385" t="s">
        <v>161</v>
      </c>
      <c r="E1061" s="386" t="s">
        <v>1880</v>
      </c>
      <c r="F1061" s="387" t="str">
        <f t="shared" si="51"/>
        <v>안심2.5G</v>
      </c>
      <c r="G1061" s="27" t="str">
        <f t="shared" si="50"/>
        <v/>
      </c>
      <c r="H1061" s="389" t="s">
        <v>166</v>
      </c>
    </row>
    <row r="1062" spans="1:8">
      <c r="A1062" s="384" t="s">
        <v>111</v>
      </c>
      <c r="B1062" s="384" t="s">
        <v>92</v>
      </c>
      <c r="C1062" s="385" t="s">
        <v>28</v>
      </c>
      <c r="D1062" s="385" t="s">
        <v>160</v>
      </c>
      <c r="E1062" s="386" t="s">
        <v>1879</v>
      </c>
      <c r="F1062" s="387" t="str">
        <f t="shared" si="51"/>
        <v>안심4G</v>
      </c>
      <c r="G1062" s="27" t="str">
        <f t="shared" si="50"/>
        <v/>
      </c>
      <c r="H1062" s="389" t="s">
        <v>38</v>
      </c>
    </row>
    <row r="1063" spans="1:8">
      <c r="A1063" s="384" t="s">
        <v>111</v>
      </c>
      <c r="B1063" s="384" t="s">
        <v>92</v>
      </c>
      <c r="C1063" s="385" t="s">
        <v>28</v>
      </c>
      <c r="D1063" s="385" t="s">
        <v>160</v>
      </c>
      <c r="E1063" s="386" t="s">
        <v>1881</v>
      </c>
      <c r="F1063" s="387" t="str">
        <f t="shared" si="51"/>
        <v>에센스(스페셜)</v>
      </c>
      <c r="G1063" s="27" t="str">
        <f t="shared" si="50"/>
        <v/>
      </c>
      <c r="H1063" s="389" t="s">
        <v>57</v>
      </c>
    </row>
    <row r="1064" spans="1:8">
      <c r="A1064" s="384" t="s">
        <v>111</v>
      </c>
      <c r="B1064" s="384" t="s">
        <v>92</v>
      </c>
      <c r="C1064" s="385" t="s">
        <v>28</v>
      </c>
      <c r="D1064" s="385" t="s">
        <v>160</v>
      </c>
      <c r="E1064" s="386" t="s">
        <v>1882</v>
      </c>
      <c r="F1064" s="387" t="str">
        <f t="shared" si="51"/>
        <v>에센스(스페셜)</v>
      </c>
      <c r="G1064" s="27" t="str">
        <f t="shared" si="50"/>
        <v/>
      </c>
      <c r="H1064" s="389" t="s">
        <v>57</v>
      </c>
    </row>
    <row r="1065" spans="1:8">
      <c r="A1065" s="384" t="s">
        <v>111</v>
      </c>
      <c r="B1065" s="384" t="s">
        <v>92</v>
      </c>
      <c r="C1065" s="385" t="s">
        <v>48</v>
      </c>
      <c r="D1065" s="385" t="s">
        <v>5</v>
      </c>
      <c r="E1065" s="386" t="s">
        <v>1880</v>
      </c>
      <c r="F1065" s="387" t="str">
        <f t="shared" si="51"/>
        <v>안심2.5G</v>
      </c>
      <c r="G1065" s="27" t="str">
        <f t="shared" si="50"/>
        <v/>
      </c>
      <c r="H1065" s="389" t="s">
        <v>166</v>
      </c>
    </row>
    <row r="1066" spans="1:8">
      <c r="A1066" s="384" t="s">
        <v>111</v>
      </c>
      <c r="B1066" s="384" t="s">
        <v>92</v>
      </c>
      <c r="C1066" s="385" t="s">
        <v>31</v>
      </c>
      <c r="D1066" s="385" t="s">
        <v>5</v>
      </c>
      <c r="E1066" s="386" t="s">
        <v>1879</v>
      </c>
      <c r="F1066" s="387" t="str">
        <f t="shared" si="51"/>
        <v>안심4G</v>
      </c>
      <c r="G1066" s="27" t="str">
        <f t="shared" si="50"/>
        <v/>
      </c>
      <c r="H1066" s="389" t="s">
        <v>38</v>
      </c>
    </row>
    <row r="1067" spans="1:8">
      <c r="A1067" s="384" t="s">
        <v>111</v>
      </c>
      <c r="B1067" s="384" t="s">
        <v>92</v>
      </c>
      <c r="C1067" s="385" t="s">
        <v>31</v>
      </c>
      <c r="D1067" s="385" t="s">
        <v>5</v>
      </c>
      <c r="E1067" s="386" t="s">
        <v>1881</v>
      </c>
      <c r="F1067" s="387" t="str">
        <f t="shared" si="51"/>
        <v>에센스(스페셜)</v>
      </c>
      <c r="G1067" s="27" t="str">
        <f t="shared" si="50"/>
        <v/>
      </c>
      <c r="H1067" s="389" t="s">
        <v>57</v>
      </c>
    </row>
    <row r="1068" spans="1:8">
      <c r="A1068" s="384" t="s">
        <v>111</v>
      </c>
      <c r="B1068" s="384" t="s">
        <v>92</v>
      </c>
      <c r="C1068" s="385" t="s">
        <v>31</v>
      </c>
      <c r="D1068" s="385" t="s">
        <v>5</v>
      </c>
      <c r="E1068" s="386" t="s">
        <v>1882</v>
      </c>
      <c r="F1068" s="387" t="str">
        <f t="shared" si="51"/>
        <v>에센스(스페셜)</v>
      </c>
      <c r="G1068" s="27" t="str">
        <f t="shared" si="50"/>
        <v/>
      </c>
      <c r="H1068" s="389" t="s">
        <v>57</v>
      </c>
    </row>
    <row r="1069" spans="1:8">
      <c r="A1069" s="384" t="s">
        <v>111</v>
      </c>
      <c r="B1069" s="384" t="s">
        <v>92</v>
      </c>
      <c r="C1069" s="385" t="s">
        <v>31</v>
      </c>
      <c r="D1069" s="385" t="s">
        <v>30</v>
      </c>
      <c r="E1069" s="386" t="s">
        <v>1880</v>
      </c>
      <c r="F1069" s="387" t="str">
        <f t="shared" si="51"/>
        <v>안심2.5G</v>
      </c>
      <c r="G1069" s="27" t="str">
        <f t="shared" si="50"/>
        <v/>
      </c>
      <c r="H1069" s="389" t="s">
        <v>166</v>
      </c>
    </row>
    <row r="1070" spans="1:8">
      <c r="A1070" s="384" t="s">
        <v>111</v>
      </c>
      <c r="B1070" s="384" t="s">
        <v>92</v>
      </c>
      <c r="C1070" s="385" t="s">
        <v>31</v>
      </c>
      <c r="D1070" s="385" t="s">
        <v>30</v>
      </c>
      <c r="E1070" s="386" t="s">
        <v>1879</v>
      </c>
      <c r="F1070" s="387" t="str">
        <f t="shared" si="51"/>
        <v>안심4G</v>
      </c>
      <c r="G1070" s="27" t="str">
        <f t="shared" si="50"/>
        <v/>
      </c>
      <c r="H1070" s="389" t="s">
        <v>38</v>
      </c>
    </row>
    <row r="1071" spans="1:8">
      <c r="A1071" s="384" t="s">
        <v>111</v>
      </c>
      <c r="B1071" s="384" t="s">
        <v>92</v>
      </c>
      <c r="C1071" s="385" t="s">
        <v>31</v>
      </c>
      <c r="D1071" s="385" t="s">
        <v>30</v>
      </c>
      <c r="E1071" s="386" t="s">
        <v>1881</v>
      </c>
      <c r="F1071" s="387" t="str">
        <f t="shared" si="51"/>
        <v>에센스(스페셜)</v>
      </c>
      <c r="G1071" s="27" t="str">
        <f t="shared" si="50"/>
        <v/>
      </c>
      <c r="H1071" s="389" t="s">
        <v>57</v>
      </c>
    </row>
    <row r="1072" spans="1:8">
      <c r="A1072" s="384" t="s">
        <v>111</v>
      </c>
      <c r="B1072" s="384" t="s">
        <v>92</v>
      </c>
      <c r="C1072" s="385" t="s">
        <v>31</v>
      </c>
      <c r="D1072" s="385" t="s">
        <v>30</v>
      </c>
      <c r="E1072" s="386" t="s">
        <v>1882</v>
      </c>
      <c r="F1072" s="387" t="str">
        <f t="shared" si="51"/>
        <v>에센스(스페셜)</v>
      </c>
      <c r="G1072" s="27" t="str">
        <f t="shared" si="50"/>
        <v/>
      </c>
      <c r="H1072" s="389" t="s">
        <v>57</v>
      </c>
    </row>
    <row r="1073" spans="1:8">
      <c r="A1073" s="384" t="s">
        <v>111</v>
      </c>
      <c r="B1073" s="384" t="s">
        <v>92</v>
      </c>
      <c r="C1073" s="385" t="s">
        <v>31</v>
      </c>
      <c r="D1073" s="385" t="s">
        <v>10</v>
      </c>
      <c r="E1073" s="386" t="s">
        <v>1880</v>
      </c>
      <c r="F1073" s="387" t="str">
        <f t="shared" si="51"/>
        <v>안심2.5G</v>
      </c>
      <c r="G1073" s="27" t="str">
        <f t="shared" si="50"/>
        <v/>
      </c>
      <c r="H1073" s="389" t="s">
        <v>166</v>
      </c>
    </row>
    <row r="1074" spans="1:8">
      <c r="A1074" s="384" t="s">
        <v>111</v>
      </c>
      <c r="B1074" s="384" t="s">
        <v>92</v>
      </c>
      <c r="C1074" s="385" t="s">
        <v>31</v>
      </c>
      <c r="D1074" s="385" t="s">
        <v>10</v>
      </c>
      <c r="E1074" s="386" t="s">
        <v>1879</v>
      </c>
      <c r="F1074" s="387" t="str">
        <f t="shared" si="51"/>
        <v>안심4G</v>
      </c>
      <c r="G1074" s="27" t="str">
        <f t="shared" si="50"/>
        <v/>
      </c>
      <c r="H1074" s="389" t="s">
        <v>38</v>
      </c>
    </row>
    <row r="1075" spans="1:8">
      <c r="A1075" s="384" t="s">
        <v>111</v>
      </c>
      <c r="B1075" s="384" t="s">
        <v>92</v>
      </c>
      <c r="C1075" s="385" t="s">
        <v>31</v>
      </c>
      <c r="D1075" s="385" t="s">
        <v>10</v>
      </c>
      <c r="E1075" s="386" t="s">
        <v>1881</v>
      </c>
      <c r="F1075" s="387" t="str">
        <f t="shared" si="51"/>
        <v>에센스(스페셜)</v>
      </c>
      <c r="G1075" s="27" t="str">
        <f t="shared" si="50"/>
        <v/>
      </c>
      <c r="H1075" s="389" t="s">
        <v>57</v>
      </c>
    </row>
    <row r="1076" spans="1:8">
      <c r="A1076" s="384" t="s">
        <v>111</v>
      </c>
      <c r="B1076" s="384" t="s">
        <v>92</v>
      </c>
      <c r="C1076" s="385" t="s">
        <v>31</v>
      </c>
      <c r="D1076" s="385" t="s">
        <v>10</v>
      </c>
      <c r="E1076" s="386" t="s">
        <v>1882</v>
      </c>
      <c r="F1076" s="387" t="str">
        <f t="shared" si="51"/>
        <v>에센스(스페셜)</v>
      </c>
      <c r="G1076" s="27" t="str">
        <f t="shared" si="50"/>
        <v/>
      </c>
      <c r="H1076" s="389" t="s">
        <v>57</v>
      </c>
    </row>
    <row r="1077" spans="1:8">
      <c r="A1077" s="384" t="s">
        <v>111</v>
      </c>
      <c r="B1077" s="384" t="s">
        <v>92</v>
      </c>
      <c r="C1077" s="385" t="s">
        <v>31</v>
      </c>
      <c r="D1077" s="385" t="s">
        <v>13</v>
      </c>
      <c r="E1077" s="386" t="s">
        <v>1880</v>
      </c>
      <c r="F1077" s="387" t="str">
        <f t="shared" si="51"/>
        <v>안심2.5G</v>
      </c>
      <c r="G1077" s="27" t="str">
        <f t="shared" si="50"/>
        <v/>
      </c>
      <c r="H1077" s="389" t="s">
        <v>166</v>
      </c>
    </row>
    <row r="1078" spans="1:8">
      <c r="A1078" s="384" t="s">
        <v>111</v>
      </c>
      <c r="B1078" s="384" t="s">
        <v>92</v>
      </c>
      <c r="C1078" s="385" t="s">
        <v>31</v>
      </c>
      <c r="D1078" s="385" t="s">
        <v>13</v>
      </c>
      <c r="E1078" s="386" t="s">
        <v>1879</v>
      </c>
      <c r="F1078" s="387" t="str">
        <f t="shared" si="51"/>
        <v>안심4G</v>
      </c>
      <c r="G1078" s="27" t="str">
        <f t="shared" si="50"/>
        <v/>
      </c>
      <c r="H1078" s="389" t="s">
        <v>38</v>
      </c>
    </row>
    <row r="1079" spans="1:8">
      <c r="A1079" s="384" t="s">
        <v>111</v>
      </c>
      <c r="B1079" s="384" t="s">
        <v>92</v>
      </c>
      <c r="C1079" s="385" t="s">
        <v>31</v>
      </c>
      <c r="D1079" s="385" t="s">
        <v>13</v>
      </c>
      <c r="E1079" s="386" t="s">
        <v>1881</v>
      </c>
      <c r="F1079" s="387" t="str">
        <f t="shared" si="51"/>
        <v>에센스(스페셜)</v>
      </c>
      <c r="G1079" s="27" t="str">
        <f t="shared" si="50"/>
        <v/>
      </c>
      <c r="H1079" s="389" t="s">
        <v>57</v>
      </c>
    </row>
    <row r="1080" spans="1:8">
      <c r="A1080" s="384" t="s">
        <v>111</v>
      </c>
      <c r="B1080" s="384" t="s">
        <v>92</v>
      </c>
      <c r="C1080" s="385" t="s">
        <v>31</v>
      </c>
      <c r="D1080" s="385" t="s">
        <v>13</v>
      </c>
      <c r="E1080" s="386" t="s">
        <v>1882</v>
      </c>
      <c r="F1080" s="387" t="str">
        <f t="shared" si="51"/>
        <v>에센스(스페셜)</v>
      </c>
      <c r="G1080" s="27" t="str">
        <f t="shared" si="50"/>
        <v/>
      </c>
      <c r="H1080" s="389" t="s">
        <v>57</v>
      </c>
    </row>
    <row r="1081" spans="1:8">
      <c r="A1081" s="384" t="s">
        <v>111</v>
      </c>
      <c r="B1081" s="384" t="s">
        <v>92</v>
      </c>
      <c r="C1081" s="385" t="s">
        <v>31</v>
      </c>
      <c r="D1081" s="385" t="s">
        <v>34</v>
      </c>
      <c r="E1081" s="386" t="s">
        <v>1880</v>
      </c>
      <c r="F1081" s="387" t="str">
        <f t="shared" si="51"/>
        <v>안심2.5G</v>
      </c>
      <c r="G1081" s="27" t="str">
        <f t="shared" si="50"/>
        <v/>
      </c>
      <c r="H1081" s="389" t="s">
        <v>166</v>
      </c>
    </row>
    <row r="1082" spans="1:8">
      <c r="A1082" s="384" t="s">
        <v>111</v>
      </c>
      <c r="B1082" s="384" t="s">
        <v>92</v>
      </c>
      <c r="C1082" s="385" t="s">
        <v>31</v>
      </c>
      <c r="D1082" s="385" t="s">
        <v>34</v>
      </c>
      <c r="E1082" s="386" t="s">
        <v>1879</v>
      </c>
      <c r="F1082" s="387" t="str">
        <f t="shared" si="51"/>
        <v>안심4G</v>
      </c>
      <c r="G1082" s="27" t="str">
        <f t="shared" si="50"/>
        <v/>
      </c>
      <c r="H1082" s="389" t="s">
        <v>38</v>
      </c>
    </row>
    <row r="1083" spans="1:8">
      <c r="A1083" s="384" t="s">
        <v>111</v>
      </c>
      <c r="B1083" s="384" t="s">
        <v>92</v>
      </c>
      <c r="C1083" s="385" t="s">
        <v>31</v>
      </c>
      <c r="D1083" s="385" t="s">
        <v>34</v>
      </c>
      <c r="E1083" s="386" t="s">
        <v>1881</v>
      </c>
      <c r="F1083" s="387" t="str">
        <f t="shared" si="51"/>
        <v>에센스(스페셜)</v>
      </c>
      <c r="G1083" s="27" t="str">
        <f t="shared" si="50"/>
        <v/>
      </c>
      <c r="H1083" s="389" t="s">
        <v>57</v>
      </c>
    </row>
    <row r="1084" spans="1:8">
      <c r="A1084" s="384" t="s">
        <v>111</v>
      </c>
      <c r="B1084" s="384" t="s">
        <v>92</v>
      </c>
      <c r="C1084" s="385" t="s">
        <v>31</v>
      </c>
      <c r="D1084" s="385" t="s">
        <v>34</v>
      </c>
      <c r="E1084" s="386" t="s">
        <v>1882</v>
      </c>
      <c r="F1084" s="387" t="str">
        <f t="shared" si="51"/>
        <v>에센스(스페셜)</v>
      </c>
      <c r="G1084" s="27" t="str">
        <f t="shared" si="50"/>
        <v/>
      </c>
      <c r="H1084" s="389" t="s">
        <v>57</v>
      </c>
    </row>
    <row r="1085" spans="1:8">
      <c r="A1085" s="384" t="s">
        <v>111</v>
      </c>
      <c r="B1085" s="384" t="s">
        <v>92</v>
      </c>
      <c r="C1085" s="385" t="s">
        <v>31</v>
      </c>
      <c r="D1085" s="385" t="s">
        <v>86</v>
      </c>
      <c r="E1085" s="386" t="s">
        <v>1880</v>
      </c>
      <c r="F1085" s="387" t="str">
        <f t="shared" si="51"/>
        <v>안심2.5G</v>
      </c>
      <c r="G1085" s="27" t="str">
        <f t="shared" ref="G1085:G1148" si="52">IF(F1085="스몰","LTE안심옵션","")</f>
        <v/>
      </c>
      <c r="H1085" s="389" t="s">
        <v>166</v>
      </c>
    </row>
    <row r="1086" spans="1:8">
      <c r="A1086" s="384" t="s">
        <v>111</v>
      </c>
      <c r="B1086" s="384" t="s">
        <v>92</v>
      </c>
      <c r="C1086" s="385" t="s">
        <v>31</v>
      </c>
      <c r="D1086" s="385" t="s">
        <v>86</v>
      </c>
      <c r="E1086" s="386" t="s">
        <v>1879</v>
      </c>
      <c r="F1086" s="387" t="str">
        <f t="shared" si="51"/>
        <v>안심4G</v>
      </c>
      <c r="G1086" s="27" t="str">
        <f t="shared" si="52"/>
        <v/>
      </c>
      <c r="H1086" s="389" t="s">
        <v>38</v>
      </c>
    </row>
    <row r="1087" spans="1:8">
      <c r="A1087" s="384" t="s">
        <v>111</v>
      </c>
      <c r="B1087" s="384" t="s">
        <v>92</v>
      </c>
      <c r="C1087" s="385" t="s">
        <v>31</v>
      </c>
      <c r="D1087" s="385" t="s">
        <v>86</v>
      </c>
      <c r="E1087" s="386" t="s">
        <v>1881</v>
      </c>
      <c r="F1087" s="387" t="str">
        <f t="shared" si="51"/>
        <v>에센스(스페셜)</v>
      </c>
      <c r="G1087" s="27" t="str">
        <f t="shared" si="52"/>
        <v/>
      </c>
      <c r="H1087" s="389" t="s">
        <v>57</v>
      </c>
    </row>
    <row r="1088" spans="1:8">
      <c r="A1088" s="384" t="s">
        <v>111</v>
      </c>
      <c r="B1088" s="384" t="s">
        <v>92</v>
      </c>
      <c r="C1088" s="385" t="s">
        <v>31</v>
      </c>
      <c r="D1088" s="385" t="s">
        <v>86</v>
      </c>
      <c r="E1088" s="386" t="s">
        <v>1882</v>
      </c>
      <c r="F1088" s="387" t="str">
        <f t="shared" si="51"/>
        <v>에센스(스페셜)</v>
      </c>
      <c r="G1088" s="27" t="str">
        <f t="shared" si="52"/>
        <v/>
      </c>
      <c r="H1088" s="389" t="s">
        <v>57</v>
      </c>
    </row>
    <row r="1089" spans="1:8">
      <c r="A1089" s="384" t="s">
        <v>111</v>
      </c>
      <c r="B1089" s="384" t="s">
        <v>92</v>
      </c>
      <c r="C1089" s="385" t="s">
        <v>31</v>
      </c>
      <c r="D1089" s="385" t="s">
        <v>161</v>
      </c>
      <c r="E1089" s="386" t="s">
        <v>1880</v>
      </c>
      <c r="F1089" s="387" t="str">
        <f t="shared" si="51"/>
        <v>안심2.5G</v>
      </c>
      <c r="G1089" s="27" t="str">
        <f t="shared" si="52"/>
        <v/>
      </c>
      <c r="H1089" s="389" t="s">
        <v>166</v>
      </c>
    </row>
    <row r="1090" spans="1:8">
      <c r="A1090" s="384" t="s">
        <v>111</v>
      </c>
      <c r="B1090" s="384" t="s">
        <v>92</v>
      </c>
      <c r="C1090" s="385" t="s">
        <v>31</v>
      </c>
      <c r="D1090" s="385" t="s">
        <v>160</v>
      </c>
      <c r="E1090" s="386" t="s">
        <v>1879</v>
      </c>
      <c r="F1090" s="387" t="str">
        <f t="shared" si="51"/>
        <v>안심4G</v>
      </c>
      <c r="G1090" s="27" t="str">
        <f t="shared" si="52"/>
        <v/>
      </c>
      <c r="H1090" s="389" t="s">
        <v>38</v>
      </c>
    </row>
    <row r="1091" spans="1:8">
      <c r="A1091" s="384" t="s">
        <v>111</v>
      </c>
      <c r="B1091" s="384" t="s">
        <v>92</v>
      </c>
      <c r="C1091" s="385" t="s">
        <v>31</v>
      </c>
      <c r="D1091" s="385" t="s">
        <v>160</v>
      </c>
      <c r="E1091" s="386" t="s">
        <v>1881</v>
      </c>
      <c r="F1091" s="387" t="str">
        <f t="shared" si="51"/>
        <v>에센스(스페셜)</v>
      </c>
      <c r="G1091" s="27" t="str">
        <f t="shared" si="52"/>
        <v/>
      </c>
      <c r="H1091" s="389" t="s">
        <v>57</v>
      </c>
    </row>
    <row r="1092" spans="1:8">
      <c r="A1092" s="384" t="s">
        <v>111</v>
      </c>
      <c r="B1092" s="384" t="s">
        <v>92</v>
      </c>
      <c r="C1092" s="385" t="s">
        <v>31</v>
      </c>
      <c r="D1092" s="385" t="s">
        <v>160</v>
      </c>
      <c r="E1092" s="386" t="s">
        <v>1882</v>
      </c>
      <c r="F1092" s="387" t="str">
        <f t="shared" si="51"/>
        <v>에센스(스페셜)</v>
      </c>
      <c r="G1092" s="27" t="str">
        <f t="shared" si="52"/>
        <v/>
      </c>
      <c r="H1092" s="389" t="s">
        <v>57</v>
      </c>
    </row>
    <row r="1093" spans="1:8">
      <c r="A1093" s="384" t="s">
        <v>111</v>
      </c>
      <c r="B1093" s="384" t="s">
        <v>92</v>
      </c>
      <c r="C1093" s="385" t="s">
        <v>49</v>
      </c>
      <c r="D1093" s="385" t="s">
        <v>5</v>
      </c>
      <c r="E1093" s="386" t="s">
        <v>1880</v>
      </c>
      <c r="F1093" s="387" t="str">
        <f t="shared" si="51"/>
        <v>안심2.5G</v>
      </c>
      <c r="G1093" s="27" t="str">
        <f t="shared" si="52"/>
        <v/>
      </c>
      <c r="H1093" s="389" t="s">
        <v>166</v>
      </c>
    </row>
    <row r="1094" spans="1:8">
      <c r="A1094" s="384" t="s">
        <v>111</v>
      </c>
      <c r="B1094" s="384" t="s">
        <v>92</v>
      </c>
      <c r="C1094" s="385" t="s">
        <v>32</v>
      </c>
      <c r="D1094" s="385" t="s">
        <v>5</v>
      </c>
      <c r="E1094" s="386" t="s">
        <v>1879</v>
      </c>
      <c r="F1094" s="387" t="str">
        <f t="shared" si="51"/>
        <v>안심4G</v>
      </c>
      <c r="G1094" s="27" t="str">
        <f t="shared" si="52"/>
        <v/>
      </c>
      <c r="H1094" s="389" t="s">
        <v>38</v>
      </c>
    </row>
    <row r="1095" spans="1:8">
      <c r="A1095" s="384" t="s">
        <v>111</v>
      </c>
      <c r="B1095" s="384" t="s">
        <v>92</v>
      </c>
      <c r="C1095" s="385" t="s">
        <v>32</v>
      </c>
      <c r="D1095" s="385" t="s">
        <v>5</v>
      </c>
      <c r="E1095" s="386" t="s">
        <v>1881</v>
      </c>
      <c r="F1095" s="387" t="str">
        <f t="shared" si="51"/>
        <v>에센스(스페셜)</v>
      </c>
      <c r="G1095" s="27" t="str">
        <f t="shared" si="52"/>
        <v/>
      </c>
      <c r="H1095" s="389" t="s">
        <v>57</v>
      </c>
    </row>
    <row r="1096" spans="1:8">
      <c r="A1096" s="384" t="s">
        <v>111</v>
      </c>
      <c r="B1096" s="384" t="s">
        <v>92</v>
      </c>
      <c r="C1096" s="385" t="s">
        <v>32</v>
      </c>
      <c r="D1096" s="385" t="s">
        <v>5</v>
      </c>
      <c r="E1096" s="386" t="s">
        <v>1882</v>
      </c>
      <c r="F1096" s="387" t="str">
        <f t="shared" si="51"/>
        <v>에센스(스페셜)</v>
      </c>
      <c r="G1096" s="27" t="str">
        <f t="shared" si="52"/>
        <v/>
      </c>
      <c r="H1096" s="389" t="s">
        <v>57</v>
      </c>
    </row>
    <row r="1097" spans="1:8">
      <c r="A1097" s="384" t="s">
        <v>111</v>
      </c>
      <c r="B1097" s="384" t="s">
        <v>92</v>
      </c>
      <c r="C1097" s="385" t="s">
        <v>32</v>
      </c>
      <c r="D1097" s="385" t="s">
        <v>30</v>
      </c>
      <c r="E1097" s="386" t="s">
        <v>1880</v>
      </c>
      <c r="F1097" s="387" t="str">
        <f t="shared" si="51"/>
        <v>안심2.5G</v>
      </c>
      <c r="G1097" s="27" t="str">
        <f t="shared" si="52"/>
        <v/>
      </c>
      <c r="H1097" s="389" t="s">
        <v>166</v>
      </c>
    </row>
    <row r="1098" spans="1:8">
      <c r="A1098" s="384" t="s">
        <v>111</v>
      </c>
      <c r="B1098" s="384" t="s">
        <v>92</v>
      </c>
      <c r="C1098" s="385" t="s">
        <v>32</v>
      </c>
      <c r="D1098" s="385" t="s">
        <v>30</v>
      </c>
      <c r="E1098" s="386" t="s">
        <v>1879</v>
      </c>
      <c r="F1098" s="387" t="str">
        <f t="shared" si="51"/>
        <v>안심4G</v>
      </c>
      <c r="G1098" s="27" t="str">
        <f t="shared" si="52"/>
        <v/>
      </c>
      <c r="H1098" s="389" t="s">
        <v>38</v>
      </c>
    </row>
    <row r="1099" spans="1:8">
      <c r="A1099" s="384" t="s">
        <v>111</v>
      </c>
      <c r="B1099" s="384" t="s">
        <v>92</v>
      </c>
      <c r="C1099" s="385" t="s">
        <v>32</v>
      </c>
      <c r="D1099" s="385" t="s">
        <v>30</v>
      </c>
      <c r="E1099" s="386" t="s">
        <v>1881</v>
      </c>
      <c r="F1099" s="387" t="str">
        <f t="shared" si="51"/>
        <v>에센스(스페셜)</v>
      </c>
      <c r="G1099" s="27" t="str">
        <f t="shared" si="52"/>
        <v/>
      </c>
      <c r="H1099" s="389" t="s">
        <v>57</v>
      </c>
    </row>
    <row r="1100" spans="1:8">
      <c r="A1100" s="384" t="s">
        <v>111</v>
      </c>
      <c r="B1100" s="384" t="s">
        <v>92</v>
      </c>
      <c r="C1100" s="385" t="s">
        <v>32</v>
      </c>
      <c r="D1100" s="385" t="s">
        <v>30</v>
      </c>
      <c r="E1100" s="386" t="s">
        <v>1882</v>
      </c>
      <c r="F1100" s="387" t="str">
        <f t="shared" si="51"/>
        <v>에센스(스페셜)</v>
      </c>
      <c r="G1100" s="27" t="str">
        <f t="shared" si="52"/>
        <v/>
      </c>
      <c r="H1100" s="389" t="s">
        <v>57</v>
      </c>
    </row>
    <row r="1101" spans="1:8">
      <c r="A1101" s="384" t="s">
        <v>111</v>
      </c>
      <c r="B1101" s="384" t="s">
        <v>92</v>
      </c>
      <c r="C1101" s="385" t="s">
        <v>32</v>
      </c>
      <c r="D1101" s="385" t="s">
        <v>10</v>
      </c>
      <c r="E1101" s="386" t="s">
        <v>1880</v>
      </c>
      <c r="F1101" s="387" t="str">
        <f t="shared" ref="F1101:F1148" si="53">IFERROR(VLOOKUP(E1101,$A$10:$C$16,3,0),0)</f>
        <v>안심2.5G</v>
      </c>
      <c r="G1101" s="27" t="str">
        <f t="shared" si="52"/>
        <v/>
      </c>
      <c r="H1101" s="389" t="s">
        <v>166</v>
      </c>
    </row>
    <row r="1102" spans="1:8">
      <c r="A1102" s="384" t="s">
        <v>111</v>
      </c>
      <c r="B1102" s="384" t="s">
        <v>92</v>
      </c>
      <c r="C1102" s="385" t="s">
        <v>32</v>
      </c>
      <c r="D1102" s="385" t="s">
        <v>10</v>
      </c>
      <c r="E1102" s="386" t="s">
        <v>1879</v>
      </c>
      <c r="F1102" s="387" t="str">
        <f t="shared" si="53"/>
        <v>안심4G</v>
      </c>
      <c r="G1102" s="27" t="str">
        <f t="shared" si="52"/>
        <v/>
      </c>
      <c r="H1102" s="389" t="s">
        <v>38</v>
      </c>
    </row>
    <row r="1103" spans="1:8">
      <c r="A1103" s="384" t="s">
        <v>111</v>
      </c>
      <c r="B1103" s="384" t="s">
        <v>92</v>
      </c>
      <c r="C1103" s="385" t="s">
        <v>32</v>
      </c>
      <c r="D1103" s="385" t="s">
        <v>10</v>
      </c>
      <c r="E1103" s="386" t="s">
        <v>1881</v>
      </c>
      <c r="F1103" s="387" t="str">
        <f t="shared" si="53"/>
        <v>에센스(스페셜)</v>
      </c>
      <c r="G1103" s="27" t="str">
        <f t="shared" si="52"/>
        <v/>
      </c>
      <c r="H1103" s="389" t="s">
        <v>57</v>
      </c>
    </row>
    <row r="1104" spans="1:8">
      <c r="A1104" s="384" t="s">
        <v>111</v>
      </c>
      <c r="B1104" s="384" t="s">
        <v>92</v>
      </c>
      <c r="C1104" s="385" t="s">
        <v>32</v>
      </c>
      <c r="D1104" s="385" t="s">
        <v>10</v>
      </c>
      <c r="E1104" s="386" t="s">
        <v>1882</v>
      </c>
      <c r="F1104" s="387" t="str">
        <f t="shared" si="53"/>
        <v>에센스(스페셜)</v>
      </c>
      <c r="G1104" s="27" t="str">
        <f t="shared" si="52"/>
        <v/>
      </c>
      <c r="H1104" s="389" t="s">
        <v>57</v>
      </c>
    </row>
    <row r="1105" spans="1:8">
      <c r="A1105" s="384" t="s">
        <v>111</v>
      </c>
      <c r="B1105" s="384" t="s">
        <v>92</v>
      </c>
      <c r="C1105" s="385" t="s">
        <v>32</v>
      </c>
      <c r="D1105" s="385" t="s">
        <v>13</v>
      </c>
      <c r="E1105" s="386" t="s">
        <v>1880</v>
      </c>
      <c r="F1105" s="387" t="str">
        <f t="shared" si="53"/>
        <v>안심2.5G</v>
      </c>
      <c r="G1105" s="27" t="str">
        <f t="shared" si="52"/>
        <v/>
      </c>
      <c r="H1105" s="389" t="s">
        <v>166</v>
      </c>
    </row>
    <row r="1106" spans="1:8">
      <c r="A1106" s="384" t="s">
        <v>111</v>
      </c>
      <c r="B1106" s="384" t="s">
        <v>92</v>
      </c>
      <c r="C1106" s="385" t="s">
        <v>32</v>
      </c>
      <c r="D1106" s="385" t="s">
        <v>13</v>
      </c>
      <c r="E1106" s="386" t="s">
        <v>1879</v>
      </c>
      <c r="F1106" s="387" t="str">
        <f t="shared" si="53"/>
        <v>안심4G</v>
      </c>
      <c r="G1106" s="27" t="str">
        <f t="shared" si="52"/>
        <v/>
      </c>
      <c r="H1106" s="389" t="s">
        <v>38</v>
      </c>
    </row>
    <row r="1107" spans="1:8">
      <c r="A1107" s="384" t="s">
        <v>111</v>
      </c>
      <c r="B1107" s="384" t="s">
        <v>92</v>
      </c>
      <c r="C1107" s="385" t="s">
        <v>32</v>
      </c>
      <c r="D1107" s="385" t="s">
        <v>13</v>
      </c>
      <c r="E1107" s="386" t="s">
        <v>1881</v>
      </c>
      <c r="F1107" s="387" t="str">
        <f t="shared" si="53"/>
        <v>에센스(스페셜)</v>
      </c>
      <c r="G1107" s="27" t="str">
        <f t="shared" si="52"/>
        <v/>
      </c>
      <c r="H1107" s="389" t="s">
        <v>57</v>
      </c>
    </row>
    <row r="1108" spans="1:8">
      <c r="A1108" s="384" t="s">
        <v>111</v>
      </c>
      <c r="B1108" s="384" t="s">
        <v>92</v>
      </c>
      <c r="C1108" s="385" t="s">
        <v>32</v>
      </c>
      <c r="D1108" s="385" t="s">
        <v>13</v>
      </c>
      <c r="E1108" s="386" t="s">
        <v>1882</v>
      </c>
      <c r="F1108" s="387" t="str">
        <f t="shared" si="53"/>
        <v>에센스(스페셜)</v>
      </c>
      <c r="G1108" s="27" t="str">
        <f t="shared" si="52"/>
        <v/>
      </c>
      <c r="H1108" s="389" t="s">
        <v>57</v>
      </c>
    </row>
    <row r="1109" spans="1:8">
      <c r="A1109" s="384" t="s">
        <v>111</v>
      </c>
      <c r="B1109" s="384" t="s">
        <v>92</v>
      </c>
      <c r="C1109" s="385" t="s">
        <v>32</v>
      </c>
      <c r="D1109" s="385" t="s">
        <v>34</v>
      </c>
      <c r="E1109" s="386" t="s">
        <v>1880</v>
      </c>
      <c r="F1109" s="387" t="str">
        <f t="shared" si="53"/>
        <v>안심2.5G</v>
      </c>
      <c r="G1109" s="27" t="str">
        <f t="shared" si="52"/>
        <v/>
      </c>
      <c r="H1109" s="389" t="s">
        <v>166</v>
      </c>
    </row>
    <row r="1110" spans="1:8">
      <c r="A1110" s="384" t="s">
        <v>111</v>
      </c>
      <c r="B1110" s="384" t="s">
        <v>92</v>
      </c>
      <c r="C1110" s="385" t="s">
        <v>32</v>
      </c>
      <c r="D1110" s="385" t="s">
        <v>34</v>
      </c>
      <c r="E1110" s="386" t="s">
        <v>1879</v>
      </c>
      <c r="F1110" s="387" t="str">
        <f t="shared" si="53"/>
        <v>안심4G</v>
      </c>
      <c r="G1110" s="27" t="str">
        <f t="shared" si="52"/>
        <v/>
      </c>
      <c r="H1110" s="389" t="s">
        <v>38</v>
      </c>
    </row>
    <row r="1111" spans="1:8">
      <c r="A1111" s="384" t="s">
        <v>111</v>
      </c>
      <c r="B1111" s="384" t="s">
        <v>92</v>
      </c>
      <c r="C1111" s="385" t="s">
        <v>32</v>
      </c>
      <c r="D1111" s="385" t="s">
        <v>34</v>
      </c>
      <c r="E1111" s="386" t="s">
        <v>1881</v>
      </c>
      <c r="F1111" s="387" t="str">
        <f t="shared" si="53"/>
        <v>에센스(스페셜)</v>
      </c>
      <c r="G1111" s="27" t="str">
        <f t="shared" si="52"/>
        <v/>
      </c>
      <c r="H1111" s="389" t="s">
        <v>57</v>
      </c>
    </row>
    <row r="1112" spans="1:8">
      <c r="A1112" s="384" t="s">
        <v>111</v>
      </c>
      <c r="B1112" s="384" t="s">
        <v>92</v>
      </c>
      <c r="C1112" s="385" t="s">
        <v>32</v>
      </c>
      <c r="D1112" s="385" t="s">
        <v>34</v>
      </c>
      <c r="E1112" s="386" t="s">
        <v>1882</v>
      </c>
      <c r="F1112" s="387" t="str">
        <f t="shared" si="53"/>
        <v>에센스(스페셜)</v>
      </c>
      <c r="G1112" s="27" t="str">
        <f t="shared" si="52"/>
        <v/>
      </c>
      <c r="H1112" s="389" t="s">
        <v>57</v>
      </c>
    </row>
    <row r="1113" spans="1:8">
      <c r="A1113" s="384" t="s">
        <v>111</v>
      </c>
      <c r="B1113" s="384" t="s">
        <v>92</v>
      </c>
      <c r="C1113" s="385" t="s">
        <v>32</v>
      </c>
      <c r="D1113" s="385" t="s">
        <v>86</v>
      </c>
      <c r="E1113" s="386" t="s">
        <v>1880</v>
      </c>
      <c r="F1113" s="387" t="str">
        <f t="shared" si="53"/>
        <v>안심2.5G</v>
      </c>
      <c r="G1113" s="27" t="str">
        <f t="shared" si="52"/>
        <v/>
      </c>
      <c r="H1113" s="389" t="s">
        <v>166</v>
      </c>
    </row>
    <row r="1114" spans="1:8">
      <c r="A1114" s="384" t="s">
        <v>111</v>
      </c>
      <c r="B1114" s="384" t="s">
        <v>92</v>
      </c>
      <c r="C1114" s="385" t="s">
        <v>32</v>
      </c>
      <c r="D1114" s="385" t="s">
        <v>86</v>
      </c>
      <c r="E1114" s="386" t="s">
        <v>1879</v>
      </c>
      <c r="F1114" s="387" t="str">
        <f t="shared" si="53"/>
        <v>안심4G</v>
      </c>
      <c r="G1114" s="27" t="str">
        <f t="shared" si="52"/>
        <v/>
      </c>
      <c r="H1114" s="389" t="s">
        <v>38</v>
      </c>
    </row>
    <row r="1115" spans="1:8">
      <c r="A1115" s="384" t="s">
        <v>111</v>
      </c>
      <c r="B1115" s="384" t="s">
        <v>92</v>
      </c>
      <c r="C1115" s="385" t="s">
        <v>32</v>
      </c>
      <c r="D1115" s="385" t="s">
        <v>86</v>
      </c>
      <c r="E1115" s="386" t="s">
        <v>1881</v>
      </c>
      <c r="F1115" s="387" t="str">
        <f t="shared" si="53"/>
        <v>에센스(스페셜)</v>
      </c>
      <c r="G1115" s="27" t="str">
        <f t="shared" si="52"/>
        <v/>
      </c>
      <c r="H1115" s="389" t="s">
        <v>57</v>
      </c>
    </row>
    <row r="1116" spans="1:8">
      <c r="A1116" s="384" t="s">
        <v>111</v>
      </c>
      <c r="B1116" s="384" t="s">
        <v>92</v>
      </c>
      <c r="C1116" s="385" t="s">
        <v>32</v>
      </c>
      <c r="D1116" s="385" t="s">
        <v>86</v>
      </c>
      <c r="E1116" s="386" t="s">
        <v>1882</v>
      </c>
      <c r="F1116" s="387" t="str">
        <f t="shared" si="53"/>
        <v>에센스(스페셜)</v>
      </c>
      <c r="G1116" s="27" t="str">
        <f t="shared" si="52"/>
        <v/>
      </c>
      <c r="H1116" s="389" t="s">
        <v>57</v>
      </c>
    </row>
    <row r="1117" spans="1:8">
      <c r="A1117" s="384" t="s">
        <v>111</v>
      </c>
      <c r="B1117" s="384" t="s">
        <v>92</v>
      </c>
      <c r="C1117" s="385" t="s">
        <v>32</v>
      </c>
      <c r="D1117" s="385" t="s">
        <v>161</v>
      </c>
      <c r="E1117" s="386" t="s">
        <v>1880</v>
      </c>
      <c r="F1117" s="387" t="str">
        <f t="shared" si="53"/>
        <v>안심2.5G</v>
      </c>
      <c r="G1117" s="27" t="str">
        <f t="shared" si="52"/>
        <v/>
      </c>
      <c r="H1117" s="389" t="s">
        <v>166</v>
      </c>
    </row>
    <row r="1118" spans="1:8">
      <c r="A1118" s="384" t="s">
        <v>111</v>
      </c>
      <c r="B1118" s="384" t="s">
        <v>92</v>
      </c>
      <c r="C1118" s="385" t="s">
        <v>32</v>
      </c>
      <c r="D1118" s="385" t="s">
        <v>160</v>
      </c>
      <c r="E1118" s="386" t="s">
        <v>1879</v>
      </c>
      <c r="F1118" s="387" t="str">
        <f t="shared" si="53"/>
        <v>안심4G</v>
      </c>
      <c r="G1118" s="27" t="str">
        <f t="shared" si="52"/>
        <v/>
      </c>
      <c r="H1118" s="389" t="s">
        <v>38</v>
      </c>
    </row>
    <row r="1119" spans="1:8">
      <c r="A1119" s="384" t="s">
        <v>111</v>
      </c>
      <c r="B1119" s="384" t="s">
        <v>92</v>
      </c>
      <c r="C1119" s="385" t="s">
        <v>32</v>
      </c>
      <c r="D1119" s="385" t="s">
        <v>160</v>
      </c>
      <c r="E1119" s="386" t="s">
        <v>1881</v>
      </c>
      <c r="F1119" s="387" t="str">
        <f t="shared" si="53"/>
        <v>에센스(스페셜)</v>
      </c>
      <c r="G1119" s="27" t="str">
        <f t="shared" si="52"/>
        <v/>
      </c>
      <c r="H1119" s="389" t="s">
        <v>57</v>
      </c>
    </row>
    <row r="1120" spans="1:8">
      <c r="A1120" s="384" t="s">
        <v>111</v>
      </c>
      <c r="B1120" s="384" t="s">
        <v>92</v>
      </c>
      <c r="C1120" s="385" t="s">
        <v>32</v>
      </c>
      <c r="D1120" s="385" t="s">
        <v>160</v>
      </c>
      <c r="E1120" s="386" t="s">
        <v>1882</v>
      </c>
      <c r="F1120" s="387" t="str">
        <f t="shared" si="53"/>
        <v>에센스(스페셜)</v>
      </c>
      <c r="G1120" s="27" t="str">
        <f t="shared" si="52"/>
        <v/>
      </c>
      <c r="H1120" s="389" t="s">
        <v>57</v>
      </c>
    </row>
    <row r="1121" spans="1:8">
      <c r="A1121" s="384" t="s">
        <v>111</v>
      </c>
      <c r="B1121" s="384" t="s">
        <v>92</v>
      </c>
      <c r="C1121" s="385" t="s">
        <v>50</v>
      </c>
      <c r="D1121" s="385" t="s">
        <v>5</v>
      </c>
      <c r="E1121" s="386" t="s">
        <v>1880</v>
      </c>
      <c r="F1121" s="387" t="str">
        <f t="shared" si="53"/>
        <v>안심2.5G</v>
      </c>
      <c r="G1121" s="27" t="str">
        <f t="shared" si="52"/>
        <v/>
      </c>
      <c r="H1121" s="389" t="s">
        <v>166</v>
      </c>
    </row>
    <row r="1122" spans="1:8">
      <c r="A1122" s="384" t="s">
        <v>111</v>
      </c>
      <c r="B1122" s="384" t="s">
        <v>92</v>
      </c>
      <c r="C1122" s="385" t="s">
        <v>33</v>
      </c>
      <c r="D1122" s="385" t="s">
        <v>5</v>
      </c>
      <c r="E1122" s="386" t="s">
        <v>1879</v>
      </c>
      <c r="F1122" s="387" t="str">
        <f t="shared" si="53"/>
        <v>안심4G</v>
      </c>
      <c r="G1122" s="27" t="str">
        <f t="shared" si="52"/>
        <v/>
      </c>
      <c r="H1122" s="389" t="s">
        <v>38</v>
      </c>
    </row>
    <row r="1123" spans="1:8">
      <c r="A1123" s="384" t="s">
        <v>111</v>
      </c>
      <c r="B1123" s="384" t="s">
        <v>92</v>
      </c>
      <c r="C1123" s="385" t="s">
        <v>33</v>
      </c>
      <c r="D1123" s="385" t="s">
        <v>5</v>
      </c>
      <c r="E1123" s="386" t="s">
        <v>1881</v>
      </c>
      <c r="F1123" s="387" t="str">
        <f t="shared" si="53"/>
        <v>에센스(스페셜)</v>
      </c>
      <c r="G1123" s="27" t="str">
        <f t="shared" si="52"/>
        <v/>
      </c>
      <c r="H1123" s="389" t="s">
        <v>57</v>
      </c>
    </row>
    <row r="1124" spans="1:8">
      <c r="A1124" s="384" t="s">
        <v>111</v>
      </c>
      <c r="B1124" s="384" t="s">
        <v>92</v>
      </c>
      <c r="C1124" s="385" t="s">
        <v>33</v>
      </c>
      <c r="D1124" s="385" t="s">
        <v>5</v>
      </c>
      <c r="E1124" s="386" t="s">
        <v>1882</v>
      </c>
      <c r="F1124" s="387" t="str">
        <f t="shared" si="53"/>
        <v>에센스(스페셜)</v>
      </c>
      <c r="G1124" s="27" t="str">
        <f t="shared" si="52"/>
        <v/>
      </c>
      <c r="H1124" s="389" t="s">
        <v>57</v>
      </c>
    </row>
    <row r="1125" spans="1:8">
      <c r="A1125" s="384" t="s">
        <v>111</v>
      </c>
      <c r="B1125" s="384" t="s">
        <v>92</v>
      </c>
      <c r="C1125" s="385" t="s">
        <v>33</v>
      </c>
      <c r="D1125" s="385" t="s">
        <v>30</v>
      </c>
      <c r="E1125" s="386" t="s">
        <v>1880</v>
      </c>
      <c r="F1125" s="387" t="str">
        <f t="shared" si="53"/>
        <v>안심2.5G</v>
      </c>
      <c r="G1125" s="27" t="str">
        <f t="shared" si="52"/>
        <v/>
      </c>
      <c r="H1125" s="389" t="s">
        <v>166</v>
      </c>
    </row>
    <row r="1126" spans="1:8">
      <c r="A1126" s="384" t="s">
        <v>111</v>
      </c>
      <c r="B1126" s="384" t="s">
        <v>92</v>
      </c>
      <c r="C1126" s="385" t="s">
        <v>33</v>
      </c>
      <c r="D1126" s="385" t="s">
        <v>30</v>
      </c>
      <c r="E1126" s="386" t="s">
        <v>1879</v>
      </c>
      <c r="F1126" s="387" t="str">
        <f t="shared" si="53"/>
        <v>안심4G</v>
      </c>
      <c r="G1126" s="27" t="str">
        <f t="shared" si="52"/>
        <v/>
      </c>
      <c r="H1126" s="389" t="s">
        <v>38</v>
      </c>
    </row>
    <row r="1127" spans="1:8">
      <c r="A1127" s="384" t="s">
        <v>111</v>
      </c>
      <c r="B1127" s="384" t="s">
        <v>92</v>
      </c>
      <c r="C1127" s="385" t="s">
        <v>33</v>
      </c>
      <c r="D1127" s="385" t="s">
        <v>30</v>
      </c>
      <c r="E1127" s="386" t="s">
        <v>1881</v>
      </c>
      <c r="F1127" s="387" t="str">
        <f t="shared" si="53"/>
        <v>에센스(스페셜)</v>
      </c>
      <c r="G1127" s="27" t="str">
        <f t="shared" si="52"/>
        <v/>
      </c>
      <c r="H1127" s="389" t="s">
        <v>57</v>
      </c>
    </row>
    <row r="1128" spans="1:8">
      <c r="A1128" s="384" t="s">
        <v>111</v>
      </c>
      <c r="B1128" s="384" t="s">
        <v>92</v>
      </c>
      <c r="C1128" s="385" t="s">
        <v>33</v>
      </c>
      <c r="D1128" s="385" t="s">
        <v>30</v>
      </c>
      <c r="E1128" s="386" t="s">
        <v>1882</v>
      </c>
      <c r="F1128" s="387" t="str">
        <f t="shared" si="53"/>
        <v>에센스(스페셜)</v>
      </c>
      <c r="G1128" s="27" t="str">
        <f t="shared" si="52"/>
        <v/>
      </c>
      <c r="H1128" s="389" t="s">
        <v>57</v>
      </c>
    </row>
    <row r="1129" spans="1:8">
      <c r="A1129" s="384" t="s">
        <v>111</v>
      </c>
      <c r="B1129" s="384" t="s">
        <v>92</v>
      </c>
      <c r="C1129" s="385" t="s">
        <v>33</v>
      </c>
      <c r="D1129" s="385" t="s">
        <v>10</v>
      </c>
      <c r="E1129" s="386" t="s">
        <v>1880</v>
      </c>
      <c r="F1129" s="387" t="str">
        <f t="shared" si="53"/>
        <v>안심2.5G</v>
      </c>
      <c r="G1129" s="27" t="str">
        <f t="shared" si="52"/>
        <v/>
      </c>
      <c r="H1129" s="389" t="s">
        <v>166</v>
      </c>
    </row>
    <row r="1130" spans="1:8">
      <c r="A1130" s="384" t="s">
        <v>111</v>
      </c>
      <c r="B1130" s="384" t="s">
        <v>92</v>
      </c>
      <c r="C1130" s="385" t="s">
        <v>33</v>
      </c>
      <c r="D1130" s="385" t="s">
        <v>10</v>
      </c>
      <c r="E1130" s="386" t="s">
        <v>1879</v>
      </c>
      <c r="F1130" s="387" t="str">
        <f t="shared" si="53"/>
        <v>안심4G</v>
      </c>
      <c r="G1130" s="27" t="str">
        <f t="shared" si="52"/>
        <v/>
      </c>
      <c r="H1130" s="389" t="s">
        <v>38</v>
      </c>
    </row>
    <row r="1131" spans="1:8">
      <c r="A1131" s="384" t="s">
        <v>111</v>
      </c>
      <c r="B1131" s="384" t="s">
        <v>92</v>
      </c>
      <c r="C1131" s="385" t="s">
        <v>33</v>
      </c>
      <c r="D1131" s="385" t="s">
        <v>10</v>
      </c>
      <c r="E1131" s="386" t="s">
        <v>1881</v>
      </c>
      <c r="F1131" s="387" t="str">
        <f t="shared" si="53"/>
        <v>에센스(스페셜)</v>
      </c>
      <c r="G1131" s="27" t="str">
        <f t="shared" si="52"/>
        <v/>
      </c>
      <c r="H1131" s="389" t="s">
        <v>57</v>
      </c>
    </row>
    <row r="1132" spans="1:8">
      <c r="A1132" s="384" t="s">
        <v>111</v>
      </c>
      <c r="B1132" s="384" t="s">
        <v>92</v>
      </c>
      <c r="C1132" s="385" t="s">
        <v>33</v>
      </c>
      <c r="D1132" s="385" t="s">
        <v>10</v>
      </c>
      <c r="E1132" s="386" t="s">
        <v>1882</v>
      </c>
      <c r="F1132" s="387" t="str">
        <f t="shared" si="53"/>
        <v>에센스(스페셜)</v>
      </c>
      <c r="G1132" s="27" t="str">
        <f t="shared" si="52"/>
        <v/>
      </c>
      <c r="H1132" s="389" t="s">
        <v>57</v>
      </c>
    </row>
    <row r="1133" spans="1:8">
      <c r="A1133" s="384" t="s">
        <v>111</v>
      </c>
      <c r="B1133" s="384" t="s">
        <v>92</v>
      </c>
      <c r="C1133" s="385" t="s">
        <v>33</v>
      </c>
      <c r="D1133" s="385" t="s">
        <v>13</v>
      </c>
      <c r="E1133" s="386" t="s">
        <v>1880</v>
      </c>
      <c r="F1133" s="387" t="str">
        <f t="shared" si="53"/>
        <v>안심2.5G</v>
      </c>
      <c r="G1133" s="27" t="str">
        <f t="shared" si="52"/>
        <v/>
      </c>
      <c r="H1133" s="389" t="s">
        <v>166</v>
      </c>
    </row>
    <row r="1134" spans="1:8">
      <c r="A1134" s="384" t="s">
        <v>111</v>
      </c>
      <c r="B1134" s="384" t="s">
        <v>92</v>
      </c>
      <c r="C1134" s="385" t="s">
        <v>33</v>
      </c>
      <c r="D1134" s="385" t="s">
        <v>13</v>
      </c>
      <c r="E1134" s="386" t="s">
        <v>1879</v>
      </c>
      <c r="F1134" s="387" t="str">
        <f t="shared" si="53"/>
        <v>안심4G</v>
      </c>
      <c r="G1134" s="27" t="str">
        <f t="shared" si="52"/>
        <v/>
      </c>
      <c r="H1134" s="389" t="s">
        <v>38</v>
      </c>
    </row>
    <row r="1135" spans="1:8">
      <c r="A1135" s="384" t="s">
        <v>111</v>
      </c>
      <c r="B1135" s="384" t="s">
        <v>92</v>
      </c>
      <c r="C1135" s="385" t="s">
        <v>33</v>
      </c>
      <c r="D1135" s="385" t="s">
        <v>13</v>
      </c>
      <c r="E1135" s="386" t="s">
        <v>1881</v>
      </c>
      <c r="F1135" s="387" t="str">
        <f t="shared" si="53"/>
        <v>에센스(스페셜)</v>
      </c>
      <c r="G1135" s="27" t="str">
        <f t="shared" si="52"/>
        <v/>
      </c>
      <c r="H1135" s="389" t="s">
        <v>57</v>
      </c>
    </row>
    <row r="1136" spans="1:8">
      <c r="A1136" s="384" t="s">
        <v>111</v>
      </c>
      <c r="B1136" s="384" t="s">
        <v>92</v>
      </c>
      <c r="C1136" s="385" t="s">
        <v>33</v>
      </c>
      <c r="D1136" s="385" t="s">
        <v>13</v>
      </c>
      <c r="E1136" s="386" t="s">
        <v>1882</v>
      </c>
      <c r="F1136" s="387" t="str">
        <f t="shared" si="53"/>
        <v>에센스(스페셜)</v>
      </c>
      <c r="G1136" s="27" t="str">
        <f t="shared" si="52"/>
        <v/>
      </c>
      <c r="H1136" s="389" t="s">
        <v>57</v>
      </c>
    </row>
    <row r="1137" spans="1:8">
      <c r="A1137" s="384" t="s">
        <v>111</v>
      </c>
      <c r="B1137" s="384" t="s">
        <v>92</v>
      </c>
      <c r="C1137" s="385" t="s">
        <v>33</v>
      </c>
      <c r="D1137" s="385" t="s">
        <v>34</v>
      </c>
      <c r="E1137" s="386" t="s">
        <v>1880</v>
      </c>
      <c r="F1137" s="387" t="str">
        <f t="shared" si="53"/>
        <v>안심2.5G</v>
      </c>
      <c r="G1137" s="27" t="str">
        <f t="shared" si="52"/>
        <v/>
      </c>
      <c r="H1137" s="389" t="s">
        <v>166</v>
      </c>
    </row>
    <row r="1138" spans="1:8">
      <c r="A1138" s="384" t="s">
        <v>111</v>
      </c>
      <c r="B1138" s="384" t="s">
        <v>92</v>
      </c>
      <c r="C1138" s="385" t="s">
        <v>33</v>
      </c>
      <c r="D1138" s="385" t="s">
        <v>34</v>
      </c>
      <c r="E1138" s="386" t="s">
        <v>1879</v>
      </c>
      <c r="F1138" s="387" t="str">
        <f t="shared" si="53"/>
        <v>안심4G</v>
      </c>
      <c r="G1138" s="27" t="str">
        <f t="shared" si="52"/>
        <v/>
      </c>
      <c r="H1138" s="389" t="s">
        <v>38</v>
      </c>
    </row>
    <row r="1139" spans="1:8">
      <c r="A1139" s="384" t="s">
        <v>111</v>
      </c>
      <c r="B1139" s="384" t="s">
        <v>92</v>
      </c>
      <c r="C1139" s="385" t="s">
        <v>33</v>
      </c>
      <c r="D1139" s="385" t="s">
        <v>34</v>
      </c>
      <c r="E1139" s="386" t="s">
        <v>1881</v>
      </c>
      <c r="F1139" s="387" t="str">
        <f t="shared" si="53"/>
        <v>에센스(스페셜)</v>
      </c>
      <c r="G1139" s="27" t="str">
        <f t="shared" si="52"/>
        <v/>
      </c>
      <c r="H1139" s="389" t="s">
        <v>57</v>
      </c>
    </row>
    <row r="1140" spans="1:8">
      <c r="A1140" s="384" t="s">
        <v>111</v>
      </c>
      <c r="B1140" s="384" t="s">
        <v>92</v>
      </c>
      <c r="C1140" s="385" t="s">
        <v>33</v>
      </c>
      <c r="D1140" s="385" t="s">
        <v>34</v>
      </c>
      <c r="E1140" s="386" t="s">
        <v>1882</v>
      </c>
      <c r="F1140" s="387" t="str">
        <f t="shared" si="53"/>
        <v>에센스(스페셜)</v>
      </c>
      <c r="G1140" s="27" t="str">
        <f t="shared" si="52"/>
        <v/>
      </c>
      <c r="H1140" s="389" t="s">
        <v>57</v>
      </c>
    </row>
    <row r="1141" spans="1:8">
      <c r="A1141" s="384" t="s">
        <v>111</v>
      </c>
      <c r="B1141" s="384" t="s">
        <v>92</v>
      </c>
      <c r="C1141" s="385" t="s">
        <v>33</v>
      </c>
      <c r="D1141" s="385" t="s">
        <v>86</v>
      </c>
      <c r="E1141" s="386" t="s">
        <v>1880</v>
      </c>
      <c r="F1141" s="387" t="str">
        <f t="shared" si="53"/>
        <v>안심2.5G</v>
      </c>
      <c r="G1141" s="27" t="str">
        <f t="shared" si="52"/>
        <v/>
      </c>
      <c r="H1141" s="389" t="s">
        <v>166</v>
      </c>
    </row>
    <row r="1142" spans="1:8">
      <c r="A1142" s="384" t="s">
        <v>111</v>
      </c>
      <c r="B1142" s="384" t="s">
        <v>92</v>
      </c>
      <c r="C1142" s="385" t="s">
        <v>33</v>
      </c>
      <c r="D1142" s="385" t="s">
        <v>86</v>
      </c>
      <c r="E1142" s="386" t="s">
        <v>1879</v>
      </c>
      <c r="F1142" s="387" t="str">
        <f t="shared" si="53"/>
        <v>안심4G</v>
      </c>
      <c r="G1142" s="27" t="str">
        <f t="shared" si="52"/>
        <v/>
      </c>
      <c r="H1142" s="389" t="s">
        <v>38</v>
      </c>
    </row>
    <row r="1143" spans="1:8">
      <c r="A1143" s="384" t="s">
        <v>111</v>
      </c>
      <c r="B1143" s="384" t="s">
        <v>92</v>
      </c>
      <c r="C1143" s="385" t="s">
        <v>33</v>
      </c>
      <c r="D1143" s="385" t="s">
        <v>86</v>
      </c>
      <c r="E1143" s="386" t="s">
        <v>1881</v>
      </c>
      <c r="F1143" s="387" t="str">
        <f t="shared" si="53"/>
        <v>에센스(스페셜)</v>
      </c>
      <c r="G1143" s="27" t="str">
        <f t="shared" si="52"/>
        <v/>
      </c>
      <c r="H1143" s="389" t="s">
        <v>57</v>
      </c>
    </row>
    <row r="1144" spans="1:8">
      <c r="A1144" s="384" t="s">
        <v>111</v>
      </c>
      <c r="B1144" s="384" t="s">
        <v>92</v>
      </c>
      <c r="C1144" s="385" t="s">
        <v>33</v>
      </c>
      <c r="D1144" s="385" t="s">
        <v>86</v>
      </c>
      <c r="E1144" s="386" t="s">
        <v>1882</v>
      </c>
      <c r="F1144" s="387" t="str">
        <f t="shared" si="53"/>
        <v>에센스(스페셜)</v>
      </c>
      <c r="G1144" s="27" t="str">
        <f t="shared" si="52"/>
        <v/>
      </c>
      <c r="H1144" s="389" t="s">
        <v>57</v>
      </c>
    </row>
    <row r="1145" spans="1:8">
      <c r="A1145" s="384" t="s">
        <v>111</v>
      </c>
      <c r="B1145" s="384" t="s">
        <v>92</v>
      </c>
      <c r="C1145" s="385" t="s">
        <v>33</v>
      </c>
      <c r="D1145" s="385" t="s">
        <v>161</v>
      </c>
      <c r="E1145" s="386" t="s">
        <v>1880</v>
      </c>
      <c r="F1145" s="387" t="str">
        <f t="shared" si="53"/>
        <v>안심2.5G</v>
      </c>
      <c r="G1145" s="27" t="str">
        <f t="shared" si="52"/>
        <v/>
      </c>
      <c r="H1145" s="389" t="s">
        <v>166</v>
      </c>
    </row>
    <row r="1146" spans="1:8">
      <c r="A1146" s="384" t="s">
        <v>111</v>
      </c>
      <c r="B1146" s="384" t="s">
        <v>92</v>
      </c>
      <c r="C1146" s="385" t="s">
        <v>33</v>
      </c>
      <c r="D1146" s="385" t="s">
        <v>160</v>
      </c>
      <c r="E1146" s="386" t="s">
        <v>1879</v>
      </c>
      <c r="F1146" s="387" t="str">
        <f t="shared" si="53"/>
        <v>안심4G</v>
      </c>
      <c r="G1146" s="27" t="str">
        <f t="shared" si="52"/>
        <v/>
      </c>
      <c r="H1146" s="389" t="s">
        <v>38</v>
      </c>
    </row>
    <row r="1147" spans="1:8">
      <c r="A1147" s="384" t="s">
        <v>111</v>
      </c>
      <c r="B1147" s="384" t="s">
        <v>92</v>
      </c>
      <c r="C1147" s="385" t="s">
        <v>33</v>
      </c>
      <c r="D1147" s="385" t="s">
        <v>160</v>
      </c>
      <c r="E1147" s="386" t="s">
        <v>1881</v>
      </c>
      <c r="F1147" s="387" t="str">
        <f t="shared" si="53"/>
        <v>에센스(스페셜)</v>
      </c>
      <c r="G1147" s="27" t="str">
        <f t="shared" si="52"/>
        <v/>
      </c>
      <c r="H1147" s="389" t="s">
        <v>57</v>
      </c>
    </row>
    <row r="1148" spans="1:8">
      <c r="A1148" s="384" t="s">
        <v>111</v>
      </c>
      <c r="B1148" s="384" t="s">
        <v>92</v>
      </c>
      <c r="C1148" s="385" t="s">
        <v>33</v>
      </c>
      <c r="D1148" s="385" t="s">
        <v>160</v>
      </c>
      <c r="E1148" s="386" t="s">
        <v>1882</v>
      </c>
      <c r="F1148" s="387" t="str">
        <f t="shared" si="53"/>
        <v>에센스(스페셜)</v>
      </c>
      <c r="G1148" s="27" t="str">
        <f t="shared" si="52"/>
        <v/>
      </c>
      <c r="H1148" s="389" t="s">
        <v>57</v>
      </c>
    </row>
    <row r="1149" spans="1:8">
      <c r="A1149" s="384" t="s">
        <v>111</v>
      </c>
      <c r="B1149" s="384" t="s">
        <v>95</v>
      </c>
      <c r="C1149" s="385" t="s">
        <v>28</v>
      </c>
      <c r="D1149" s="385" t="s">
        <v>5</v>
      </c>
      <c r="E1149" s="386" t="s">
        <v>1880</v>
      </c>
      <c r="F1149" s="387" t="str">
        <f t="shared" ref="F1149:F1212" si="54">IFERROR(VLOOKUP(E1149,$A$10:$D$16,4,0),0)</f>
        <v>안심2.5G</v>
      </c>
      <c r="G1149" s="27" t="str">
        <f t="shared" ref="G1149:G1212" si="55">IF(F1149="스몰","LTE안심옵션","")</f>
        <v/>
      </c>
      <c r="H1149" s="389" t="s">
        <v>166</v>
      </c>
    </row>
    <row r="1150" spans="1:8">
      <c r="A1150" s="384" t="s">
        <v>111</v>
      </c>
      <c r="B1150" s="384" t="s">
        <v>94</v>
      </c>
      <c r="C1150" s="385" t="s">
        <v>28</v>
      </c>
      <c r="D1150" s="385" t="s">
        <v>5</v>
      </c>
      <c r="E1150" s="386" t="s">
        <v>1879</v>
      </c>
      <c r="F1150" s="387" t="str">
        <f t="shared" si="54"/>
        <v>안심4G</v>
      </c>
      <c r="G1150" s="27" t="str">
        <f t="shared" si="55"/>
        <v/>
      </c>
      <c r="H1150" s="389" t="s">
        <v>38</v>
      </c>
    </row>
    <row r="1151" spans="1:8">
      <c r="A1151" s="384" t="s">
        <v>111</v>
      </c>
      <c r="B1151" s="384" t="s">
        <v>94</v>
      </c>
      <c r="C1151" s="385" t="s">
        <v>28</v>
      </c>
      <c r="D1151" s="385" t="s">
        <v>5</v>
      </c>
      <c r="E1151" s="386" t="s">
        <v>1881</v>
      </c>
      <c r="F1151" s="387" t="str">
        <f t="shared" si="54"/>
        <v>에센스(스페셜)</v>
      </c>
      <c r="G1151" s="27" t="str">
        <f t="shared" si="55"/>
        <v/>
      </c>
      <c r="H1151" s="389" t="s">
        <v>57</v>
      </c>
    </row>
    <row r="1152" spans="1:8">
      <c r="A1152" s="384" t="s">
        <v>111</v>
      </c>
      <c r="B1152" s="384" t="s">
        <v>94</v>
      </c>
      <c r="C1152" s="385" t="s">
        <v>28</v>
      </c>
      <c r="D1152" s="385" t="s">
        <v>5</v>
      </c>
      <c r="E1152" s="386" t="s">
        <v>1882</v>
      </c>
      <c r="F1152" s="387" t="str">
        <f t="shared" si="54"/>
        <v>에센스(스페셜)</v>
      </c>
      <c r="G1152" s="27" t="str">
        <f t="shared" si="55"/>
        <v/>
      </c>
      <c r="H1152" s="389" t="s">
        <v>57</v>
      </c>
    </row>
    <row r="1153" spans="1:8">
      <c r="A1153" s="384" t="s">
        <v>111</v>
      </c>
      <c r="B1153" s="384" t="s">
        <v>94</v>
      </c>
      <c r="C1153" s="385" t="s">
        <v>28</v>
      </c>
      <c r="D1153" s="385" t="s">
        <v>30</v>
      </c>
      <c r="E1153" s="386" t="s">
        <v>1880</v>
      </c>
      <c r="F1153" s="387" t="str">
        <f t="shared" si="54"/>
        <v>안심2.5G</v>
      </c>
      <c r="G1153" s="27" t="str">
        <f t="shared" si="55"/>
        <v/>
      </c>
      <c r="H1153" s="389" t="s">
        <v>166</v>
      </c>
    </row>
    <row r="1154" spans="1:8">
      <c r="A1154" s="384" t="s">
        <v>111</v>
      </c>
      <c r="B1154" s="384" t="s">
        <v>94</v>
      </c>
      <c r="C1154" s="385" t="s">
        <v>28</v>
      </c>
      <c r="D1154" s="385" t="s">
        <v>30</v>
      </c>
      <c r="E1154" s="386" t="s">
        <v>1879</v>
      </c>
      <c r="F1154" s="387" t="str">
        <f t="shared" si="54"/>
        <v>안심4G</v>
      </c>
      <c r="G1154" s="27" t="str">
        <f t="shared" si="55"/>
        <v/>
      </c>
      <c r="H1154" s="389" t="s">
        <v>38</v>
      </c>
    </row>
    <row r="1155" spans="1:8">
      <c r="A1155" s="384" t="s">
        <v>111</v>
      </c>
      <c r="B1155" s="384" t="s">
        <v>94</v>
      </c>
      <c r="C1155" s="385" t="s">
        <v>28</v>
      </c>
      <c r="D1155" s="385" t="s">
        <v>30</v>
      </c>
      <c r="E1155" s="386" t="s">
        <v>1881</v>
      </c>
      <c r="F1155" s="387" t="str">
        <f t="shared" si="54"/>
        <v>에센스(스페셜)</v>
      </c>
      <c r="G1155" s="27" t="str">
        <f t="shared" si="55"/>
        <v/>
      </c>
      <c r="H1155" s="389" t="s">
        <v>57</v>
      </c>
    </row>
    <row r="1156" spans="1:8">
      <c r="A1156" s="384" t="s">
        <v>111</v>
      </c>
      <c r="B1156" s="384" t="s">
        <v>94</v>
      </c>
      <c r="C1156" s="385" t="s">
        <v>28</v>
      </c>
      <c r="D1156" s="385" t="s">
        <v>30</v>
      </c>
      <c r="E1156" s="386" t="s">
        <v>1882</v>
      </c>
      <c r="F1156" s="387" t="str">
        <f t="shared" si="54"/>
        <v>에센스(스페셜)</v>
      </c>
      <c r="G1156" s="27" t="str">
        <f t="shared" si="55"/>
        <v/>
      </c>
      <c r="H1156" s="389" t="s">
        <v>57</v>
      </c>
    </row>
    <row r="1157" spans="1:8">
      <c r="A1157" s="384" t="s">
        <v>111</v>
      </c>
      <c r="B1157" s="384" t="s">
        <v>94</v>
      </c>
      <c r="C1157" s="385" t="s">
        <v>28</v>
      </c>
      <c r="D1157" s="385" t="s">
        <v>10</v>
      </c>
      <c r="E1157" s="386" t="s">
        <v>1880</v>
      </c>
      <c r="F1157" s="387" t="str">
        <f t="shared" si="54"/>
        <v>안심2.5G</v>
      </c>
      <c r="G1157" s="27" t="str">
        <f t="shared" si="55"/>
        <v/>
      </c>
      <c r="H1157" s="389" t="s">
        <v>166</v>
      </c>
    </row>
    <row r="1158" spans="1:8">
      <c r="A1158" s="384" t="s">
        <v>111</v>
      </c>
      <c r="B1158" s="384" t="s">
        <v>94</v>
      </c>
      <c r="C1158" s="385" t="s">
        <v>28</v>
      </c>
      <c r="D1158" s="385" t="s">
        <v>10</v>
      </c>
      <c r="E1158" s="386" t="s">
        <v>1879</v>
      </c>
      <c r="F1158" s="387" t="str">
        <f t="shared" si="54"/>
        <v>안심4G</v>
      </c>
      <c r="G1158" s="27" t="str">
        <f t="shared" si="55"/>
        <v/>
      </c>
      <c r="H1158" s="389" t="s">
        <v>38</v>
      </c>
    </row>
    <row r="1159" spans="1:8">
      <c r="A1159" s="384" t="s">
        <v>111</v>
      </c>
      <c r="B1159" s="384" t="s">
        <v>94</v>
      </c>
      <c r="C1159" s="385" t="s">
        <v>28</v>
      </c>
      <c r="D1159" s="385" t="s">
        <v>10</v>
      </c>
      <c r="E1159" s="386" t="s">
        <v>1881</v>
      </c>
      <c r="F1159" s="387" t="str">
        <f t="shared" si="54"/>
        <v>에센스(스페셜)</v>
      </c>
      <c r="G1159" s="27" t="str">
        <f t="shared" si="55"/>
        <v/>
      </c>
      <c r="H1159" s="389" t="s">
        <v>57</v>
      </c>
    </row>
    <row r="1160" spans="1:8">
      <c r="A1160" s="384" t="s">
        <v>111</v>
      </c>
      <c r="B1160" s="384" t="s">
        <v>94</v>
      </c>
      <c r="C1160" s="385" t="s">
        <v>28</v>
      </c>
      <c r="D1160" s="385" t="s">
        <v>10</v>
      </c>
      <c r="E1160" s="386" t="s">
        <v>1882</v>
      </c>
      <c r="F1160" s="387" t="str">
        <f t="shared" si="54"/>
        <v>에센스(스페셜)</v>
      </c>
      <c r="G1160" s="27" t="str">
        <f t="shared" si="55"/>
        <v/>
      </c>
      <c r="H1160" s="389" t="s">
        <v>57</v>
      </c>
    </row>
    <row r="1161" spans="1:8">
      <c r="A1161" s="384" t="s">
        <v>111</v>
      </c>
      <c r="B1161" s="384" t="s">
        <v>94</v>
      </c>
      <c r="C1161" s="385" t="s">
        <v>28</v>
      </c>
      <c r="D1161" s="385" t="s">
        <v>13</v>
      </c>
      <c r="E1161" s="386" t="s">
        <v>1880</v>
      </c>
      <c r="F1161" s="387" t="str">
        <f t="shared" si="54"/>
        <v>안심2.5G</v>
      </c>
      <c r="G1161" s="27" t="str">
        <f t="shared" si="55"/>
        <v/>
      </c>
      <c r="H1161" s="389" t="s">
        <v>166</v>
      </c>
    </row>
    <row r="1162" spans="1:8">
      <c r="A1162" s="384" t="s">
        <v>111</v>
      </c>
      <c r="B1162" s="384" t="s">
        <v>94</v>
      </c>
      <c r="C1162" s="385" t="s">
        <v>28</v>
      </c>
      <c r="D1162" s="385" t="s">
        <v>13</v>
      </c>
      <c r="E1162" s="386" t="s">
        <v>1879</v>
      </c>
      <c r="F1162" s="387" t="str">
        <f t="shared" si="54"/>
        <v>안심4G</v>
      </c>
      <c r="G1162" s="27" t="str">
        <f t="shared" si="55"/>
        <v/>
      </c>
      <c r="H1162" s="389" t="s">
        <v>38</v>
      </c>
    </row>
    <row r="1163" spans="1:8">
      <c r="A1163" s="384" t="s">
        <v>111</v>
      </c>
      <c r="B1163" s="384" t="s">
        <v>94</v>
      </c>
      <c r="C1163" s="385" t="s">
        <v>28</v>
      </c>
      <c r="D1163" s="385" t="s">
        <v>13</v>
      </c>
      <c r="E1163" s="386" t="s">
        <v>1881</v>
      </c>
      <c r="F1163" s="387" t="str">
        <f t="shared" si="54"/>
        <v>에센스(스페셜)</v>
      </c>
      <c r="G1163" s="27" t="str">
        <f t="shared" si="55"/>
        <v/>
      </c>
      <c r="H1163" s="389" t="s">
        <v>57</v>
      </c>
    </row>
    <row r="1164" spans="1:8">
      <c r="A1164" s="384" t="s">
        <v>111</v>
      </c>
      <c r="B1164" s="384" t="s">
        <v>94</v>
      </c>
      <c r="C1164" s="385" t="s">
        <v>28</v>
      </c>
      <c r="D1164" s="385" t="s">
        <v>13</v>
      </c>
      <c r="E1164" s="386" t="s">
        <v>1882</v>
      </c>
      <c r="F1164" s="387" t="str">
        <f t="shared" si="54"/>
        <v>에센스(스페셜)</v>
      </c>
      <c r="G1164" s="27" t="str">
        <f t="shared" si="55"/>
        <v/>
      </c>
      <c r="H1164" s="389" t="s">
        <v>57</v>
      </c>
    </row>
    <row r="1165" spans="1:8">
      <c r="A1165" s="384" t="s">
        <v>111</v>
      </c>
      <c r="B1165" s="384" t="s">
        <v>94</v>
      </c>
      <c r="C1165" s="385" t="s">
        <v>28</v>
      </c>
      <c r="D1165" s="385" t="s">
        <v>34</v>
      </c>
      <c r="E1165" s="386" t="s">
        <v>1880</v>
      </c>
      <c r="F1165" s="387" t="str">
        <f t="shared" si="54"/>
        <v>안심2.5G</v>
      </c>
      <c r="G1165" s="27" t="str">
        <f t="shared" si="55"/>
        <v/>
      </c>
      <c r="H1165" s="389" t="s">
        <v>166</v>
      </c>
    </row>
    <row r="1166" spans="1:8">
      <c r="A1166" s="384" t="s">
        <v>111</v>
      </c>
      <c r="B1166" s="384" t="s">
        <v>94</v>
      </c>
      <c r="C1166" s="385" t="s">
        <v>28</v>
      </c>
      <c r="D1166" s="385" t="s">
        <v>34</v>
      </c>
      <c r="E1166" s="386" t="s">
        <v>1879</v>
      </c>
      <c r="F1166" s="387" t="str">
        <f t="shared" si="54"/>
        <v>안심4G</v>
      </c>
      <c r="G1166" s="27" t="str">
        <f t="shared" si="55"/>
        <v/>
      </c>
      <c r="H1166" s="389" t="s">
        <v>38</v>
      </c>
    </row>
    <row r="1167" spans="1:8">
      <c r="A1167" s="384" t="s">
        <v>111</v>
      </c>
      <c r="B1167" s="384" t="s">
        <v>94</v>
      </c>
      <c r="C1167" s="385" t="s">
        <v>28</v>
      </c>
      <c r="D1167" s="385" t="s">
        <v>34</v>
      </c>
      <c r="E1167" s="386" t="s">
        <v>1881</v>
      </c>
      <c r="F1167" s="387" t="str">
        <f t="shared" si="54"/>
        <v>에센스(스페셜)</v>
      </c>
      <c r="G1167" s="27" t="str">
        <f t="shared" si="55"/>
        <v/>
      </c>
      <c r="H1167" s="389" t="s">
        <v>57</v>
      </c>
    </row>
    <row r="1168" spans="1:8">
      <c r="A1168" s="384" t="s">
        <v>111</v>
      </c>
      <c r="B1168" s="384" t="s">
        <v>94</v>
      </c>
      <c r="C1168" s="385" t="s">
        <v>28</v>
      </c>
      <c r="D1168" s="385" t="s">
        <v>34</v>
      </c>
      <c r="E1168" s="386" t="s">
        <v>1882</v>
      </c>
      <c r="F1168" s="387" t="str">
        <f t="shared" si="54"/>
        <v>에센스(스페셜)</v>
      </c>
      <c r="G1168" s="27" t="str">
        <f t="shared" si="55"/>
        <v/>
      </c>
      <c r="H1168" s="389" t="s">
        <v>57</v>
      </c>
    </row>
    <row r="1169" spans="1:8">
      <c r="A1169" s="384" t="s">
        <v>111</v>
      </c>
      <c r="B1169" s="384" t="s">
        <v>94</v>
      </c>
      <c r="C1169" s="385" t="s">
        <v>28</v>
      </c>
      <c r="D1169" s="385" t="s">
        <v>86</v>
      </c>
      <c r="E1169" s="386" t="s">
        <v>1880</v>
      </c>
      <c r="F1169" s="387" t="str">
        <f t="shared" si="54"/>
        <v>안심2.5G</v>
      </c>
      <c r="G1169" s="27" t="str">
        <f t="shared" si="55"/>
        <v/>
      </c>
      <c r="H1169" s="389" t="s">
        <v>166</v>
      </c>
    </row>
    <row r="1170" spans="1:8">
      <c r="A1170" s="384" t="s">
        <v>111</v>
      </c>
      <c r="B1170" s="384" t="s">
        <v>94</v>
      </c>
      <c r="C1170" s="385" t="s">
        <v>28</v>
      </c>
      <c r="D1170" s="385" t="s">
        <v>86</v>
      </c>
      <c r="E1170" s="386" t="s">
        <v>1879</v>
      </c>
      <c r="F1170" s="387" t="str">
        <f t="shared" si="54"/>
        <v>안심4G</v>
      </c>
      <c r="G1170" s="27" t="str">
        <f t="shared" si="55"/>
        <v/>
      </c>
      <c r="H1170" s="389" t="s">
        <v>38</v>
      </c>
    </row>
    <row r="1171" spans="1:8">
      <c r="A1171" s="384" t="s">
        <v>111</v>
      </c>
      <c r="B1171" s="384" t="s">
        <v>94</v>
      </c>
      <c r="C1171" s="385" t="s">
        <v>28</v>
      </c>
      <c r="D1171" s="385" t="s">
        <v>86</v>
      </c>
      <c r="E1171" s="386" t="s">
        <v>1881</v>
      </c>
      <c r="F1171" s="387" t="str">
        <f t="shared" si="54"/>
        <v>에센스(스페셜)</v>
      </c>
      <c r="G1171" s="27" t="str">
        <f t="shared" si="55"/>
        <v/>
      </c>
      <c r="H1171" s="389" t="s">
        <v>57</v>
      </c>
    </row>
    <row r="1172" spans="1:8">
      <c r="A1172" s="384" t="s">
        <v>111</v>
      </c>
      <c r="B1172" s="384" t="s">
        <v>94</v>
      </c>
      <c r="C1172" s="385" t="s">
        <v>28</v>
      </c>
      <c r="D1172" s="385" t="s">
        <v>86</v>
      </c>
      <c r="E1172" s="386" t="s">
        <v>1882</v>
      </c>
      <c r="F1172" s="387" t="str">
        <f t="shared" si="54"/>
        <v>에센스(스페셜)</v>
      </c>
      <c r="G1172" s="27" t="str">
        <f t="shared" si="55"/>
        <v/>
      </c>
      <c r="H1172" s="389" t="s">
        <v>57</v>
      </c>
    </row>
    <row r="1173" spans="1:8">
      <c r="A1173" s="384" t="s">
        <v>111</v>
      </c>
      <c r="B1173" s="384" t="s">
        <v>94</v>
      </c>
      <c r="C1173" s="385" t="s">
        <v>28</v>
      </c>
      <c r="D1173" s="385" t="s">
        <v>161</v>
      </c>
      <c r="E1173" s="386" t="s">
        <v>1880</v>
      </c>
      <c r="F1173" s="387" t="str">
        <f t="shared" si="54"/>
        <v>안심2.5G</v>
      </c>
      <c r="G1173" s="27" t="str">
        <f t="shared" si="55"/>
        <v/>
      </c>
      <c r="H1173" s="389" t="s">
        <v>166</v>
      </c>
    </row>
    <row r="1174" spans="1:8">
      <c r="A1174" s="384" t="s">
        <v>111</v>
      </c>
      <c r="B1174" s="384" t="s">
        <v>94</v>
      </c>
      <c r="C1174" s="385" t="s">
        <v>28</v>
      </c>
      <c r="D1174" s="385" t="s">
        <v>160</v>
      </c>
      <c r="E1174" s="386" t="s">
        <v>1879</v>
      </c>
      <c r="F1174" s="387" t="str">
        <f t="shared" si="54"/>
        <v>안심4G</v>
      </c>
      <c r="G1174" s="27" t="str">
        <f t="shared" si="55"/>
        <v/>
      </c>
      <c r="H1174" s="389" t="s">
        <v>38</v>
      </c>
    </row>
    <row r="1175" spans="1:8">
      <c r="A1175" s="384" t="s">
        <v>111</v>
      </c>
      <c r="B1175" s="384" t="s">
        <v>94</v>
      </c>
      <c r="C1175" s="385" t="s">
        <v>28</v>
      </c>
      <c r="D1175" s="385" t="s">
        <v>160</v>
      </c>
      <c r="E1175" s="386" t="s">
        <v>1881</v>
      </c>
      <c r="F1175" s="387" t="str">
        <f t="shared" si="54"/>
        <v>에센스(스페셜)</v>
      </c>
      <c r="G1175" s="27" t="str">
        <f t="shared" si="55"/>
        <v/>
      </c>
      <c r="H1175" s="389" t="s">
        <v>57</v>
      </c>
    </row>
    <row r="1176" spans="1:8">
      <c r="A1176" s="384" t="s">
        <v>111</v>
      </c>
      <c r="B1176" s="384" t="s">
        <v>94</v>
      </c>
      <c r="C1176" s="385" t="s">
        <v>28</v>
      </c>
      <c r="D1176" s="385" t="s">
        <v>160</v>
      </c>
      <c r="E1176" s="386" t="s">
        <v>1882</v>
      </c>
      <c r="F1176" s="387" t="str">
        <f t="shared" si="54"/>
        <v>에센스(스페셜)</v>
      </c>
      <c r="G1176" s="27" t="str">
        <f t="shared" si="55"/>
        <v/>
      </c>
      <c r="H1176" s="389" t="s">
        <v>57</v>
      </c>
    </row>
    <row r="1177" spans="1:8">
      <c r="A1177" s="384" t="s">
        <v>111</v>
      </c>
      <c r="B1177" s="384" t="s">
        <v>94</v>
      </c>
      <c r="C1177" s="385" t="s">
        <v>48</v>
      </c>
      <c r="D1177" s="385" t="s">
        <v>5</v>
      </c>
      <c r="E1177" s="386" t="s">
        <v>1880</v>
      </c>
      <c r="F1177" s="387" t="str">
        <f t="shared" si="54"/>
        <v>안심2.5G</v>
      </c>
      <c r="G1177" s="27" t="str">
        <f t="shared" si="55"/>
        <v/>
      </c>
      <c r="H1177" s="389" t="s">
        <v>166</v>
      </c>
    </row>
    <row r="1178" spans="1:8">
      <c r="A1178" s="384" t="s">
        <v>111</v>
      </c>
      <c r="B1178" s="384" t="s">
        <v>94</v>
      </c>
      <c r="C1178" s="385" t="s">
        <v>31</v>
      </c>
      <c r="D1178" s="385" t="s">
        <v>5</v>
      </c>
      <c r="E1178" s="386" t="s">
        <v>1879</v>
      </c>
      <c r="F1178" s="387" t="str">
        <f t="shared" si="54"/>
        <v>안심4G</v>
      </c>
      <c r="G1178" s="27" t="str">
        <f t="shared" si="55"/>
        <v/>
      </c>
      <c r="H1178" s="389" t="s">
        <v>38</v>
      </c>
    </row>
    <row r="1179" spans="1:8">
      <c r="A1179" s="384" t="s">
        <v>111</v>
      </c>
      <c r="B1179" s="384" t="s">
        <v>94</v>
      </c>
      <c r="C1179" s="385" t="s">
        <v>31</v>
      </c>
      <c r="D1179" s="385" t="s">
        <v>5</v>
      </c>
      <c r="E1179" s="386" t="s">
        <v>1881</v>
      </c>
      <c r="F1179" s="387" t="str">
        <f t="shared" si="54"/>
        <v>에센스(스페셜)</v>
      </c>
      <c r="G1179" s="27" t="str">
        <f t="shared" si="55"/>
        <v/>
      </c>
      <c r="H1179" s="389" t="s">
        <v>57</v>
      </c>
    </row>
    <row r="1180" spans="1:8">
      <c r="A1180" s="384" t="s">
        <v>111</v>
      </c>
      <c r="B1180" s="384" t="s">
        <v>94</v>
      </c>
      <c r="C1180" s="385" t="s">
        <v>31</v>
      </c>
      <c r="D1180" s="385" t="s">
        <v>5</v>
      </c>
      <c r="E1180" s="386" t="s">
        <v>1882</v>
      </c>
      <c r="F1180" s="387" t="str">
        <f t="shared" si="54"/>
        <v>에센스(스페셜)</v>
      </c>
      <c r="G1180" s="27" t="str">
        <f t="shared" si="55"/>
        <v/>
      </c>
      <c r="H1180" s="389" t="s">
        <v>57</v>
      </c>
    </row>
    <row r="1181" spans="1:8">
      <c r="A1181" s="384" t="s">
        <v>111</v>
      </c>
      <c r="B1181" s="384" t="s">
        <v>94</v>
      </c>
      <c r="C1181" s="385" t="s">
        <v>31</v>
      </c>
      <c r="D1181" s="385" t="s">
        <v>30</v>
      </c>
      <c r="E1181" s="386" t="s">
        <v>1880</v>
      </c>
      <c r="F1181" s="387" t="str">
        <f t="shared" si="54"/>
        <v>안심2.5G</v>
      </c>
      <c r="G1181" s="27" t="str">
        <f t="shared" si="55"/>
        <v/>
      </c>
      <c r="H1181" s="389" t="s">
        <v>166</v>
      </c>
    </row>
    <row r="1182" spans="1:8">
      <c r="A1182" s="384" t="s">
        <v>111</v>
      </c>
      <c r="B1182" s="384" t="s">
        <v>94</v>
      </c>
      <c r="C1182" s="385" t="s">
        <v>31</v>
      </c>
      <c r="D1182" s="385" t="s">
        <v>30</v>
      </c>
      <c r="E1182" s="386" t="s">
        <v>1879</v>
      </c>
      <c r="F1182" s="387" t="str">
        <f t="shared" si="54"/>
        <v>안심4G</v>
      </c>
      <c r="G1182" s="27" t="str">
        <f t="shared" si="55"/>
        <v/>
      </c>
      <c r="H1182" s="389" t="s">
        <v>38</v>
      </c>
    </row>
    <row r="1183" spans="1:8">
      <c r="A1183" s="384" t="s">
        <v>111</v>
      </c>
      <c r="B1183" s="384" t="s">
        <v>94</v>
      </c>
      <c r="C1183" s="385" t="s">
        <v>31</v>
      </c>
      <c r="D1183" s="385" t="s">
        <v>30</v>
      </c>
      <c r="E1183" s="386" t="s">
        <v>1881</v>
      </c>
      <c r="F1183" s="387" t="str">
        <f t="shared" si="54"/>
        <v>에센스(스페셜)</v>
      </c>
      <c r="G1183" s="27" t="str">
        <f t="shared" si="55"/>
        <v/>
      </c>
      <c r="H1183" s="389" t="s">
        <v>57</v>
      </c>
    </row>
    <row r="1184" spans="1:8">
      <c r="A1184" s="384" t="s">
        <v>111</v>
      </c>
      <c r="B1184" s="384" t="s">
        <v>94</v>
      </c>
      <c r="C1184" s="385" t="s">
        <v>31</v>
      </c>
      <c r="D1184" s="385" t="s">
        <v>30</v>
      </c>
      <c r="E1184" s="386" t="s">
        <v>1882</v>
      </c>
      <c r="F1184" s="387" t="str">
        <f t="shared" si="54"/>
        <v>에센스(스페셜)</v>
      </c>
      <c r="G1184" s="27" t="str">
        <f t="shared" si="55"/>
        <v/>
      </c>
      <c r="H1184" s="389" t="s">
        <v>57</v>
      </c>
    </row>
    <row r="1185" spans="1:8">
      <c r="A1185" s="384" t="s">
        <v>111</v>
      </c>
      <c r="B1185" s="384" t="s">
        <v>94</v>
      </c>
      <c r="C1185" s="385" t="s">
        <v>31</v>
      </c>
      <c r="D1185" s="385" t="s">
        <v>10</v>
      </c>
      <c r="E1185" s="386" t="s">
        <v>1880</v>
      </c>
      <c r="F1185" s="387" t="str">
        <f t="shared" si="54"/>
        <v>안심2.5G</v>
      </c>
      <c r="G1185" s="27" t="str">
        <f t="shared" si="55"/>
        <v/>
      </c>
      <c r="H1185" s="389" t="s">
        <v>166</v>
      </c>
    </row>
    <row r="1186" spans="1:8">
      <c r="A1186" s="384" t="s">
        <v>111</v>
      </c>
      <c r="B1186" s="384" t="s">
        <v>94</v>
      </c>
      <c r="C1186" s="385" t="s">
        <v>31</v>
      </c>
      <c r="D1186" s="385" t="s">
        <v>10</v>
      </c>
      <c r="E1186" s="386" t="s">
        <v>1879</v>
      </c>
      <c r="F1186" s="387" t="str">
        <f t="shared" si="54"/>
        <v>안심4G</v>
      </c>
      <c r="G1186" s="27" t="str">
        <f t="shared" si="55"/>
        <v/>
      </c>
      <c r="H1186" s="389" t="s">
        <v>38</v>
      </c>
    </row>
    <row r="1187" spans="1:8">
      <c r="A1187" s="384" t="s">
        <v>111</v>
      </c>
      <c r="B1187" s="384" t="s">
        <v>94</v>
      </c>
      <c r="C1187" s="385" t="s">
        <v>31</v>
      </c>
      <c r="D1187" s="385" t="s">
        <v>10</v>
      </c>
      <c r="E1187" s="386" t="s">
        <v>1881</v>
      </c>
      <c r="F1187" s="387" t="str">
        <f t="shared" si="54"/>
        <v>에센스(스페셜)</v>
      </c>
      <c r="G1187" s="27" t="str">
        <f t="shared" si="55"/>
        <v/>
      </c>
      <c r="H1187" s="389" t="s">
        <v>57</v>
      </c>
    </row>
    <row r="1188" spans="1:8">
      <c r="A1188" s="384" t="s">
        <v>111</v>
      </c>
      <c r="B1188" s="384" t="s">
        <v>94</v>
      </c>
      <c r="C1188" s="385" t="s">
        <v>31</v>
      </c>
      <c r="D1188" s="385" t="s">
        <v>10</v>
      </c>
      <c r="E1188" s="386" t="s">
        <v>1882</v>
      </c>
      <c r="F1188" s="387" t="str">
        <f t="shared" si="54"/>
        <v>에센스(스페셜)</v>
      </c>
      <c r="G1188" s="27" t="str">
        <f t="shared" si="55"/>
        <v/>
      </c>
      <c r="H1188" s="389" t="s">
        <v>57</v>
      </c>
    </row>
    <row r="1189" spans="1:8">
      <c r="A1189" s="384" t="s">
        <v>111</v>
      </c>
      <c r="B1189" s="384" t="s">
        <v>94</v>
      </c>
      <c r="C1189" s="385" t="s">
        <v>31</v>
      </c>
      <c r="D1189" s="385" t="s">
        <v>13</v>
      </c>
      <c r="E1189" s="386" t="s">
        <v>1880</v>
      </c>
      <c r="F1189" s="387" t="str">
        <f t="shared" si="54"/>
        <v>안심2.5G</v>
      </c>
      <c r="G1189" s="27" t="str">
        <f t="shared" si="55"/>
        <v/>
      </c>
      <c r="H1189" s="389" t="s">
        <v>166</v>
      </c>
    </row>
    <row r="1190" spans="1:8">
      <c r="A1190" s="384" t="s">
        <v>111</v>
      </c>
      <c r="B1190" s="384" t="s">
        <v>94</v>
      </c>
      <c r="C1190" s="385" t="s">
        <v>31</v>
      </c>
      <c r="D1190" s="385" t="s">
        <v>13</v>
      </c>
      <c r="E1190" s="386" t="s">
        <v>1879</v>
      </c>
      <c r="F1190" s="387" t="str">
        <f t="shared" si="54"/>
        <v>안심4G</v>
      </c>
      <c r="G1190" s="27" t="str">
        <f t="shared" si="55"/>
        <v/>
      </c>
      <c r="H1190" s="389" t="s">
        <v>38</v>
      </c>
    </row>
    <row r="1191" spans="1:8">
      <c r="A1191" s="384" t="s">
        <v>111</v>
      </c>
      <c r="B1191" s="384" t="s">
        <v>94</v>
      </c>
      <c r="C1191" s="385" t="s">
        <v>31</v>
      </c>
      <c r="D1191" s="385" t="s">
        <v>13</v>
      </c>
      <c r="E1191" s="386" t="s">
        <v>1881</v>
      </c>
      <c r="F1191" s="387" t="str">
        <f t="shared" si="54"/>
        <v>에센스(스페셜)</v>
      </c>
      <c r="G1191" s="27" t="str">
        <f t="shared" si="55"/>
        <v/>
      </c>
      <c r="H1191" s="389" t="s">
        <v>57</v>
      </c>
    </row>
    <row r="1192" spans="1:8">
      <c r="A1192" s="384" t="s">
        <v>111</v>
      </c>
      <c r="B1192" s="384" t="s">
        <v>94</v>
      </c>
      <c r="C1192" s="385" t="s">
        <v>31</v>
      </c>
      <c r="D1192" s="385" t="s">
        <v>13</v>
      </c>
      <c r="E1192" s="386" t="s">
        <v>1882</v>
      </c>
      <c r="F1192" s="387" t="str">
        <f t="shared" si="54"/>
        <v>에센스(스페셜)</v>
      </c>
      <c r="G1192" s="27" t="str">
        <f t="shared" si="55"/>
        <v/>
      </c>
      <c r="H1192" s="389" t="s">
        <v>57</v>
      </c>
    </row>
    <row r="1193" spans="1:8">
      <c r="A1193" s="384" t="s">
        <v>111</v>
      </c>
      <c r="B1193" s="384" t="s">
        <v>94</v>
      </c>
      <c r="C1193" s="385" t="s">
        <v>31</v>
      </c>
      <c r="D1193" s="385" t="s">
        <v>34</v>
      </c>
      <c r="E1193" s="386" t="s">
        <v>1880</v>
      </c>
      <c r="F1193" s="387" t="str">
        <f t="shared" si="54"/>
        <v>안심2.5G</v>
      </c>
      <c r="G1193" s="27" t="str">
        <f t="shared" si="55"/>
        <v/>
      </c>
      <c r="H1193" s="389" t="s">
        <v>166</v>
      </c>
    </row>
    <row r="1194" spans="1:8">
      <c r="A1194" s="384" t="s">
        <v>111</v>
      </c>
      <c r="B1194" s="384" t="s">
        <v>94</v>
      </c>
      <c r="C1194" s="385" t="s">
        <v>31</v>
      </c>
      <c r="D1194" s="385" t="s">
        <v>34</v>
      </c>
      <c r="E1194" s="386" t="s">
        <v>1879</v>
      </c>
      <c r="F1194" s="387" t="str">
        <f t="shared" si="54"/>
        <v>안심4G</v>
      </c>
      <c r="G1194" s="27" t="str">
        <f t="shared" si="55"/>
        <v/>
      </c>
      <c r="H1194" s="389" t="s">
        <v>38</v>
      </c>
    </row>
    <row r="1195" spans="1:8">
      <c r="A1195" s="384" t="s">
        <v>111</v>
      </c>
      <c r="B1195" s="384" t="s">
        <v>94</v>
      </c>
      <c r="C1195" s="385" t="s">
        <v>31</v>
      </c>
      <c r="D1195" s="385" t="s">
        <v>34</v>
      </c>
      <c r="E1195" s="386" t="s">
        <v>1881</v>
      </c>
      <c r="F1195" s="387" t="str">
        <f t="shared" si="54"/>
        <v>에센스(스페셜)</v>
      </c>
      <c r="G1195" s="27" t="str">
        <f t="shared" si="55"/>
        <v/>
      </c>
      <c r="H1195" s="389" t="s">
        <v>57</v>
      </c>
    </row>
    <row r="1196" spans="1:8">
      <c r="A1196" s="384" t="s">
        <v>111</v>
      </c>
      <c r="B1196" s="384" t="s">
        <v>94</v>
      </c>
      <c r="C1196" s="385" t="s">
        <v>31</v>
      </c>
      <c r="D1196" s="385" t="s">
        <v>34</v>
      </c>
      <c r="E1196" s="386" t="s">
        <v>1882</v>
      </c>
      <c r="F1196" s="387" t="str">
        <f t="shared" si="54"/>
        <v>에센스(스페셜)</v>
      </c>
      <c r="G1196" s="27" t="str">
        <f t="shared" si="55"/>
        <v/>
      </c>
      <c r="H1196" s="389" t="s">
        <v>57</v>
      </c>
    </row>
    <row r="1197" spans="1:8">
      <c r="A1197" s="384" t="s">
        <v>111</v>
      </c>
      <c r="B1197" s="384" t="s">
        <v>94</v>
      </c>
      <c r="C1197" s="385" t="s">
        <v>31</v>
      </c>
      <c r="D1197" s="385" t="s">
        <v>86</v>
      </c>
      <c r="E1197" s="386" t="s">
        <v>1880</v>
      </c>
      <c r="F1197" s="387" t="str">
        <f t="shared" si="54"/>
        <v>안심2.5G</v>
      </c>
      <c r="G1197" s="27" t="str">
        <f t="shared" si="55"/>
        <v/>
      </c>
      <c r="H1197" s="389" t="s">
        <v>166</v>
      </c>
    </row>
    <row r="1198" spans="1:8">
      <c r="A1198" s="384" t="s">
        <v>111</v>
      </c>
      <c r="B1198" s="384" t="s">
        <v>94</v>
      </c>
      <c r="C1198" s="385" t="s">
        <v>31</v>
      </c>
      <c r="D1198" s="385" t="s">
        <v>86</v>
      </c>
      <c r="E1198" s="386" t="s">
        <v>1879</v>
      </c>
      <c r="F1198" s="387" t="str">
        <f t="shared" si="54"/>
        <v>안심4G</v>
      </c>
      <c r="G1198" s="27" t="str">
        <f t="shared" si="55"/>
        <v/>
      </c>
      <c r="H1198" s="389" t="s">
        <v>38</v>
      </c>
    </row>
    <row r="1199" spans="1:8">
      <c r="A1199" s="384" t="s">
        <v>111</v>
      </c>
      <c r="B1199" s="384" t="s">
        <v>94</v>
      </c>
      <c r="C1199" s="385" t="s">
        <v>31</v>
      </c>
      <c r="D1199" s="385" t="s">
        <v>86</v>
      </c>
      <c r="E1199" s="386" t="s">
        <v>1881</v>
      </c>
      <c r="F1199" s="387" t="str">
        <f t="shared" si="54"/>
        <v>에센스(스페셜)</v>
      </c>
      <c r="G1199" s="27" t="str">
        <f t="shared" si="55"/>
        <v/>
      </c>
      <c r="H1199" s="389" t="s">
        <v>57</v>
      </c>
    </row>
    <row r="1200" spans="1:8">
      <c r="A1200" s="384" t="s">
        <v>111</v>
      </c>
      <c r="B1200" s="384" t="s">
        <v>94</v>
      </c>
      <c r="C1200" s="385" t="s">
        <v>31</v>
      </c>
      <c r="D1200" s="385" t="s">
        <v>86</v>
      </c>
      <c r="E1200" s="386" t="s">
        <v>1882</v>
      </c>
      <c r="F1200" s="387" t="str">
        <f t="shared" si="54"/>
        <v>에센스(스페셜)</v>
      </c>
      <c r="G1200" s="27" t="str">
        <f t="shared" si="55"/>
        <v/>
      </c>
      <c r="H1200" s="389" t="s">
        <v>57</v>
      </c>
    </row>
    <row r="1201" spans="1:8">
      <c r="A1201" s="384" t="s">
        <v>111</v>
      </c>
      <c r="B1201" s="384" t="s">
        <v>94</v>
      </c>
      <c r="C1201" s="385" t="s">
        <v>31</v>
      </c>
      <c r="D1201" s="385" t="s">
        <v>161</v>
      </c>
      <c r="E1201" s="386" t="s">
        <v>1880</v>
      </c>
      <c r="F1201" s="387" t="str">
        <f t="shared" si="54"/>
        <v>안심2.5G</v>
      </c>
      <c r="G1201" s="27" t="str">
        <f t="shared" si="55"/>
        <v/>
      </c>
      <c r="H1201" s="389" t="s">
        <v>166</v>
      </c>
    </row>
    <row r="1202" spans="1:8">
      <c r="A1202" s="384" t="s">
        <v>111</v>
      </c>
      <c r="B1202" s="384" t="s">
        <v>94</v>
      </c>
      <c r="C1202" s="385" t="s">
        <v>31</v>
      </c>
      <c r="D1202" s="385" t="s">
        <v>160</v>
      </c>
      <c r="E1202" s="386" t="s">
        <v>1879</v>
      </c>
      <c r="F1202" s="387" t="str">
        <f t="shared" si="54"/>
        <v>안심4G</v>
      </c>
      <c r="G1202" s="27" t="str">
        <f t="shared" si="55"/>
        <v/>
      </c>
      <c r="H1202" s="389" t="s">
        <v>38</v>
      </c>
    </row>
    <row r="1203" spans="1:8">
      <c r="A1203" s="384" t="s">
        <v>111</v>
      </c>
      <c r="B1203" s="384" t="s">
        <v>94</v>
      </c>
      <c r="C1203" s="385" t="s">
        <v>31</v>
      </c>
      <c r="D1203" s="385" t="s">
        <v>160</v>
      </c>
      <c r="E1203" s="386" t="s">
        <v>1881</v>
      </c>
      <c r="F1203" s="387" t="str">
        <f t="shared" si="54"/>
        <v>에센스(스페셜)</v>
      </c>
      <c r="G1203" s="27" t="str">
        <f t="shared" si="55"/>
        <v/>
      </c>
      <c r="H1203" s="389" t="s">
        <v>57</v>
      </c>
    </row>
    <row r="1204" spans="1:8">
      <c r="A1204" s="384" t="s">
        <v>111</v>
      </c>
      <c r="B1204" s="384" t="s">
        <v>94</v>
      </c>
      <c r="C1204" s="385" t="s">
        <v>31</v>
      </c>
      <c r="D1204" s="385" t="s">
        <v>160</v>
      </c>
      <c r="E1204" s="386" t="s">
        <v>1882</v>
      </c>
      <c r="F1204" s="387" t="str">
        <f t="shared" si="54"/>
        <v>에센스(스페셜)</v>
      </c>
      <c r="G1204" s="27" t="str">
        <f t="shared" si="55"/>
        <v/>
      </c>
      <c r="H1204" s="389" t="s">
        <v>57</v>
      </c>
    </row>
    <row r="1205" spans="1:8">
      <c r="A1205" s="384" t="s">
        <v>111</v>
      </c>
      <c r="B1205" s="384" t="s">
        <v>94</v>
      </c>
      <c r="C1205" s="385" t="s">
        <v>49</v>
      </c>
      <c r="D1205" s="385" t="s">
        <v>5</v>
      </c>
      <c r="E1205" s="386" t="s">
        <v>1880</v>
      </c>
      <c r="F1205" s="387" t="str">
        <f t="shared" si="54"/>
        <v>안심2.5G</v>
      </c>
      <c r="G1205" s="27" t="str">
        <f t="shared" si="55"/>
        <v/>
      </c>
      <c r="H1205" s="389" t="s">
        <v>166</v>
      </c>
    </row>
    <row r="1206" spans="1:8">
      <c r="A1206" s="384" t="s">
        <v>111</v>
      </c>
      <c r="B1206" s="384" t="s">
        <v>94</v>
      </c>
      <c r="C1206" s="385" t="s">
        <v>32</v>
      </c>
      <c r="D1206" s="385" t="s">
        <v>5</v>
      </c>
      <c r="E1206" s="386" t="s">
        <v>1879</v>
      </c>
      <c r="F1206" s="387" t="str">
        <f t="shared" si="54"/>
        <v>안심4G</v>
      </c>
      <c r="G1206" s="27" t="str">
        <f t="shared" si="55"/>
        <v/>
      </c>
      <c r="H1206" s="389" t="s">
        <v>38</v>
      </c>
    </row>
    <row r="1207" spans="1:8">
      <c r="A1207" s="384" t="s">
        <v>111</v>
      </c>
      <c r="B1207" s="384" t="s">
        <v>94</v>
      </c>
      <c r="C1207" s="385" t="s">
        <v>32</v>
      </c>
      <c r="D1207" s="385" t="s">
        <v>5</v>
      </c>
      <c r="E1207" s="386" t="s">
        <v>1881</v>
      </c>
      <c r="F1207" s="387" t="str">
        <f t="shared" si="54"/>
        <v>에센스(스페셜)</v>
      </c>
      <c r="G1207" s="27" t="str">
        <f t="shared" si="55"/>
        <v/>
      </c>
      <c r="H1207" s="389" t="s">
        <v>57</v>
      </c>
    </row>
    <row r="1208" spans="1:8">
      <c r="A1208" s="384" t="s">
        <v>111</v>
      </c>
      <c r="B1208" s="384" t="s">
        <v>94</v>
      </c>
      <c r="C1208" s="385" t="s">
        <v>32</v>
      </c>
      <c r="D1208" s="385" t="s">
        <v>5</v>
      </c>
      <c r="E1208" s="386" t="s">
        <v>1882</v>
      </c>
      <c r="F1208" s="387" t="str">
        <f t="shared" si="54"/>
        <v>에센스(스페셜)</v>
      </c>
      <c r="G1208" s="27" t="str">
        <f t="shared" si="55"/>
        <v/>
      </c>
      <c r="H1208" s="389" t="s">
        <v>57</v>
      </c>
    </row>
    <row r="1209" spans="1:8">
      <c r="A1209" s="384" t="s">
        <v>111</v>
      </c>
      <c r="B1209" s="384" t="s">
        <v>94</v>
      </c>
      <c r="C1209" s="385" t="s">
        <v>32</v>
      </c>
      <c r="D1209" s="385" t="s">
        <v>30</v>
      </c>
      <c r="E1209" s="386" t="s">
        <v>1880</v>
      </c>
      <c r="F1209" s="387" t="str">
        <f t="shared" si="54"/>
        <v>안심2.5G</v>
      </c>
      <c r="G1209" s="27" t="str">
        <f t="shared" si="55"/>
        <v/>
      </c>
      <c r="H1209" s="389" t="s">
        <v>166</v>
      </c>
    </row>
    <row r="1210" spans="1:8">
      <c r="A1210" s="384" t="s">
        <v>111</v>
      </c>
      <c r="B1210" s="384" t="s">
        <v>94</v>
      </c>
      <c r="C1210" s="385" t="s">
        <v>32</v>
      </c>
      <c r="D1210" s="385" t="s">
        <v>30</v>
      </c>
      <c r="E1210" s="386" t="s">
        <v>1879</v>
      </c>
      <c r="F1210" s="387" t="str">
        <f t="shared" si="54"/>
        <v>안심4G</v>
      </c>
      <c r="G1210" s="27" t="str">
        <f t="shared" si="55"/>
        <v/>
      </c>
      <c r="H1210" s="389" t="s">
        <v>38</v>
      </c>
    </row>
    <row r="1211" spans="1:8">
      <c r="A1211" s="384" t="s">
        <v>111</v>
      </c>
      <c r="B1211" s="384" t="s">
        <v>94</v>
      </c>
      <c r="C1211" s="385" t="s">
        <v>32</v>
      </c>
      <c r="D1211" s="385" t="s">
        <v>30</v>
      </c>
      <c r="E1211" s="386" t="s">
        <v>1881</v>
      </c>
      <c r="F1211" s="387" t="str">
        <f t="shared" si="54"/>
        <v>에센스(스페셜)</v>
      </c>
      <c r="G1211" s="27" t="str">
        <f t="shared" si="55"/>
        <v/>
      </c>
      <c r="H1211" s="389" t="s">
        <v>57</v>
      </c>
    </row>
    <row r="1212" spans="1:8">
      <c r="A1212" s="384" t="s">
        <v>111</v>
      </c>
      <c r="B1212" s="384" t="s">
        <v>94</v>
      </c>
      <c r="C1212" s="385" t="s">
        <v>32</v>
      </c>
      <c r="D1212" s="385" t="s">
        <v>30</v>
      </c>
      <c r="E1212" s="386" t="s">
        <v>1882</v>
      </c>
      <c r="F1212" s="387" t="str">
        <f t="shared" si="54"/>
        <v>에센스(스페셜)</v>
      </c>
      <c r="G1212" s="27" t="str">
        <f t="shared" si="55"/>
        <v/>
      </c>
      <c r="H1212" s="389" t="s">
        <v>57</v>
      </c>
    </row>
    <row r="1213" spans="1:8">
      <c r="A1213" s="384" t="s">
        <v>111</v>
      </c>
      <c r="B1213" s="384" t="s">
        <v>94</v>
      </c>
      <c r="C1213" s="385" t="s">
        <v>32</v>
      </c>
      <c r="D1213" s="385" t="s">
        <v>10</v>
      </c>
      <c r="E1213" s="386" t="s">
        <v>1880</v>
      </c>
      <c r="F1213" s="387" t="str">
        <f t="shared" ref="F1213:F1260" si="56">IFERROR(VLOOKUP(E1213,$A$10:$D$16,4,0),0)</f>
        <v>안심2.5G</v>
      </c>
      <c r="G1213" s="27" t="str">
        <f t="shared" ref="G1213:G1276" si="57">IF(F1213="스몰","LTE안심옵션","")</f>
        <v/>
      </c>
      <c r="H1213" s="389" t="s">
        <v>166</v>
      </c>
    </row>
    <row r="1214" spans="1:8">
      <c r="A1214" s="384" t="s">
        <v>111</v>
      </c>
      <c r="B1214" s="384" t="s">
        <v>94</v>
      </c>
      <c r="C1214" s="385" t="s">
        <v>32</v>
      </c>
      <c r="D1214" s="385" t="s">
        <v>10</v>
      </c>
      <c r="E1214" s="386" t="s">
        <v>1879</v>
      </c>
      <c r="F1214" s="387" t="str">
        <f t="shared" si="56"/>
        <v>안심4G</v>
      </c>
      <c r="G1214" s="27" t="str">
        <f t="shared" si="57"/>
        <v/>
      </c>
      <c r="H1214" s="389" t="s">
        <v>38</v>
      </c>
    </row>
    <row r="1215" spans="1:8">
      <c r="A1215" s="384" t="s">
        <v>111</v>
      </c>
      <c r="B1215" s="384" t="s">
        <v>94</v>
      </c>
      <c r="C1215" s="385" t="s">
        <v>32</v>
      </c>
      <c r="D1215" s="385" t="s">
        <v>10</v>
      </c>
      <c r="E1215" s="386" t="s">
        <v>1881</v>
      </c>
      <c r="F1215" s="387" t="str">
        <f t="shared" si="56"/>
        <v>에센스(스페셜)</v>
      </c>
      <c r="G1215" s="27" t="str">
        <f t="shared" si="57"/>
        <v/>
      </c>
      <c r="H1215" s="389" t="s">
        <v>57</v>
      </c>
    </row>
    <row r="1216" spans="1:8">
      <c r="A1216" s="384" t="s">
        <v>111</v>
      </c>
      <c r="B1216" s="384" t="s">
        <v>94</v>
      </c>
      <c r="C1216" s="385" t="s">
        <v>32</v>
      </c>
      <c r="D1216" s="385" t="s">
        <v>10</v>
      </c>
      <c r="E1216" s="386" t="s">
        <v>1882</v>
      </c>
      <c r="F1216" s="387" t="str">
        <f t="shared" si="56"/>
        <v>에센스(스페셜)</v>
      </c>
      <c r="G1216" s="27" t="str">
        <f t="shared" si="57"/>
        <v/>
      </c>
      <c r="H1216" s="389" t="s">
        <v>57</v>
      </c>
    </row>
    <row r="1217" spans="1:8">
      <c r="A1217" s="384" t="s">
        <v>111</v>
      </c>
      <c r="B1217" s="384" t="s">
        <v>94</v>
      </c>
      <c r="C1217" s="385" t="s">
        <v>32</v>
      </c>
      <c r="D1217" s="385" t="s">
        <v>13</v>
      </c>
      <c r="E1217" s="386" t="s">
        <v>1880</v>
      </c>
      <c r="F1217" s="387" t="str">
        <f t="shared" si="56"/>
        <v>안심2.5G</v>
      </c>
      <c r="G1217" s="27" t="str">
        <f t="shared" si="57"/>
        <v/>
      </c>
      <c r="H1217" s="389" t="s">
        <v>166</v>
      </c>
    </row>
    <row r="1218" spans="1:8">
      <c r="A1218" s="384" t="s">
        <v>111</v>
      </c>
      <c r="B1218" s="384" t="s">
        <v>94</v>
      </c>
      <c r="C1218" s="385" t="s">
        <v>32</v>
      </c>
      <c r="D1218" s="385" t="s">
        <v>13</v>
      </c>
      <c r="E1218" s="386" t="s">
        <v>1879</v>
      </c>
      <c r="F1218" s="387" t="str">
        <f t="shared" si="56"/>
        <v>안심4G</v>
      </c>
      <c r="G1218" s="27" t="str">
        <f t="shared" si="57"/>
        <v/>
      </c>
      <c r="H1218" s="389" t="s">
        <v>38</v>
      </c>
    </row>
    <row r="1219" spans="1:8">
      <c r="A1219" s="384" t="s">
        <v>111</v>
      </c>
      <c r="B1219" s="384" t="s">
        <v>94</v>
      </c>
      <c r="C1219" s="385" t="s">
        <v>32</v>
      </c>
      <c r="D1219" s="385" t="s">
        <v>13</v>
      </c>
      <c r="E1219" s="386" t="s">
        <v>1881</v>
      </c>
      <c r="F1219" s="387" t="str">
        <f t="shared" si="56"/>
        <v>에센스(스페셜)</v>
      </c>
      <c r="G1219" s="27" t="str">
        <f t="shared" si="57"/>
        <v/>
      </c>
      <c r="H1219" s="389" t="s">
        <v>57</v>
      </c>
    </row>
    <row r="1220" spans="1:8">
      <c r="A1220" s="384" t="s">
        <v>111</v>
      </c>
      <c r="B1220" s="384" t="s">
        <v>94</v>
      </c>
      <c r="C1220" s="385" t="s">
        <v>32</v>
      </c>
      <c r="D1220" s="385" t="s">
        <v>13</v>
      </c>
      <c r="E1220" s="386" t="s">
        <v>1882</v>
      </c>
      <c r="F1220" s="387" t="str">
        <f t="shared" si="56"/>
        <v>에센스(스페셜)</v>
      </c>
      <c r="G1220" s="27" t="str">
        <f t="shared" si="57"/>
        <v/>
      </c>
      <c r="H1220" s="389" t="s">
        <v>57</v>
      </c>
    </row>
    <row r="1221" spans="1:8">
      <c r="A1221" s="384" t="s">
        <v>111</v>
      </c>
      <c r="B1221" s="384" t="s">
        <v>94</v>
      </c>
      <c r="C1221" s="385" t="s">
        <v>32</v>
      </c>
      <c r="D1221" s="385" t="s">
        <v>34</v>
      </c>
      <c r="E1221" s="386" t="s">
        <v>1880</v>
      </c>
      <c r="F1221" s="387" t="str">
        <f t="shared" si="56"/>
        <v>안심2.5G</v>
      </c>
      <c r="G1221" s="27" t="str">
        <f t="shared" si="57"/>
        <v/>
      </c>
      <c r="H1221" s="389" t="s">
        <v>166</v>
      </c>
    </row>
    <row r="1222" spans="1:8">
      <c r="A1222" s="384" t="s">
        <v>111</v>
      </c>
      <c r="B1222" s="384" t="s">
        <v>94</v>
      </c>
      <c r="C1222" s="385" t="s">
        <v>32</v>
      </c>
      <c r="D1222" s="385" t="s">
        <v>34</v>
      </c>
      <c r="E1222" s="386" t="s">
        <v>1879</v>
      </c>
      <c r="F1222" s="387" t="str">
        <f t="shared" si="56"/>
        <v>안심4G</v>
      </c>
      <c r="G1222" s="27" t="str">
        <f t="shared" si="57"/>
        <v/>
      </c>
      <c r="H1222" s="389" t="s">
        <v>38</v>
      </c>
    </row>
    <row r="1223" spans="1:8">
      <c r="A1223" s="384" t="s">
        <v>111</v>
      </c>
      <c r="B1223" s="384" t="s">
        <v>94</v>
      </c>
      <c r="C1223" s="385" t="s">
        <v>32</v>
      </c>
      <c r="D1223" s="385" t="s">
        <v>34</v>
      </c>
      <c r="E1223" s="386" t="s">
        <v>1881</v>
      </c>
      <c r="F1223" s="387" t="str">
        <f t="shared" si="56"/>
        <v>에센스(스페셜)</v>
      </c>
      <c r="G1223" s="27" t="str">
        <f t="shared" si="57"/>
        <v/>
      </c>
      <c r="H1223" s="389" t="s">
        <v>57</v>
      </c>
    </row>
    <row r="1224" spans="1:8">
      <c r="A1224" s="384" t="s">
        <v>111</v>
      </c>
      <c r="B1224" s="384" t="s">
        <v>94</v>
      </c>
      <c r="C1224" s="385" t="s">
        <v>32</v>
      </c>
      <c r="D1224" s="385" t="s">
        <v>34</v>
      </c>
      <c r="E1224" s="386" t="s">
        <v>1882</v>
      </c>
      <c r="F1224" s="387" t="str">
        <f t="shared" si="56"/>
        <v>에센스(스페셜)</v>
      </c>
      <c r="G1224" s="27" t="str">
        <f t="shared" si="57"/>
        <v/>
      </c>
      <c r="H1224" s="389" t="s">
        <v>57</v>
      </c>
    </row>
    <row r="1225" spans="1:8">
      <c r="A1225" s="384" t="s">
        <v>111</v>
      </c>
      <c r="B1225" s="384" t="s">
        <v>94</v>
      </c>
      <c r="C1225" s="385" t="s">
        <v>32</v>
      </c>
      <c r="D1225" s="385" t="s">
        <v>86</v>
      </c>
      <c r="E1225" s="386" t="s">
        <v>1880</v>
      </c>
      <c r="F1225" s="387" t="str">
        <f t="shared" si="56"/>
        <v>안심2.5G</v>
      </c>
      <c r="G1225" s="27" t="str">
        <f t="shared" si="57"/>
        <v/>
      </c>
      <c r="H1225" s="389" t="s">
        <v>166</v>
      </c>
    </row>
    <row r="1226" spans="1:8">
      <c r="A1226" s="384" t="s">
        <v>111</v>
      </c>
      <c r="B1226" s="384" t="s">
        <v>94</v>
      </c>
      <c r="C1226" s="385" t="s">
        <v>32</v>
      </c>
      <c r="D1226" s="385" t="s">
        <v>86</v>
      </c>
      <c r="E1226" s="386" t="s">
        <v>1879</v>
      </c>
      <c r="F1226" s="387" t="str">
        <f t="shared" si="56"/>
        <v>안심4G</v>
      </c>
      <c r="G1226" s="27" t="str">
        <f t="shared" si="57"/>
        <v/>
      </c>
      <c r="H1226" s="389" t="s">
        <v>38</v>
      </c>
    </row>
    <row r="1227" spans="1:8">
      <c r="A1227" s="384" t="s">
        <v>111</v>
      </c>
      <c r="B1227" s="384" t="s">
        <v>94</v>
      </c>
      <c r="C1227" s="385" t="s">
        <v>32</v>
      </c>
      <c r="D1227" s="385" t="s">
        <v>86</v>
      </c>
      <c r="E1227" s="386" t="s">
        <v>1881</v>
      </c>
      <c r="F1227" s="387" t="str">
        <f t="shared" si="56"/>
        <v>에센스(스페셜)</v>
      </c>
      <c r="G1227" s="27" t="str">
        <f t="shared" si="57"/>
        <v/>
      </c>
      <c r="H1227" s="389" t="s">
        <v>57</v>
      </c>
    </row>
    <row r="1228" spans="1:8">
      <c r="A1228" s="384" t="s">
        <v>111</v>
      </c>
      <c r="B1228" s="384" t="s">
        <v>94</v>
      </c>
      <c r="C1228" s="385" t="s">
        <v>32</v>
      </c>
      <c r="D1228" s="385" t="s">
        <v>86</v>
      </c>
      <c r="E1228" s="386" t="s">
        <v>1882</v>
      </c>
      <c r="F1228" s="387" t="str">
        <f t="shared" si="56"/>
        <v>에센스(스페셜)</v>
      </c>
      <c r="G1228" s="27" t="str">
        <f t="shared" si="57"/>
        <v/>
      </c>
      <c r="H1228" s="389" t="s">
        <v>57</v>
      </c>
    </row>
    <row r="1229" spans="1:8">
      <c r="A1229" s="384" t="s">
        <v>111</v>
      </c>
      <c r="B1229" s="384" t="s">
        <v>94</v>
      </c>
      <c r="C1229" s="385" t="s">
        <v>32</v>
      </c>
      <c r="D1229" s="385" t="s">
        <v>161</v>
      </c>
      <c r="E1229" s="386" t="s">
        <v>1880</v>
      </c>
      <c r="F1229" s="387" t="str">
        <f t="shared" si="56"/>
        <v>안심2.5G</v>
      </c>
      <c r="G1229" s="27" t="str">
        <f t="shared" si="57"/>
        <v/>
      </c>
      <c r="H1229" s="389" t="s">
        <v>166</v>
      </c>
    </row>
    <row r="1230" spans="1:8">
      <c r="A1230" s="384" t="s">
        <v>111</v>
      </c>
      <c r="B1230" s="384" t="s">
        <v>94</v>
      </c>
      <c r="C1230" s="385" t="s">
        <v>32</v>
      </c>
      <c r="D1230" s="385" t="s">
        <v>160</v>
      </c>
      <c r="E1230" s="386" t="s">
        <v>1879</v>
      </c>
      <c r="F1230" s="387" t="str">
        <f t="shared" si="56"/>
        <v>안심4G</v>
      </c>
      <c r="G1230" s="27" t="str">
        <f t="shared" si="57"/>
        <v/>
      </c>
      <c r="H1230" s="389" t="s">
        <v>38</v>
      </c>
    </row>
    <row r="1231" spans="1:8">
      <c r="A1231" s="384" t="s">
        <v>111</v>
      </c>
      <c r="B1231" s="384" t="s">
        <v>94</v>
      </c>
      <c r="C1231" s="385" t="s">
        <v>32</v>
      </c>
      <c r="D1231" s="385" t="s">
        <v>160</v>
      </c>
      <c r="E1231" s="386" t="s">
        <v>1881</v>
      </c>
      <c r="F1231" s="387" t="str">
        <f t="shared" si="56"/>
        <v>에센스(스페셜)</v>
      </c>
      <c r="G1231" s="27" t="str">
        <f t="shared" si="57"/>
        <v/>
      </c>
      <c r="H1231" s="389" t="s">
        <v>57</v>
      </c>
    </row>
    <row r="1232" spans="1:8">
      <c r="A1232" s="384" t="s">
        <v>111</v>
      </c>
      <c r="B1232" s="384" t="s">
        <v>94</v>
      </c>
      <c r="C1232" s="385" t="s">
        <v>32</v>
      </c>
      <c r="D1232" s="385" t="s">
        <v>160</v>
      </c>
      <c r="E1232" s="386" t="s">
        <v>1882</v>
      </c>
      <c r="F1232" s="387" t="str">
        <f t="shared" si="56"/>
        <v>에센스(스페셜)</v>
      </c>
      <c r="G1232" s="27" t="str">
        <f t="shared" si="57"/>
        <v/>
      </c>
      <c r="H1232" s="389" t="s">
        <v>57</v>
      </c>
    </row>
    <row r="1233" spans="1:8">
      <c r="A1233" s="384" t="s">
        <v>111</v>
      </c>
      <c r="B1233" s="384" t="s">
        <v>94</v>
      </c>
      <c r="C1233" s="385" t="s">
        <v>50</v>
      </c>
      <c r="D1233" s="385" t="s">
        <v>5</v>
      </c>
      <c r="E1233" s="386" t="s">
        <v>1880</v>
      </c>
      <c r="F1233" s="387" t="str">
        <f t="shared" si="56"/>
        <v>안심2.5G</v>
      </c>
      <c r="G1233" s="27" t="str">
        <f t="shared" si="57"/>
        <v/>
      </c>
      <c r="H1233" s="389" t="s">
        <v>166</v>
      </c>
    </row>
    <row r="1234" spans="1:8">
      <c r="A1234" s="384" t="s">
        <v>111</v>
      </c>
      <c r="B1234" s="384" t="s">
        <v>94</v>
      </c>
      <c r="C1234" s="385" t="s">
        <v>33</v>
      </c>
      <c r="D1234" s="385" t="s">
        <v>5</v>
      </c>
      <c r="E1234" s="386" t="s">
        <v>1879</v>
      </c>
      <c r="F1234" s="387" t="str">
        <f t="shared" si="56"/>
        <v>안심4G</v>
      </c>
      <c r="G1234" s="27" t="str">
        <f t="shared" si="57"/>
        <v/>
      </c>
      <c r="H1234" s="389" t="s">
        <v>38</v>
      </c>
    </row>
    <row r="1235" spans="1:8">
      <c r="A1235" s="384" t="s">
        <v>111</v>
      </c>
      <c r="B1235" s="384" t="s">
        <v>94</v>
      </c>
      <c r="C1235" s="385" t="s">
        <v>33</v>
      </c>
      <c r="D1235" s="385" t="s">
        <v>5</v>
      </c>
      <c r="E1235" s="386" t="s">
        <v>1881</v>
      </c>
      <c r="F1235" s="387" t="str">
        <f t="shared" si="56"/>
        <v>에센스(스페셜)</v>
      </c>
      <c r="G1235" s="27" t="str">
        <f t="shared" si="57"/>
        <v/>
      </c>
      <c r="H1235" s="389" t="s">
        <v>57</v>
      </c>
    </row>
    <row r="1236" spans="1:8">
      <c r="A1236" s="384" t="s">
        <v>111</v>
      </c>
      <c r="B1236" s="384" t="s">
        <v>94</v>
      </c>
      <c r="C1236" s="385" t="s">
        <v>33</v>
      </c>
      <c r="D1236" s="385" t="s">
        <v>5</v>
      </c>
      <c r="E1236" s="386" t="s">
        <v>1882</v>
      </c>
      <c r="F1236" s="387" t="str">
        <f t="shared" si="56"/>
        <v>에센스(스페셜)</v>
      </c>
      <c r="G1236" s="27" t="str">
        <f t="shared" si="57"/>
        <v/>
      </c>
      <c r="H1236" s="389" t="s">
        <v>57</v>
      </c>
    </row>
    <row r="1237" spans="1:8">
      <c r="A1237" s="384" t="s">
        <v>111</v>
      </c>
      <c r="B1237" s="384" t="s">
        <v>94</v>
      </c>
      <c r="C1237" s="385" t="s">
        <v>33</v>
      </c>
      <c r="D1237" s="385" t="s">
        <v>30</v>
      </c>
      <c r="E1237" s="386" t="s">
        <v>1880</v>
      </c>
      <c r="F1237" s="387" t="str">
        <f t="shared" si="56"/>
        <v>안심2.5G</v>
      </c>
      <c r="G1237" s="27" t="str">
        <f t="shared" si="57"/>
        <v/>
      </c>
      <c r="H1237" s="389" t="s">
        <v>166</v>
      </c>
    </row>
    <row r="1238" spans="1:8">
      <c r="A1238" s="384" t="s">
        <v>111</v>
      </c>
      <c r="B1238" s="384" t="s">
        <v>94</v>
      </c>
      <c r="C1238" s="385" t="s">
        <v>33</v>
      </c>
      <c r="D1238" s="385" t="s">
        <v>30</v>
      </c>
      <c r="E1238" s="386" t="s">
        <v>1879</v>
      </c>
      <c r="F1238" s="387" t="str">
        <f t="shared" si="56"/>
        <v>안심4G</v>
      </c>
      <c r="G1238" s="27" t="str">
        <f t="shared" si="57"/>
        <v/>
      </c>
      <c r="H1238" s="389" t="s">
        <v>38</v>
      </c>
    </row>
    <row r="1239" spans="1:8">
      <c r="A1239" s="384" t="s">
        <v>111</v>
      </c>
      <c r="B1239" s="384" t="s">
        <v>94</v>
      </c>
      <c r="C1239" s="385" t="s">
        <v>33</v>
      </c>
      <c r="D1239" s="385" t="s">
        <v>30</v>
      </c>
      <c r="E1239" s="386" t="s">
        <v>1881</v>
      </c>
      <c r="F1239" s="387" t="str">
        <f t="shared" si="56"/>
        <v>에센스(스페셜)</v>
      </c>
      <c r="G1239" s="27" t="str">
        <f t="shared" si="57"/>
        <v/>
      </c>
      <c r="H1239" s="389" t="s">
        <v>57</v>
      </c>
    </row>
    <row r="1240" spans="1:8">
      <c r="A1240" s="384" t="s">
        <v>111</v>
      </c>
      <c r="B1240" s="384" t="s">
        <v>94</v>
      </c>
      <c r="C1240" s="385" t="s">
        <v>33</v>
      </c>
      <c r="D1240" s="385" t="s">
        <v>30</v>
      </c>
      <c r="E1240" s="386" t="s">
        <v>1882</v>
      </c>
      <c r="F1240" s="387" t="str">
        <f t="shared" si="56"/>
        <v>에센스(스페셜)</v>
      </c>
      <c r="G1240" s="27" t="str">
        <f t="shared" si="57"/>
        <v/>
      </c>
      <c r="H1240" s="389" t="s">
        <v>57</v>
      </c>
    </row>
    <row r="1241" spans="1:8">
      <c r="A1241" s="384" t="s">
        <v>111</v>
      </c>
      <c r="B1241" s="384" t="s">
        <v>94</v>
      </c>
      <c r="C1241" s="385" t="s">
        <v>33</v>
      </c>
      <c r="D1241" s="385" t="s">
        <v>10</v>
      </c>
      <c r="E1241" s="386" t="s">
        <v>1880</v>
      </c>
      <c r="F1241" s="387" t="str">
        <f t="shared" si="56"/>
        <v>안심2.5G</v>
      </c>
      <c r="G1241" s="27" t="str">
        <f t="shared" si="57"/>
        <v/>
      </c>
      <c r="H1241" s="389" t="s">
        <v>166</v>
      </c>
    </row>
    <row r="1242" spans="1:8">
      <c r="A1242" s="384" t="s">
        <v>111</v>
      </c>
      <c r="B1242" s="384" t="s">
        <v>94</v>
      </c>
      <c r="C1242" s="385" t="s">
        <v>33</v>
      </c>
      <c r="D1242" s="385" t="s">
        <v>10</v>
      </c>
      <c r="E1242" s="386" t="s">
        <v>1879</v>
      </c>
      <c r="F1242" s="387" t="str">
        <f t="shared" si="56"/>
        <v>안심4G</v>
      </c>
      <c r="G1242" s="27" t="str">
        <f t="shared" si="57"/>
        <v/>
      </c>
      <c r="H1242" s="389" t="s">
        <v>38</v>
      </c>
    </row>
    <row r="1243" spans="1:8">
      <c r="A1243" s="384" t="s">
        <v>111</v>
      </c>
      <c r="B1243" s="384" t="s">
        <v>94</v>
      </c>
      <c r="C1243" s="385" t="s">
        <v>33</v>
      </c>
      <c r="D1243" s="385" t="s">
        <v>10</v>
      </c>
      <c r="E1243" s="386" t="s">
        <v>1881</v>
      </c>
      <c r="F1243" s="387" t="str">
        <f t="shared" si="56"/>
        <v>에센스(스페셜)</v>
      </c>
      <c r="G1243" s="27" t="str">
        <f t="shared" si="57"/>
        <v/>
      </c>
      <c r="H1243" s="389" t="s">
        <v>57</v>
      </c>
    </row>
    <row r="1244" spans="1:8">
      <c r="A1244" s="384" t="s">
        <v>111</v>
      </c>
      <c r="B1244" s="384" t="s">
        <v>94</v>
      </c>
      <c r="C1244" s="385" t="s">
        <v>33</v>
      </c>
      <c r="D1244" s="385" t="s">
        <v>10</v>
      </c>
      <c r="E1244" s="386" t="s">
        <v>1882</v>
      </c>
      <c r="F1244" s="387" t="str">
        <f t="shared" si="56"/>
        <v>에센스(스페셜)</v>
      </c>
      <c r="G1244" s="27" t="str">
        <f t="shared" si="57"/>
        <v/>
      </c>
      <c r="H1244" s="389" t="s">
        <v>57</v>
      </c>
    </row>
    <row r="1245" spans="1:8">
      <c r="A1245" s="384" t="s">
        <v>111</v>
      </c>
      <c r="B1245" s="384" t="s">
        <v>94</v>
      </c>
      <c r="C1245" s="385" t="s">
        <v>33</v>
      </c>
      <c r="D1245" s="385" t="s">
        <v>13</v>
      </c>
      <c r="E1245" s="386" t="s">
        <v>1880</v>
      </c>
      <c r="F1245" s="387" t="str">
        <f t="shared" si="56"/>
        <v>안심2.5G</v>
      </c>
      <c r="G1245" s="27" t="str">
        <f t="shared" si="57"/>
        <v/>
      </c>
      <c r="H1245" s="389" t="s">
        <v>166</v>
      </c>
    </row>
    <row r="1246" spans="1:8">
      <c r="A1246" s="384" t="s">
        <v>111</v>
      </c>
      <c r="B1246" s="384" t="s">
        <v>94</v>
      </c>
      <c r="C1246" s="385" t="s">
        <v>33</v>
      </c>
      <c r="D1246" s="385" t="s">
        <v>13</v>
      </c>
      <c r="E1246" s="386" t="s">
        <v>1879</v>
      </c>
      <c r="F1246" s="387" t="str">
        <f t="shared" si="56"/>
        <v>안심4G</v>
      </c>
      <c r="G1246" s="27" t="str">
        <f t="shared" si="57"/>
        <v/>
      </c>
      <c r="H1246" s="389" t="s">
        <v>38</v>
      </c>
    </row>
    <row r="1247" spans="1:8">
      <c r="A1247" s="384" t="s">
        <v>111</v>
      </c>
      <c r="B1247" s="384" t="s">
        <v>94</v>
      </c>
      <c r="C1247" s="385" t="s">
        <v>33</v>
      </c>
      <c r="D1247" s="385" t="s">
        <v>13</v>
      </c>
      <c r="E1247" s="386" t="s">
        <v>1881</v>
      </c>
      <c r="F1247" s="387" t="str">
        <f t="shared" si="56"/>
        <v>에센스(스페셜)</v>
      </c>
      <c r="G1247" s="27" t="str">
        <f t="shared" si="57"/>
        <v/>
      </c>
      <c r="H1247" s="389" t="s">
        <v>57</v>
      </c>
    </row>
    <row r="1248" spans="1:8">
      <c r="A1248" s="384" t="s">
        <v>111</v>
      </c>
      <c r="B1248" s="384" t="s">
        <v>94</v>
      </c>
      <c r="C1248" s="385" t="s">
        <v>33</v>
      </c>
      <c r="D1248" s="385" t="s">
        <v>13</v>
      </c>
      <c r="E1248" s="386" t="s">
        <v>1882</v>
      </c>
      <c r="F1248" s="387" t="str">
        <f t="shared" si="56"/>
        <v>에센스(스페셜)</v>
      </c>
      <c r="G1248" s="27" t="str">
        <f t="shared" si="57"/>
        <v/>
      </c>
      <c r="H1248" s="389" t="s">
        <v>57</v>
      </c>
    </row>
    <row r="1249" spans="1:8">
      <c r="A1249" s="384" t="s">
        <v>111</v>
      </c>
      <c r="B1249" s="384" t="s">
        <v>94</v>
      </c>
      <c r="C1249" s="385" t="s">
        <v>33</v>
      </c>
      <c r="D1249" s="385" t="s">
        <v>34</v>
      </c>
      <c r="E1249" s="386" t="s">
        <v>1880</v>
      </c>
      <c r="F1249" s="387" t="str">
        <f t="shared" si="56"/>
        <v>안심2.5G</v>
      </c>
      <c r="G1249" s="27" t="str">
        <f t="shared" si="57"/>
        <v/>
      </c>
      <c r="H1249" s="389" t="s">
        <v>166</v>
      </c>
    </row>
    <row r="1250" spans="1:8">
      <c r="A1250" s="384" t="s">
        <v>111</v>
      </c>
      <c r="B1250" s="384" t="s">
        <v>94</v>
      </c>
      <c r="C1250" s="385" t="s">
        <v>33</v>
      </c>
      <c r="D1250" s="385" t="s">
        <v>34</v>
      </c>
      <c r="E1250" s="386" t="s">
        <v>1879</v>
      </c>
      <c r="F1250" s="387" t="str">
        <f t="shared" si="56"/>
        <v>안심4G</v>
      </c>
      <c r="G1250" s="27" t="str">
        <f t="shared" si="57"/>
        <v/>
      </c>
      <c r="H1250" s="389" t="s">
        <v>38</v>
      </c>
    </row>
    <row r="1251" spans="1:8">
      <c r="A1251" s="384" t="s">
        <v>111</v>
      </c>
      <c r="B1251" s="384" t="s">
        <v>94</v>
      </c>
      <c r="C1251" s="385" t="s">
        <v>33</v>
      </c>
      <c r="D1251" s="385" t="s">
        <v>34</v>
      </c>
      <c r="E1251" s="386" t="s">
        <v>1881</v>
      </c>
      <c r="F1251" s="387" t="str">
        <f t="shared" si="56"/>
        <v>에센스(스페셜)</v>
      </c>
      <c r="G1251" s="27" t="str">
        <f t="shared" si="57"/>
        <v/>
      </c>
      <c r="H1251" s="389" t="s">
        <v>57</v>
      </c>
    </row>
    <row r="1252" spans="1:8">
      <c r="A1252" s="384" t="s">
        <v>111</v>
      </c>
      <c r="B1252" s="384" t="s">
        <v>94</v>
      </c>
      <c r="C1252" s="385" t="s">
        <v>33</v>
      </c>
      <c r="D1252" s="385" t="s">
        <v>34</v>
      </c>
      <c r="E1252" s="386" t="s">
        <v>1882</v>
      </c>
      <c r="F1252" s="387" t="str">
        <f t="shared" si="56"/>
        <v>에센스(스페셜)</v>
      </c>
      <c r="G1252" s="27" t="str">
        <f t="shared" si="57"/>
        <v/>
      </c>
      <c r="H1252" s="389" t="s">
        <v>57</v>
      </c>
    </row>
    <row r="1253" spans="1:8">
      <c r="A1253" s="384" t="s">
        <v>111</v>
      </c>
      <c r="B1253" s="384" t="s">
        <v>94</v>
      </c>
      <c r="C1253" s="385" t="s">
        <v>33</v>
      </c>
      <c r="D1253" s="385" t="s">
        <v>86</v>
      </c>
      <c r="E1253" s="386" t="s">
        <v>1880</v>
      </c>
      <c r="F1253" s="387" t="str">
        <f t="shared" si="56"/>
        <v>안심2.5G</v>
      </c>
      <c r="G1253" s="27" t="str">
        <f t="shared" si="57"/>
        <v/>
      </c>
      <c r="H1253" s="389" t="s">
        <v>166</v>
      </c>
    </row>
    <row r="1254" spans="1:8">
      <c r="A1254" s="384" t="s">
        <v>111</v>
      </c>
      <c r="B1254" s="384" t="s">
        <v>94</v>
      </c>
      <c r="C1254" s="385" t="s">
        <v>33</v>
      </c>
      <c r="D1254" s="385" t="s">
        <v>86</v>
      </c>
      <c r="E1254" s="386" t="s">
        <v>1879</v>
      </c>
      <c r="F1254" s="387" t="str">
        <f t="shared" si="56"/>
        <v>안심4G</v>
      </c>
      <c r="G1254" s="27" t="str">
        <f t="shared" si="57"/>
        <v/>
      </c>
      <c r="H1254" s="389" t="s">
        <v>38</v>
      </c>
    </row>
    <row r="1255" spans="1:8">
      <c r="A1255" s="384" t="s">
        <v>111</v>
      </c>
      <c r="B1255" s="384" t="s">
        <v>94</v>
      </c>
      <c r="C1255" s="385" t="s">
        <v>33</v>
      </c>
      <c r="D1255" s="385" t="s">
        <v>86</v>
      </c>
      <c r="E1255" s="386" t="s">
        <v>1881</v>
      </c>
      <c r="F1255" s="387" t="str">
        <f t="shared" si="56"/>
        <v>에센스(스페셜)</v>
      </c>
      <c r="G1255" s="27" t="str">
        <f t="shared" si="57"/>
        <v/>
      </c>
      <c r="H1255" s="389" t="s">
        <v>57</v>
      </c>
    </row>
    <row r="1256" spans="1:8">
      <c r="A1256" s="384" t="s">
        <v>111</v>
      </c>
      <c r="B1256" s="384" t="s">
        <v>94</v>
      </c>
      <c r="C1256" s="385" t="s">
        <v>33</v>
      </c>
      <c r="D1256" s="385" t="s">
        <v>86</v>
      </c>
      <c r="E1256" s="386" t="s">
        <v>1882</v>
      </c>
      <c r="F1256" s="387" t="str">
        <f t="shared" si="56"/>
        <v>에센스(스페셜)</v>
      </c>
      <c r="G1256" s="27" t="str">
        <f t="shared" si="57"/>
        <v/>
      </c>
      <c r="H1256" s="389" t="s">
        <v>57</v>
      </c>
    </row>
    <row r="1257" spans="1:8">
      <c r="A1257" s="384" t="s">
        <v>111</v>
      </c>
      <c r="B1257" s="384" t="s">
        <v>94</v>
      </c>
      <c r="C1257" s="385" t="s">
        <v>33</v>
      </c>
      <c r="D1257" s="385" t="s">
        <v>161</v>
      </c>
      <c r="E1257" s="386" t="s">
        <v>1880</v>
      </c>
      <c r="F1257" s="387" t="str">
        <f t="shared" si="56"/>
        <v>안심2.5G</v>
      </c>
      <c r="G1257" s="27" t="str">
        <f t="shared" si="57"/>
        <v/>
      </c>
      <c r="H1257" s="389" t="s">
        <v>166</v>
      </c>
    </row>
    <row r="1258" spans="1:8">
      <c r="A1258" s="384" t="s">
        <v>111</v>
      </c>
      <c r="B1258" s="384" t="s">
        <v>94</v>
      </c>
      <c r="C1258" s="385" t="s">
        <v>33</v>
      </c>
      <c r="D1258" s="385" t="s">
        <v>160</v>
      </c>
      <c r="E1258" s="386" t="s">
        <v>1879</v>
      </c>
      <c r="F1258" s="387" t="str">
        <f t="shared" si="56"/>
        <v>안심4G</v>
      </c>
      <c r="G1258" s="27" t="str">
        <f t="shared" si="57"/>
        <v/>
      </c>
      <c r="H1258" s="389" t="s">
        <v>38</v>
      </c>
    </row>
    <row r="1259" spans="1:8">
      <c r="A1259" s="384" t="s">
        <v>111</v>
      </c>
      <c r="B1259" s="384" t="s">
        <v>94</v>
      </c>
      <c r="C1259" s="385" t="s">
        <v>33</v>
      </c>
      <c r="D1259" s="385" t="s">
        <v>160</v>
      </c>
      <c r="E1259" s="386" t="s">
        <v>1881</v>
      </c>
      <c r="F1259" s="387" t="str">
        <f t="shared" si="56"/>
        <v>에센스(스페셜)</v>
      </c>
      <c r="G1259" s="27" t="str">
        <f t="shared" si="57"/>
        <v/>
      </c>
      <c r="H1259" s="389" t="s">
        <v>57</v>
      </c>
    </row>
    <row r="1260" spans="1:8">
      <c r="A1260" s="384" t="s">
        <v>111</v>
      </c>
      <c r="B1260" s="384" t="s">
        <v>94</v>
      </c>
      <c r="C1260" s="385" t="s">
        <v>33</v>
      </c>
      <c r="D1260" s="385" t="s">
        <v>160</v>
      </c>
      <c r="E1260" s="386" t="s">
        <v>1882</v>
      </c>
      <c r="F1260" s="387" t="str">
        <f t="shared" si="56"/>
        <v>에센스(스페셜)</v>
      </c>
      <c r="G1260" s="27" t="str">
        <f t="shared" si="57"/>
        <v/>
      </c>
      <c r="H1260" s="389" t="s">
        <v>57</v>
      </c>
    </row>
    <row r="1261" spans="1:8">
      <c r="A1261" s="384" t="s">
        <v>111</v>
      </c>
      <c r="B1261" s="384" t="s">
        <v>97</v>
      </c>
      <c r="C1261" s="385" t="s">
        <v>28</v>
      </c>
      <c r="D1261" s="385" t="s">
        <v>5</v>
      </c>
      <c r="E1261" s="386" t="s">
        <v>1880</v>
      </c>
      <c r="F1261" s="387" t="str">
        <f t="shared" ref="F1261:F1324" si="58">IFERROR(VLOOKUP(E1261,$A$10:$E$16,5,0),0)</f>
        <v>안심2.5G</v>
      </c>
      <c r="G1261" s="27" t="str">
        <f t="shared" si="57"/>
        <v/>
      </c>
      <c r="H1261" s="389" t="s">
        <v>166</v>
      </c>
    </row>
    <row r="1262" spans="1:8">
      <c r="A1262" s="384" t="s">
        <v>111</v>
      </c>
      <c r="B1262" s="384" t="s">
        <v>96</v>
      </c>
      <c r="C1262" s="385" t="s">
        <v>28</v>
      </c>
      <c r="D1262" s="385" t="s">
        <v>5</v>
      </c>
      <c r="E1262" s="386" t="s">
        <v>1879</v>
      </c>
      <c r="F1262" s="387" t="str">
        <f t="shared" si="58"/>
        <v>안심4G</v>
      </c>
      <c r="G1262" s="27" t="str">
        <f t="shared" si="57"/>
        <v/>
      </c>
      <c r="H1262" s="389" t="s">
        <v>38</v>
      </c>
    </row>
    <row r="1263" spans="1:8">
      <c r="A1263" s="384" t="s">
        <v>111</v>
      </c>
      <c r="B1263" s="384" t="s">
        <v>96</v>
      </c>
      <c r="C1263" s="385" t="s">
        <v>28</v>
      </c>
      <c r="D1263" s="385" t="s">
        <v>5</v>
      </c>
      <c r="E1263" s="386" t="s">
        <v>1881</v>
      </c>
      <c r="F1263" s="387" t="str">
        <f t="shared" si="58"/>
        <v>에센스(스페셜)</v>
      </c>
      <c r="G1263" s="27" t="str">
        <f t="shared" si="57"/>
        <v/>
      </c>
      <c r="H1263" s="389" t="s">
        <v>57</v>
      </c>
    </row>
    <row r="1264" spans="1:8">
      <c r="A1264" s="384" t="s">
        <v>111</v>
      </c>
      <c r="B1264" s="384" t="s">
        <v>96</v>
      </c>
      <c r="C1264" s="385" t="s">
        <v>28</v>
      </c>
      <c r="D1264" s="385" t="s">
        <v>5</v>
      </c>
      <c r="E1264" s="386" t="s">
        <v>1882</v>
      </c>
      <c r="F1264" s="387" t="str">
        <f t="shared" si="58"/>
        <v>에센스(스페셜)</v>
      </c>
      <c r="G1264" s="27" t="str">
        <f t="shared" si="57"/>
        <v/>
      </c>
      <c r="H1264" s="389" t="s">
        <v>57</v>
      </c>
    </row>
    <row r="1265" spans="1:8">
      <c r="A1265" s="384" t="s">
        <v>111</v>
      </c>
      <c r="B1265" s="384" t="s">
        <v>96</v>
      </c>
      <c r="C1265" s="385" t="s">
        <v>28</v>
      </c>
      <c r="D1265" s="385" t="s">
        <v>30</v>
      </c>
      <c r="E1265" s="386" t="s">
        <v>1880</v>
      </c>
      <c r="F1265" s="387" t="str">
        <f t="shared" si="58"/>
        <v>안심2.5G</v>
      </c>
      <c r="G1265" s="27" t="str">
        <f t="shared" si="57"/>
        <v/>
      </c>
      <c r="H1265" s="389" t="s">
        <v>166</v>
      </c>
    </row>
    <row r="1266" spans="1:8">
      <c r="A1266" s="384" t="s">
        <v>111</v>
      </c>
      <c r="B1266" s="384" t="s">
        <v>96</v>
      </c>
      <c r="C1266" s="385" t="s">
        <v>28</v>
      </c>
      <c r="D1266" s="385" t="s">
        <v>30</v>
      </c>
      <c r="E1266" s="386" t="s">
        <v>1879</v>
      </c>
      <c r="F1266" s="387" t="str">
        <f t="shared" si="58"/>
        <v>안심4G</v>
      </c>
      <c r="G1266" s="27" t="str">
        <f t="shared" si="57"/>
        <v/>
      </c>
      <c r="H1266" s="389" t="s">
        <v>38</v>
      </c>
    </row>
    <row r="1267" spans="1:8">
      <c r="A1267" s="384" t="s">
        <v>111</v>
      </c>
      <c r="B1267" s="384" t="s">
        <v>96</v>
      </c>
      <c r="C1267" s="385" t="s">
        <v>28</v>
      </c>
      <c r="D1267" s="385" t="s">
        <v>30</v>
      </c>
      <c r="E1267" s="386" t="s">
        <v>1881</v>
      </c>
      <c r="F1267" s="387" t="str">
        <f t="shared" si="58"/>
        <v>에센스(스페셜)</v>
      </c>
      <c r="G1267" s="27" t="str">
        <f t="shared" si="57"/>
        <v/>
      </c>
      <c r="H1267" s="389" t="s">
        <v>57</v>
      </c>
    </row>
    <row r="1268" spans="1:8">
      <c r="A1268" s="384" t="s">
        <v>111</v>
      </c>
      <c r="B1268" s="384" t="s">
        <v>96</v>
      </c>
      <c r="C1268" s="385" t="s">
        <v>28</v>
      </c>
      <c r="D1268" s="385" t="s">
        <v>30</v>
      </c>
      <c r="E1268" s="386" t="s">
        <v>1882</v>
      </c>
      <c r="F1268" s="387" t="str">
        <f t="shared" si="58"/>
        <v>에센스(스페셜)</v>
      </c>
      <c r="G1268" s="27" t="str">
        <f t="shared" si="57"/>
        <v/>
      </c>
      <c r="H1268" s="389" t="s">
        <v>57</v>
      </c>
    </row>
    <row r="1269" spans="1:8">
      <c r="A1269" s="384" t="s">
        <v>111</v>
      </c>
      <c r="B1269" s="384" t="s">
        <v>96</v>
      </c>
      <c r="C1269" s="385" t="s">
        <v>28</v>
      </c>
      <c r="D1269" s="385" t="s">
        <v>10</v>
      </c>
      <c r="E1269" s="386" t="s">
        <v>1880</v>
      </c>
      <c r="F1269" s="387" t="str">
        <f t="shared" si="58"/>
        <v>안심2.5G</v>
      </c>
      <c r="G1269" s="27" t="str">
        <f t="shared" si="57"/>
        <v/>
      </c>
      <c r="H1269" s="389" t="s">
        <v>166</v>
      </c>
    </row>
    <row r="1270" spans="1:8">
      <c r="A1270" s="384" t="s">
        <v>111</v>
      </c>
      <c r="B1270" s="384" t="s">
        <v>96</v>
      </c>
      <c r="C1270" s="385" t="s">
        <v>28</v>
      </c>
      <c r="D1270" s="385" t="s">
        <v>10</v>
      </c>
      <c r="E1270" s="386" t="s">
        <v>1879</v>
      </c>
      <c r="F1270" s="387" t="str">
        <f t="shared" si="58"/>
        <v>안심4G</v>
      </c>
      <c r="G1270" s="27" t="str">
        <f t="shared" si="57"/>
        <v/>
      </c>
      <c r="H1270" s="389" t="s">
        <v>38</v>
      </c>
    </row>
    <row r="1271" spans="1:8">
      <c r="A1271" s="384" t="s">
        <v>111</v>
      </c>
      <c r="B1271" s="384" t="s">
        <v>96</v>
      </c>
      <c r="C1271" s="385" t="s">
        <v>28</v>
      </c>
      <c r="D1271" s="385" t="s">
        <v>10</v>
      </c>
      <c r="E1271" s="386" t="s">
        <v>1881</v>
      </c>
      <c r="F1271" s="387" t="str">
        <f t="shared" si="58"/>
        <v>에센스(스페셜)</v>
      </c>
      <c r="G1271" s="27" t="str">
        <f t="shared" si="57"/>
        <v/>
      </c>
      <c r="H1271" s="389" t="s">
        <v>57</v>
      </c>
    </row>
    <row r="1272" spans="1:8">
      <c r="A1272" s="384" t="s">
        <v>111</v>
      </c>
      <c r="B1272" s="384" t="s">
        <v>96</v>
      </c>
      <c r="C1272" s="385" t="s">
        <v>28</v>
      </c>
      <c r="D1272" s="385" t="s">
        <v>10</v>
      </c>
      <c r="E1272" s="386" t="s">
        <v>1882</v>
      </c>
      <c r="F1272" s="387" t="str">
        <f t="shared" si="58"/>
        <v>에센스(스페셜)</v>
      </c>
      <c r="G1272" s="27" t="str">
        <f t="shared" si="57"/>
        <v/>
      </c>
      <c r="H1272" s="389" t="s">
        <v>57</v>
      </c>
    </row>
    <row r="1273" spans="1:8">
      <c r="A1273" s="384" t="s">
        <v>111</v>
      </c>
      <c r="B1273" s="384" t="s">
        <v>96</v>
      </c>
      <c r="C1273" s="385" t="s">
        <v>28</v>
      </c>
      <c r="D1273" s="385" t="s">
        <v>13</v>
      </c>
      <c r="E1273" s="386" t="s">
        <v>1880</v>
      </c>
      <c r="F1273" s="387" t="str">
        <f t="shared" si="58"/>
        <v>안심2.5G</v>
      </c>
      <c r="G1273" s="27" t="str">
        <f t="shared" si="57"/>
        <v/>
      </c>
      <c r="H1273" s="389" t="s">
        <v>166</v>
      </c>
    </row>
    <row r="1274" spans="1:8">
      <c r="A1274" s="384" t="s">
        <v>111</v>
      </c>
      <c r="B1274" s="384" t="s">
        <v>96</v>
      </c>
      <c r="C1274" s="385" t="s">
        <v>28</v>
      </c>
      <c r="D1274" s="385" t="s">
        <v>13</v>
      </c>
      <c r="E1274" s="386" t="s">
        <v>1879</v>
      </c>
      <c r="F1274" s="387" t="str">
        <f t="shared" si="58"/>
        <v>안심4G</v>
      </c>
      <c r="G1274" s="27" t="str">
        <f t="shared" si="57"/>
        <v/>
      </c>
      <c r="H1274" s="389" t="s">
        <v>38</v>
      </c>
    </row>
    <row r="1275" spans="1:8">
      <c r="A1275" s="384" t="s">
        <v>111</v>
      </c>
      <c r="B1275" s="384" t="s">
        <v>96</v>
      </c>
      <c r="C1275" s="385" t="s">
        <v>28</v>
      </c>
      <c r="D1275" s="385" t="s">
        <v>13</v>
      </c>
      <c r="E1275" s="386" t="s">
        <v>1881</v>
      </c>
      <c r="F1275" s="387" t="str">
        <f t="shared" si="58"/>
        <v>에센스(스페셜)</v>
      </c>
      <c r="G1275" s="27" t="str">
        <f t="shared" si="57"/>
        <v/>
      </c>
      <c r="H1275" s="389" t="s">
        <v>57</v>
      </c>
    </row>
    <row r="1276" spans="1:8">
      <c r="A1276" s="384" t="s">
        <v>111</v>
      </c>
      <c r="B1276" s="384" t="s">
        <v>96</v>
      </c>
      <c r="C1276" s="385" t="s">
        <v>28</v>
      </c>
      <c r="D1276" s="385" t="s">
        <v>13</v>
      </c>
      <c r="E1276" s="386" t="s">
        <v>1882</v>
      </c>
      <c r="F1276" s="387" t="str">
        <f t="shared" si="58"/>
        <v>에센스(스페셜)</v>
      </c>
      <c r="G1276" s="27" t="str">
        <f t="shared" si="57"/>
        <v/>
      </c>
      <c r="H1276" s="389" t="s">
        <v>57</v>
      </c>
    </row>
    <row r="1277" spans="1:8">
      <c r="A1277" s="384" t="s">
        <v>111</v>
      </c>
      <c r="B1277" s="384" t="s">
        <v>96</v>
      </c>
      <c r="C1277" s="385" t="s">
        <v>28</v>
      </c>
      <c r="D1277" s="385" t="s">
        <v>34</v>
      </c>
      <c r="E1277" s="386" t="s">
        <v>1880</v>
      </c>
      <c r="F1277" s="387" t="str">
        <f t="shared" si="58"/>
        <v>안심2.5G</v>
      </c>
      <c r="G1277" s="27" t="str">
        <f t="shared" ref="G1277:G1340" si="59">IF(F1277="스몰","LTE안심옵션","")</f>
        <v/>
      </c>
      <c r="H1277" s="389" t="s">
        <v>166</v>
      </c>
    </row>
    <row r="1278" spans="1:8">
      <c r="A1278" s="384" t="s">
        <v>111</v>
      </c>
      <c r="B1278" s="384" t="s">
        <v>96</v>
      </c>
      <c r="C1278" s="385" t="s">
        <v>28</v>
      </c>
      <c r="D1278" s="385" t="s">
        <v>34</v>
      </c>
      <c r="E1278" s="386" t="s">
        <v>1879</v>
      </c>
      <c r="F1278" s="387" t="str">
        <f t="shared" si="58"/>
        <v>안심4G</v>
      </c>
      <c r="G1278" s="27" t="str">
        <f t="shared" si="59"/>
        <v/>
      </c>
      <c r="H1278" s="389" t="s">
        <v>38</v>
      </c>
    </row>
    <row r="1279" spans="1:8">
      <c r="A1279" s="384" t="s">
        <v>111</v>
      </c>
      <c r="B1279" s="384" t="s">
        <v>96</v>
      </c>
      <c r="C1279" s="385" t="s">
        <v>28</v>
      </c>
      <c r="D1279" s="385" t="s">
        <v>34</v>
      </c>
      <c r="E1279" s="386" t="s">
        <v>1881</v>
      </c>
      <c r="F1279" s="387" t="str">
        <f t="shared" si="58"/>
        <v>에센스(스페셜)</v>
      </c>
      <c r="G1279" s="27" t="str">
        <f t="shared" si="59"/>
        <v/>
      </c>
      <c r="H1279" s="389" t="s">
        <v>57</v>
      </c>
    </row>
    <row r="1280" spans="1:8">
      <c r="A1280" s="384" t="s">
        <v>111</v>
      </c>
      <c r="B1280" s="384" t="s">
        <v>96</v>
      </c>
      <c r="C1280" s="385" t="s">
        <v>28</v>
      </c>
      <c r="D1280" s="385" t="s">
        <v>34</v>
      </c>
      <c r="E1280" s="386" t="s">
        <v>1882</v>
      </c>
      <c r="F1280" s="387" t="str">
        <f t="shared" si="58"/>
        <v>에센스(스페셜)</v>
      </c>
      <c r="G1280" s="27" t="str">
        <f t="shared" si="59"/>
        <v/>
      </c>
      <c r="H1280" s="389" t="s">
        <v>57</v>
      </c>
    </row>
    <row r="1281" spans="1:8">
      <c r="A1281" s="384" t="s">
        <v>111</v>
      </c>
      <c r="B1281" s="384" t="s">
        <v>96</v>
      </c>
      <c r="C1281" s="385" t="s">
        <v>28</v>
      </c>
      <c r="D1281" s="385" t="s">
        <v>86</v>
      </c>
      <c r="E1281" s="386" t="s">
        <v>1880</v>
      </c>
      <c r="F1281" s="387" t="str">
        <f t="shared" si="58"/>
        <v>안심2.5G</v>
      </c>
      <c r="G1281" s="27" t="str">
        <f t="shared" si="59"/>
        <v/>
      </c>
      <c r="H1281" s="389" t="s">
        <v>166</v>
      </c>
    </row>
    <row r="1282" spans="1:8">
      <c r="A1282" s="384" t="s">
        <v>111</v>
      </c>
      <c r="B1282" s="384" t="s">
        <v>96</v>
      </c>
      <c r="C1282" s="385" t="s">
        <v>28</v>
      </c>
      <c r="D1282" s="385" t="s">
        <v>86</v>
      </c>
      <c r="E1282" s="386" t="s">
        <v>1879</v>
      </c>
      <c r="F1282" s="387" t="str">
        <f t="shared" si="58"/>
        <v>안심4G</v>
      </c>
      <c r="G1282" s="27" t="str">
        <f t="shared" si="59"/>
        <v/>
      </c>
      <c r="H1282" s="389" t="s">
        <v>38</v>
      </c>
    </row>
    <row r="1283" spans="1:8">
      <c r="A1283" s="384" t="s">
        <v>111</v>
      </c>
      <c r="B1283" s="384" t="s">
        <v>96</v>
      </c>
      <c r="C1283" s="385" t="s">
        <v>28</v>
      </c>
      <c r="D1283" s="385" t="s">
        <v>86</v>
      </c>
      <c r="E1283" s="386" t="s">
        <v>1881</v>
      </c>
      <c r="F1283" s="387" t="str">
        <f t="shared" si="58"/>
        <v>에센스(스페셜)</v>
      </c>
      <c r="G1283" s="27" t="str">
        <f t="shared" si="59"/>
        <v/>
      </c>
      <c r="H1283" s="389" t="s">
        <v>57</v>
      </c>
    </row>
    <row r="1284" spans="1:8">
      <c r="A1284" s="384" t="s">
        <v>111</v>
      </c>
      <c r="B1284" s="384" t="s">
        <v>96</v>
      </c>
      <c r="C1284" s="385" t="s">
        <v>28</v>
      </c>
      <c r="D1284" s="385" t="s">
        <v>86</v>
      </c>
      <c r="E1284" s="386" t="s">
        <v>1882</v>
      </c>
      <c r="F1284" s="387" t="str">
        <f t="shared" si="58"/>
        <v>에센스(스페셜)</v>
      </c>
      <c r="G1284" s="27" t="str">
        <f t="shared" si="59"/>
        <v/>
      </c>
      <c r="H1284" s="389" t="s">
        <v>57</v>
      </c>
    </row>
    <row r="1285" spans="1:8">
      <c r="A1285" s="384" t="s">
        <v>111</v>
      </c>
      <c r="B1285" s="384" t="s">
        <v>96</v>
      </c>
      <c r="C1285" s="385" t="s">
        <v>28</v>
      </c>
      <c r="D1285" s="385" t="s">
        <v>161</v>
      </c>
      <c r="E1285" s="386" t="s">
        <v>1880</v>
      </c>
      <c r="F1285" s="387" t="str">
        <f t="shared" si="58"/>
        <v>안심2.5G</v>
      </c>
      <c r="G1285" s="27" t="str">
        <f t="shared" si="59"/>
        <v/>
      </c>
      <c r="H1285" s="389" t="s">
        <v>166</v>
      </c>
    </row>
    <row r="1286" spans="1:8">
      <c r="A1286" s="384" t="s">
        <v>111</v>
      </c>
      <c r="B1286" s="384" t="s">
        <v>96</v>
      </c>
      <c r="C1286" s="385" t="s">
        <v>28</v>
      </c>
      <c r="D1286" s="385" t="s">
        <v>160</v>
      </c>
      <c r="E1286" s="386" t="s">
        <v>1879</v>
      </c>
      <c r="F1286" s="387" t="str">
        <f t="shared" si="58"/>
        <v>안심4G</v>
      </c>
      <c r="G1286" s="27" t="str">
        <f t="shared" si="59"/>
        <v/>
      </c>
      <c r="H1286" s="389" t="s">
        <v>38</v>
      </c>
    </row>
    <row r="1287" spans="1:8">
      <c r="A1287" s="384" t="s">
        <v>111</v>
      </c>
      <c r="B1287" s="384" t="s">
        <v>96</v>
      </c>
      <c r="C1287" s="385" t="s">
        <v>28</v>
      </c>
      <c r="D1287" s="385" t="s">
        <v>160</v>
      </c>
      <c r="E1287" s="386" t="s">
        <v>1881</v>
      </c>
      <c r="F1287" s="387" t="str">
        <f t="shared" si="58"/>
        <v>에센스(스페셜)</v>
      </c>
      <c r="G1287" s="27" t="str">
        <f t="shared" si="59"/>
        <v/>
      </c>
      <c r="H1287" s="389" t="s">
        <v>57</v>
      </c>
    </row>
    <row r="1288" spans="1:8">
      <c r="A1288" s="384" t="s">
        <v>111</v>
      </c>
      <c r="B1288" s="384" t="s">
        <v>96</v>
      </c>
      <c r="C1288" s="385" t="s">
        <v>28</v>
      </c>
      <c r="D1288" s="385" t="s">
        <v>160</v>
      </c>
      <c r="E1288" s="386" t="s">
        <v>1882</v>
      </c>
      <c r="F1288" s="387" t="str">
        <f t="shared" si="58"/>
        <v>에센스(스페셜)</v>
      </c>
      <c r="G1288" s="27" t="str">
        <f t="shared" si="59"/>
        <v/>
      </c>
      <c r="H1288" s="389" t="s">
        <v>57</v>
      </c>
    </row>
    <row r="1289" spans="1:8">
      <c r="A1289" s="384" t="s">
        <v>111</v>
      </c>
      <c r="B1289" s="384" t="s">
        <v>96</v>
      </c>
      <c r="C1289" s="385" t="s">
        <v>48</v>
      </c>
      <c r="D1289" s="385" t="s">
        <v>5</v>
      </c>
      <c r="E1289" s="386" t="s">
        <v>1880</v>
      </c>
      <c r="F1289" s="387" t="str">
        <f t="shared" si="58"/>
        <v>안심2.5G</v>
      </c>
      <c r="G1289" s="27" t="str">
        <f t="shared" si="59"/>
        <v/>
      </c>
      <c r="H1289" s="389" t="s">
        <v>166</v>
      </c>
    </row>
    <row r="1290" spans="1:8">
      <c r="A1290" s="384" t="s">
        <v>111</v>
      </c>
      <c r="B1290" s="384" t="s">
        <v>96</v>
      </c>
      <c r="C1290" s="385" t="s">
        <v>31</v>
      </c>
      <c r="D1290" s="385" t="s">
        <v>5</v>
      </c>
      <c r="E1290" s="386" t="s">
        <v>1879</v>
      </c>
      <c r="F1290" s="387" t="str">
        <f t="shared" si="58"/>
        <v>안심4G</v>
      </c>
      <c r="G1290" s="27" t="str">
        <f t="shared" si="59"/>
        <v/>
      </c>
      <c r="H1290" s="389" t="s">
        <v>38</v>
      </c>
    </row>
    <row r="1291" spans="1:8">
      <c r="A1291" s="384" t="s">
        <v>111</v>
      </c>
      <c r="B1291" s="384" t="s">
        <v>96</v>
      </c>
      <c r="C1291" s="385" t="s">
        <v>31</v>
      </c>
      <c r="D1291" s="385" t="s">
        <v>5</v>
      </c>
      <c r="E1291" s="386" t="s">
        <v>1881</v>
      </c>
      <c r="F1291" s="387" t="str">
        <f t="shared" si="58"/>
        <v>에센스(스페셜)</v>
      </c>
      <c r="G1291" s="27" t="str">
        <f t="shared" si="59"/>
        <v/>
      </c>
      <c r="H1291" s="389" t="s">
        <v>57</v>
      </c>
    </row>
    <row r="1292" spans="1:8">
      <c r="A1292" s="384" t="s">
        <v>111</v>
      </c>
      <c r="B1292" s="384" t="s">
        <v>96</v>
      </c>
      <c r="C1292" s="385" t="s">
        <v>31</v>
      </c>
      <c r="D1292" s="385" t="s">
        <v>5</v>
      </c>
      <c r="E1292" s="386" t="s">
        <v>1882</v>
      </c>
      <c r="F1292" s="387" t="str">
        <f t="shared" si="58"/>
        <v>에센스(스페셜)</v>
      </c>
      <c r="G1292" s="27" t="str">
        <f t="shared" si="59"/>
        <v/>
      </c>
      <c r="H1292" s="389" t="s">
        <v>57</v>
      </c>
    </row>
    <row r="1293" spans="1:8">
      <c r="A1293" s="384" t="s">
        <v>111</v>
      </c>
      <c r="B1293" s="384" t="s">
        <v>96</v>
      </c>
      <c r="C1293" s="385" t="s">
        <v>31</v>
      </c>
      <c r="D1293" s="385" t="s">
        <v>30</v>
      </c>
      <c r="E1293" s="386" t="s">
        <v>1880</v>
      </c>
      <c r="F1293" s="387" t="str">
        <f t="shared" si="58"/>
        <v>안심2.5G</v>
      </c>
      <c r="G1293" s="27" t="str">
        <f t="shared" si="59"/>
        <v/>
      </c>
      <c r="H1293" s="389" t="s">
        <v>166</v>
      </c>
    </row>
    <row r="1294" spans="1:8">
      <c r="A1294" s="384" t="s">
        <v>111</v>
      </c>
      <c r="B1294" s="384" t="s">
        <v>96</v>
      </c>
      <c r="C1294" s="385" t="s">
        <v>31</v>
      </c>
      <c r="D1294" s="385" t="s">
        <v>30</v>
      </c>
      <c r="E1294" s="386" t="s">
        <v>1879</v>
      </c>
      <c r="F1294" s="387" t="str">
        <f t="shared" si="58"/>
        <v>안심4G</v>
      </c>
      <c r="G1294" s="27" t="str">
        <f t="shared" si="59"/>
        <v/>
      </c>
      <c r="H1294" s="389" t="s">
        <v>38</v>
      </c>
    </row>
    <row r="1295" spans="1:8">
      <c r="A1295" s="384" t="s">
        <v>111</v>
      </c>
      <c r="B1295" s="384" t="s">
        <v>96</v>
      </c>
      <c r="C1295" s="385" t="s">
        <v>31</v>
      </c>
      <c r="D1295" s="385" t="s">
        <v>30</v>
      </c>
      <c r="E1295" s="386" t="s">
        <v>1881</v>
      </c>
      <c r="F1295" s="387" t="str">
        <f t="shared" si="58"/>
        <v>에센스(스페셜)</v>
      </c>
      <c r="G1295" s="27" t="str">
        <f t="shared" si="59"/>
        <v/>
      </c>
      <c r="H1295" s="389" t="s">
        <v>57</v>
      </c>
    </row>
    <row r="1296" spans="1:8">
      <c r="A1296" s="384" t="s">
        <v>111</v>
      </c>
      <c r="B1296" s="384" t="s">
        <v>96</v>
      </c>
      <c r="C1296" s="385" t="s">
        <v>31</v>
      </c>
      <c r="D1296" s="385" t="s">
        <v>30</v>
      </c>
      <c r="E1296" s="386" t="s">
        <v>1882</v>
      </c>
      <c r="F1296" s="387" t="str">
        <f t="shared" si="58"/>
        <v>에센스(스페셜)</v>
      </c>
      <c r="G1296" s="27" t="str">
        <f t="shared" si="59"/>
        <v/>
      </c>
      <c r="H1296" s="389" t="s">
        <v>57</v>
      </c>
    </row>
    <row r="1297" spans="1:8">
      <c r="A1297" s="384" t="s">
        <v>111</v>
      </c>
      <c r="B1297" s="384" t="s">
        <v>96</v>
      </c>
      <c r="C1297" s="385" t="s">
        <v>31</v>
      </c>
      <c r="D1297" s="385" t="s">
        <v>10</v>
      </c>
      <c r="E1297" s="386" t="s">
        <v>1880</v>
      </c>
      <c r="F1297" s="387" t="str">
        <f t="shared" si="58"/>
        <v>안심2.5G</v>
      </c>
      <c r="G1297" s="27" t="str">
        <f t="shared" si="59"/>
        <v/>
      </c>
      <c r="H1297" s="389" t="s">
        <v>166</v>
      </c>
    </row>
    <row r="1298" spans="1:8">
      <c r="A1298" s="384" t="s">
        <v>111</v>
      </c>
      <c r="B1298" s="384" t="s">
        <v>96</v>
      </c>
      <c r="C1298" s="385" t="s">
        <v>31</v>
      </c>
      <c r="D1298" s="385" t="s">
        <v>10</v>
      </c>
      <c r="E1298" s="386" t="s">
        <v>1879</v>
      </c>
      <c r="F1298" s="387" t="str">
        <f t="shared" si="58"/>
        <v>안심4G</v>
      </c>
      <c r="G1298" s="27" t="str">
        <f t="shared" si="59"/>
        <v/>
      </c>
      <c r="H1298" s="389" t="s">
        <v>38</v>
      </c>
    </row>
    <row r="1299" spans="1:8">
      <c r="A1299" s="384" t="s">
        <v>111</v>
      </c>
      <c r="B1299" s="384" t="s">
        <v>96</v>
      </c>
      <c r="C1299" s="385" t="s">
        <v>31</v>
      </c>
      <c r="D1299" s="385" t="s">
        <v>10</v>
      </c>
      <c r="E1299" s="386" t="s">
        <v>1881</v>
      </c>
      <c r="F1299" s="387" t="str">
        <f t="shared" si="58"/>
        <v>에센스(스페셜)</v>
      </c>
      <c r="G1299" s="27" t="str">
        <f t="shared" si="59"/>
        <v/>
      </c>
      <c r="H1299" s="389" t="s">
        <v>57</v>
      </c>
    </row>
    <row r="1300" spans="1:8">
      <c r="A1300" s="384" t="s">
        <v>111</v>
      </c>
      <c r="B1300" s="384" t="s">
        <v>96</v>
      </c>
      <c r="C1300" s="385" t="s">
        <v>31</v>
      </c>
      <c r="D1300" s="385" t="s">
        <v>10</v>
      </c>
      <c r="E1300" s="386" t="s">
        <v>1882</v>
      </c>
      <c r="F1300" s="387" t="str">
        <f t="shared" si="58"/>
        <v>에센스(스페셜)</v>
      </c>
      <c r="G1300" s="27" t="str">
        <f t="shared" si="59"/>
        <v/>
      </c>
      <c r="H1300" s="389" t="s">
        <v>57</v>
      </c>
    </row>
    <row r="1301" spans="1:8">
      <c r="A1301" s="384" t="s">
        <v>111</v>
      </c>
      <c r="B1301" s="384" t="s">
        <v>96</v>
      </c>
      <c r="C1301" s="385" t="s">
        <v>31</v>
      </c>
      <c r="D1301" s="385" t="s">
        <v>13</v>
      </c>
      <c r="E1301" s="386" t="s">
        <v>1880</v>
      </c>
      <c r="F1301" s="387" t="str">
        <f t="shared" si="58"/>
        <v>안심2.5G</v>
      </c>
      <c r="G1301" s="27" t="str">
        <f t="shared" si="59"/>
        <v/>
      </c>
      <c r="H1301" s="389" t="s">
        <v>166</v>
      </c>
    </row>
    <row r="1302" spans="1:8">
      <c r="A1302" s="384" t="s">
        <v>111</v>
      </c>
      <c r="B1302" s="384" t="s">
        <v>96</v>
      </c>
      <c r="C1302" s="385" t="s">
        <v>31</v>
      </c>
      <c r="D1302" s="385" t="s">
        <v>13</v>
      </c>
      <c r="E1302" s="386" t="s">
        <v>1879</v>
      </c>
      <c r="F1302" s="387" t="str">
        <f t="shared" si="58"/>
        <v>안심4G</v>
      </c>
      <c r="G1302" s="27" t="str">
        <f t="shared" si="59"/>
        <v/>
      </c>
      <c r="H1302" s="389" t="s">
        <v>38</v>
      </c>
    </row>
    <row r="1303" spans="1:8">
      <c r="A1303" s="384" t="s">
        <v>111</v>
      </c>
      <c r="B1303" s="384" t="s">
        <v>96</v>
      </c>
      <c r="C1303" s="385" t="s">
        <v>31</v>
      </c>
      <c r="D1303" s="385" t="s">
        <v>13</v>
      </c>
      <c r="E1303" s="386" t="s">
        <v>1881</v>
      </c>
      <c r="F1303" s="387" t="str">
        <f t="shared" si="58"/>
        <v>에센스(스페셜)</v>
      </c>
      <c r="G1303" s="27" t="str">
        <f t="shared" si="59"/>
        <v/>
      </c>
      <c r="H1303" s="389" t="s">
        <v>57</v>
      </c>
    </row>
    <row r="1304" spans="1:8">
      <c r="A1304" s="384" t="s">
        <v>111</v>
      </c>
      <c r="B1304" s="384" t="s">
        <v>96</v>
      </c>
      <c r="C1304" s="385" t="s">
        <v>31</v>
      </c>
      <c r="D1304" s="385" t="s">
        <v>13</v>
      </c>
      <c r="E1304" s="386" t="s">
        <v>1882</v>
      </c>
      <c r="F1304" s="387" t="str">
        <f t="shared" si="58"/>
        <v>에센스(스페셜)</v>
      </c>
      <c r="G1304" s="27" t="str">
        <f t="shared" si="59"/>
        <v/>
      </c>
      <c r="H1304" s="389" t="s">
        <v>57</v>
      </c>
    </row>
    <row r="1305" spans="1:8">
      <c r="A1305" s="384" t="s">
        <v>111</v>
      </c>
      <c r="B1305" s="384" t="s">
        <v>96</v>
      </c>
      <c r="C1305" s="385" t="s">
        <v>31</v>
      </c>
      <c r="D1305" s="385" t="s">
        <v>34</v>
      </c>
      <c r="E1305" s="386" t="s">
        <v>1880</v>
      </c>
      <c r="F1305" s="387" t="str">
        <f t="shared" si="58"/>
        <v>안심2.5G</v>
      </c>
      <c r="G1305" s="27" t="str">
        <f t="shared" si="59"/>
        <v/>
      </c>
      <c r="H1305" s="389" t="s">
        <v>166</v>
      </c>
    </row>
    <row r="1306" spans="1:8">
      <c r="A1306" s="384" t="s">
        <v>111</v>
      </c>
      <c r="B1306" s="384" t="s">
        <v>96</v>
      </c>
      <c r="C1306" s="385" t="s">
        <v>31</v>
      </c>
      <c r="D1306" s="385" t="s">
        <v>34</v>
      </c>
      <c r="E1306" s="386" t="s">
        <v>1879</v>
      </c>
      <c r="F1306" s="387" t="str">
        <f t="shared" si="58"/>
        <v>안심4G</v>
      </c>
      <c r="G1306" s="27" t="str">
        <f t="shared" si="59"/>
        <v/>
      </c>
      <c r="H1306" s="389" t="s">
        <v>38</v>
      </c>
    </row>
    <row r="1307" spans="1:8">
      <c r="A1307" s="384" t="s">
        <v>111</v>
      </c>
      <c r="B1307" s="384" t="s">
        <v>96</v>
      </c>
      <c r="C1307" s="385" t="s">
        <v>31</v>
      </c>
      <c r="D1307" s="385" t="s">
        <v>34</v>
      </c>
      <c r="E1307" s="386" t="s">
        <v>1881</v>
      </c>
      <c r="F1307" s="387" t="str">
        <f t="shared" si="58"/>
        <v>에센스(스페셜)</v>
      </c>
      <c r="G1307" s="27" t="str">
        <f t="shared" si="59"/>
        <v/>
      </c>
      <c r="H1307" s="389" t="s">
        <v>57</v>
      </c>
    </row>
    <row r="1308" spans="1:8">
      <c r="A1308" s="384" t="s">
        <v>111</v>
      </c>
      <c r="B1308" s="384" t="s">
        <v>96</v>
      </c>
      <c r="C1308" s="385" t="s">
        <v>31</v>
      </c>
      <c r="D1308" s="385" t="s">
        <v>34</v>
      </c>
      <c r="E1308" s="386" t="s">
        <v>1882</v>
      </c>
      <c r="F1308" s="387" t="str">
        <f t="shared" si="58"/>
        <v>에센스(스페셜)</v>
      </c>
      <c r="G1308" s="27" t="str">
        <f t="shared" si="59"/>
        <v/>
      </c>
      <c r="H1308" s="389" t="s">
        <v>57</v>
      </c>
    </row>
    <row r="1309" spans="1:8">
      <c r="A1309" s="384" t="s">
        <v>111</v>
      </c>
      <c r="B1309" s="384" t="s">
        <v>96</v>
      </c>
      <c r="C1309" s="385" t="s">
        <v>31</v>
      </c>
      <c r="D1309" s="385" t="s">
        <v>86</v>
      </c>
      <c r="E1309" s="386" t="s">
        <v>1880</v>
      </c>
      <c r="F1309" s="387" t="str">
        <f t="shared" si="58"/>
        <v>안심2.5G</v>
      </c>
      <c r="G1309" s="27" t="str">
        <f t="shared" si="59"/>
        <v/>
      </c>
      <c r="H1309" s="389" t="s">
        <v>166</v>
      </c>
    </row>
    <row r="1310" spans="1:8">
      <c r="A1310" s="384" t="s">
        <v>111</v>
      </c>
      <c r="B1310" s="384" t="s">
        <v>96</v>
      </c>
      <c r="C1310" s="385" t="s">
        <v>31</v>
      </c>
      <c r="D1310" s="385" t="s">
        <v>86</v>
      </c>
      <c r="E1310" s="386" t="s">
        <v>1879</v>
      </c>
      <c r="F1310" s="387" t="str">
        <f t="shared" si="58"/>
        <v>안심4G</v>
      </c>
      <c r="G1310" s="27" t="str">
        <f t="shared" si="59"/>
        <v/>
      </c>
      <c r="H1310" s="389" t="s">
        <v>38</v>
      </c>
    </row>
    <row r="1311" spans="1:8">
      <c r="A1311" s="384" t="s">
        <v>111</v>
      </c>
      <c r="B1311" s="384" t="s">
        <v>96</v>
      </c>
      <c r="C1311" s="385" t="s">
        <v>31</v>
      </c>
      <c r="D1311" s="385" t="s">
        <v>86</v>
      </c>
      <c r="E1311" s="386" t="s">
        <v>1881</v>
      </c>
      <c r="F1311" s="387" t="str">
        <f t="shared" si="58"/>
        <v>에센스(스페셜)</v>
      </c>
      <c r="G1311" s="27" t="str">
        <f t="shared" si="59"/>
        <v/>
      </c>
      <c r="H1311" s="389" t="s">
        <v>57</v>
      </c>
    </row>
    <row r="1312" spans="1:8">
      <c r="A1312" s="384" t="s">
        <v>111</v>
      </c>
      <c r="B1312" s="384" t="s">
        <v>96</v>
      </c>
      <c r="C1312" s="385" t="s">
        <v>31</v>
      </c>
      <c r="D1312" s="385" t="s">
        <v>86</v>
      </c>
      <c r="E1312" s="386" t="s">
        <v>1882</v>
      </c>
      <c r="F1312" s="387" t="str">
        <f t="shared" si="58"/>
        <v>에센스(스페셜)</v>
      </c>
      <c r="G1312" s="27" t="str">
        <f t="shared" si="59"/>
        <v/>
      </c>
      <c r="H1312" s="389" t="s">
        <v>57</v>
      </c>
    </row>
    <row r="1313" spans="1:8">
      <c r="A1313" s="384" t="s">
        <v>111</v>
      </c>
      <c r="B1313" s="384" t="s">
        <v>96</v>
      </c>
      <c r="C1313" s="385" t="s">
        <v>31</v>
      </c>
      <c r="D1313" s="385" t="s">
        <v>161</v>
      </c>
      <c r="E1313" s="386" t="s">
        <v>1880</v>
      </c>
      <c r="F1313" s="387" t="str">
        <f t="shared" si="58"/>
        <v>안심2.5G</v>
      </c>
      <c r="G1313" s="27" t="str">
        <f t="shared" si="59"/>
        <v/>
      </c>
      <c r="H1313" s="389" t="s">
        <v>166</v>
      </c>
    </row>
    <row r="1314" spans="1:8">
      <c r="A1314" s="384" t="s">
        <v>111</v>
      </c>
      <c r="B1314" s="384" t="s">
        <v>96</v>
      </c>
      <c r="C1314" s="385" t="s">
        <v>31</v>
      </c>
      <c r="D1314" s="385" t="s">
        <v>160</v>
      </c>
      <c r="E1314" s="386" t="s">
        <v>1879</v>
      </c>
      <c r="F1314" s="387" t="str">
        <f t="shared" si="58"/>
        <v>안심4G</v>
      </c>
      <c r="G1314" s="27" t="str">
        <f t="shared" si="59"/>
        <v/>
      </c>
      <c r="H1314" s="389" t="s">
        <v>38</v>
      </c>
    </row>
    <row r="1315" spans="1:8">
      <c r="A1315" s="384" t="s">
        <v>111</v>
      </c>
      <c r="B1315" s="384" t="s">
        <v>96</v>
      </c>
      <c r="C1315" s="385" t="s">
        <v>31</v>
      </c>
      <c r="D1315" s="385" t="s">
        <v>160</v>
      </c>
      <c r="E1315" s="386" t="s">
        <v>1881</v>
      </c>
      <c r="F1315" s="387" t="str">
        <f t="shared" si="58"/>
        <v>에센스(스페셜)</v>
      </c>
      <c r="G1315" s="27" t="str">
        <f t="shared" si="59"/>
        <v/>
      </c>
      <c r="H1315" s="389" t="s">
        <v>57</v>
      </c>
    </row>
    <row r="1316" spans="1:8">
      <c r="A1316" s="384" t="s">
        <v>111</v>
      </c>
      <c r="B1316" s="384" t="s">
        <v>96</v>
      </c>
      <c r="C1316" s="385" t="s">
        <v>31</v>
      </c>
      <c r="D1316" s="385" t="s">
        <v>160</v>
      </c>
      <c r="E1316" s="386" t="s">
        <v>1882</v>
      </c>
      <c r="F1316" s="387" t="str">
        <f t="shared" si="58"/>
        <v>에센스(스페셜)</v>
      </c>
      <c r="G1316" s="27" t="str">
        <f t="shared" si="59"/>
        <v/>
      </c>
      <c r="H1316" s="389" t="s">
        <v>57</v>
      </c>
    </row>
    <row r="1317" spans="1:8">
      <c r="A1317" s="384" t="s">
        <v>111</v>
      </c>
      <c r="B1317" s="384" t="s">
        <v>96</v>
      </c>
      <c r="C1317" s="385" t="s">
        <v>49</v>
      </c>
      <c r="D1317" s="385" t="s">
        <v>5</v>
      </c>
      <c r="E1317" s="386" t="s">
        <v>1880</v>
      </c>
      <c r="F1317" s="387" t="str">
        <f t="shared" si="58"/>
        <v>안심2.5G</v>
      </c>
      <c r="G1317" s="27" t="str">
        <f t="shared" si="59"/>
        <v/>
      </c>
      <c r="H1317" s="389" t="s">
        <v>166</v>
      </c>
    </row>
    <row r="1318" spans="1:8">
      <c r="A1318" s="384" t="s">
        <v>111</v>
      </c>
      <c r="B1318" s="384" t="s">
        <v>96</v>
      </c>
      <c r="C1318" s="385" t="s">
        <v>32</v>
      </c>
      <c r="D1318" s="385" t="s">
        <v>5</v>
      </c>
      <c r="E1318" s="386" t="s">
        <v>1879</v>
      </c>
      <c r="F1318" s="387" t="str">
        <f t="shared" si="58"/>
        <v>안심4G</v>
      </c>
      <c r="G1318" s="27" t="str">
        <f t="shared" si="59"/>
        <v/>
      </c>
      <c r="H1318" s="389" t="s">
        <v>38</v>
      </c>
    </row>
    <row r="1319" spans="1:8">
      <c r="A1319" s="384" t="s">
        <v>111</v>
      </c>
      <c r="B1319" s="384" t="s">
        <v>96</v>
      </c>
      <c r="C1319" s="385" t="s">
        <v>32</v>
      </c>
      <c r="D1319" s="385" t="s">
        <v>5</v>
      </c>
      <c r="E1319" s="386" t="s">
        <v>1881</v>
      </c>
      <c r="F1319" s="387" t="str">
        <f t="shared" si="58"/>
        <v>에센스(스페셜)</v>
      </c>
      <c r="G1319" s="27" t="str">
        <f t="shared" si="59"/>
        <v/>
      </c>
      <c r="H1319" s="389" t="s">
        <v>57</v>
      </c>
    </row>
    <row r="1320" spans="1:8">
      <c r="A1320" s="384" t="s">
        <v>111</v>
      </c>
      <c r="B1320" s="384" t="s">
        <v>96</v>
      </c>
      <c r="C1320" s="385" t="s">
        <v>32</v>
      </c>
      <c r="D1320" s="385" t="s">
        <v>5</v>
      </c>
      <c r="E1320" s="386" t="s">
        <v>1882</v>
      </c>
      <c r="F1320" s="387" t="str">
        <f t="shared" si="58"/>
        <v>에센스(스페셜)</v>
      </c>
      <c r="G1320" s="27" t="str">
        <f t="shared" si="59"/>
        <v/>
      </c>
      <c r="H1320" s="389" t="s">
        <v>57</v>
      </c>
    </row>
    <row r="1321" spans="1:8">
      <c r="A1321" s="384" t="s">
        <v>111</v>
      </c>
      <c r="B1321" s="384" t="s">
        <v>96</v>
      </c>
      <c r="C1321" s="385" t="s">
        <v>32</v>
      </c>
      <c r="D1321" s="385" t="s">
        <v>30</v>
      </c>
      <c r="E1321" s="386" t="s">
        <v>1880</v>
      </c>
      <c r="F1321" s="387" t="str">
        <f t="shared" si="58"/>
        <v>안심2.5G</v>
      </c>
      <c r="G1321" s="27" t="str">
        <f t="shared" si="59"/>
        <v/>
      </c>
      <c r="H1321" s="389" t="s">
        <v>166</v>
      </c>
    </row>
    <row r="1322" spans="1:8">
      <c r="A1322" s="384" t="s">
        <v>111</v>
      </c>
      <c r="B1322" s="384" t="s">
        <v>96</v>
      </c>
      <c r="C1322" s="385" t="s">
        <v>32</v>
      </c>
      <c r="D1322" s="385" t="s">
        <v>30</v>
      </c>
      <c r="E1322" s="386" t="s">
        <v>1879</v>
      </c>
      <c r="F1322" s="387" t="str">
        <f t="shared" si="58"/>
        <v>안심4G</v>
      </c>
      <c r="G1322" s="27" t="str">
        <f t="shared" si="59"/>
        <v/>
      </c>
      <c r="H1322" s="389" t="s">
        <v>38</v>
      </c>
    </row>
    <row r="1323" spans="1:8">
      <c r="A1323" s="384" t="s">
        <v>111</v>
      </c>
      <c r="B1323" s="384" t="s">
        <v>96</v>
      </c>
      <c r="C1323" s="385" t="s">
        <v>32</v>
      </c>
      <c r="D1323" s="385" t="s">
        <v>30</v>
      </c>
      <c r="E1323" s="386" t="s">
        <v>1881</v>
      </c>
      <c r="F1323" s="387" t="str">
        <f t="shared" si="58"/>
        <v>에센스(스페셜)</v>
      </c>
      <c r="G1323" s="27" t="str">
        <f t="shared" si="59"/>
        <v/>
      </c>
      <c r="H1323" s="389" t="s">
        <v>57</v>
      </c>
    </row>
    <row r="1324" spans="1:8">
      <c r="A1324" s="384" t="s">
        <v>111</v>
      </c>
      <c r="B1324" s="384" t="s">
        <v>96</v>
      </c>
      <c r="C1324" s="385" t="s">
        <v>32</v>
      </c>
      <c r="D1324" s="385" t="s">
        <v>30</v>
      </c>
      <c r="E1324" s="386" t="s">
        <v>1882</v>
      </c>
      <c r="F1324" s="387" t="str">
        <f t="shared" si="58"/>
        <v>에센스(스페셜)</v>
      </c>
      <c r="G1324" s="27" t="str">
        <f t="shared" si="59"/>
        <v/>
      </c>
      <c r="H1324" s="389" t="s">
        <v>57</v>
      </c>
    </row>
    <row r="1325" spans="1:8">
      <c r="A1325" s="384" t="s">
        <v>111</v>
      </c>
      <c r="B1325" s="384" t="s">
        <v>96</v>
      </c>
      <c r="C1325" s="385" t="s">
        <v>32</v>
      </c>
      <c r="D1325" s="385" t="s">
        <v>10</v>
      </c>
      <c r="E1325" s="386" t="s">
        <v>1880</v>
      </c>
      <c r="F1325" s="387" t="str">
        <f t="shared" ref="F1325:F1372" si="60">IFERROR(VLOOKUP(E1325,$A$10:$E$16,5,0),0)</f>
        <v>안심2.5G</v>
      </c>
      <c r="G1325" s="27" t="str">
        <f t="shared" si="59"/>
        <v/>
      </c>
      <c r="H1325" s="389" t="s">
        <v>166</v>
      </c>
    </row>
    <row r="1326" spans="1:8">
      <c r="A1326" s="384" t="s">
        <v>111</v>
      </c>
      <c r="B1326" s="384" t="s">
        <v>96</v>
      </c>
      <c r="C1326" s="385" t="s">
        <v>32</v>
      </c>
      <c r="D1326" s="385" t="s">
        <v>10</v>
      </c>
      <c r="E1326" s="386" t="s">
        <v>1879</v>
      </c>
      <c r="F1326" s="387" t="str">
        <f t="shared" si="60"/>
        <v>안심4G</v>
      </c>
      <c r="G1326" s="27" t="str">
        <f t="shared" si="59"/>
        <v/>
      </c>
      <c r="H1326" s="389" t="s">
        <v>38</v>
      </c>
    </row>
    <row r="1327" spans="1:8">
      <c r="A1327" s="384" t="s">
        <v>111</v>
      </c>
      <c r="B1327" s="384" t="s">
        <v>96</v>
      </c>
      <c r="C1327" s="385" t="s">
        <v>32</v>
      </c>
      <c r="D1327" s="385" t="s">
        <v>10</v>
      </c>
      <c r="E1327" s="386" t="s">
        <v>1881</v>
      </c>
      <c r="F1327" s="387" t="str">
        <f t="shared" si="60"/>
        <v>에센스(스페셜)</v>
      </c>
      <c r="G1327" s="27" t="str">
        <f t="shared" si="59"/>
        <v/>
      </c>
      <c r="H1327" s="389" t="s">
        <v>57</v>
      </c>
    </row>
    <row r="1328" spans="1:8">
      <c r="A1328" s="384" t="s">
        <v>111</v>
      </c>
      <c r="B1328" s="384" t="s">
        <v>96</v>
      </c>
      <c r="C1328" s="385" t="s">
        <v>32</v>
      </c>
      <c r="D1328" s="385" t="s">
        <v>10</v>
      </c>
      <c r="E1328" s="386" t="s">
        <v>1882</v>
      </c>
      <c r="F1328" s="387" t="str">
        <f t="shared" si="60"/>
        <v>에센스(스페셜)</v>
      </c>
      <c r="G1328" s="27" t="str">
        <f t="shared" si="59"/>
        <v/>
      </c>
      <c r="H1328" s="389" t="s">
        <v>57</v>
      </c>
    </row>
    <row r="1329" spans="1:8">
      <c r="A1329" s="384" t="s">
        <v>111</v>
      </c>
      <c r="B1329" s="384" t="s">
        <v>96</v>
      </c>
      <c r="C1329" s="385" t="s">
        <v>32</v>
      </c>
      <c r="D1329" s="385" t="s">
        <v>13</v>
      </c>
      <c r="E1329" s="386" t="s">
        <v>1880</v>
      </c>
      <c r="F1329" s="387" t="str">
        <f t="shared" si="60"/>
        <v>안심2.5G</v>
      </c>
      <c r="G1329" s="27" t="str">
        <f t="shared" si="59"/>
        <v/>
      </c>
      <c r="H1329" s="389" t="s">
        <v>166</v>
      </c>
    </row>
    <row r="1330" spans="1:8">
      <c r="A1330" s="384" t="s">
        <v>111</v>
      </c>
      <c r="B1330" s="384" t="s">
        <v>96</v>
      </c>
      <c r="C1330" s="385" t="s">
        <v>32</v>
      </c>
      <c r="D1330" s="385" t="s">
        <v>13</v>
      </c>
      <c r="E1330" s="386" t="s">
        <v>1879</v>
      </c>
      <c r="F1330" s="387" t="str">
        <f t="shared" si="60"/>
        <v>안심4G</v>
      </c>
      <c r="G1330" s="27" t="str">
        <f t="shared" si="59"/>
        <v/>
      </c>
      <c r="H1330" s="389" t="s">
        <v>38</v>
      </c>
    </row>
    <row r="1331" spans="1:8">
      <c r="A1331" s="384" t="s">
        <v>111</v>
      </c>
      <c r="B1331" s="384" t="s">
        <v>96</v>
      </c>
      <c r="C1331" s="385" t="s">
        <v>32</v>
      </c>
      <c r="D1331" s="385" t="s">
        <v>13</v>
      </c>
      <c r="E1331" s="386" t="s">
        <v>1881</v>
      </c>
      <c r="F1331" s="387" t="str">
        <f t="shared" si="60"/>
        <v>에센스(스페셜)</v>
      </c>
      <c r="G1331" s="27" t="str">
        <f t="shared" si="59"/>
        <v/>
      </c>
      <c r="H1331" s="389" t="s">
        <v>57</v>
      </c>
    </row>
    <row r="1332" spans="1:8">
      <c r="A1332" s="384" t="s">
        <v>111</v>
      </c>
      <c r="B1332" s="384" t="s">
        <v>96</v>
      </c>
      <c r="C1332" s="385" t="s">
        <v>32</v>
      </c>
      <c r="D1332" s="385" t="s">
        <v>13</v>
      </c>
      <c r="E1332" s="386" t="s">
        <v>1882</v>
      </c>
      <c r="F1332" s="387" t="str">
        <f t="shared" si="60"/>
        <v>에센스(스페셜)</v>
      </c>
      <c r="G1332" s="27" t="str">
        <f t="shared" si="59"/>
        <v/>
      </c>
      <c r="H1332" s="389" t="s">
        <v>57</v>
      </c>
    </row>
    <row r="1333" spans="1:8">
      <c r="A1333" s="384" t="s">
        <v>111</v>
      </c>
      <c r="B1333" s="384" t="s">
        <v>96</v>
      </c>
      <c r="C1333" s="385" t="s">
        <v>32</v>
      </c>
      <c r="D1333" s="385" t="s">
        <v>34</v>
      </c>
      <c r="E1333" s="386" t="s">
        <v>1880</v>
      </c>
      <c r="F1333" s="387" t="str">
        <f t="shared" si="60"/>
        <v>안심2.5G</v>
      </c>
      <c r="G1333" s="27" t="str">
        <f t="shared" si="59"/>
        <v/>
      </c>
      <c r="H1333" s="389" t="s">
        <v>166</v>
      </c>
    </row>
    <row r="1334" spans="1:8">
      <c r="A1334" s="384" t="s">
        <v>111</v>
      </c>
      <c r="B1334" s="384" t="s">
        <v>96</v>
      </c>
      <c r="C1334" s="385" t="s">
        <v>32</v>
      </c>
      <c r="D1334" s="385" t="s">
        <v>34</v>
      </c>
      <c r="E1334" s="386" t="s">
        <v>1879</v>
      </c>
      <c r="F1334" s="387" t="str">
        <f t="shared" si="60"/>
        <v>안심4G</v>
      </c>
      <c r="G1334" s="27" t="str">
        <f t="shared" si="59"/>
        <v/>
      </c>
      <c r="H1334" s="389" t="s">
        <v>38</v>
      </c>
    </row>
    <row r="1335" spans="1:8">
      <c r="A1335" s="384" t="s">
        <v>111</v>
      </c>
      <c r="B1335" s="384" t="s">
        <v>96</v>
      </c>
      <c r="C1335" s="385" t="s">
        <v>32</v>
      </c>
      <c r="D1335" s="385" t="s">
        <v>34</v>
      </c>
      <c r="E1335" s="386" t="s">
        <v>1881</v>
      </c>
      <c r="F1335" s="387" t="str">
        <f t="shared" si="60"/>
        <v>에센스(스페셜)</v>
      </c>
      <c r="G1335" s="27" t="str">
        <f t="shared" si="59"/>
        <v/>
      </c>
      <c r="H1335" s="389" t="s">
        <v>57</v>
      </c>
    </row>
    <row r="1336" spans="1:8">
      <c r="A1336" s="384" t="s">
        <v>111</v>
      </c>
      <c r="B1336" s="384" t="s">
        <v>96</v>
      </c>
      <c r="C1336" s="385" t="s">
        <v>32</v>
      </c>
      <c r="D1336" s="385" t="s">
        <v>34</v>
      </c>
      <c r="E1336" s="386" t="s">
        <v>1882</v>
      </c>
      <c r="F1336" s="387" t="str">
        <f t="shared" si="60"/>
        <v>에센스(스페셜)</v>
      </c>
      <c r="G1336" s="27" t="str">
        <f t="shared" si="59"/>
        <v/>
      </c>
      <c r="H1336" s="389" t="s">
        <v>57</v>
      </c>
    </row>
    <row r="1337" spans="1:8">
      <c r="A1337" s="384" t="s">
        <v>111</v>
      </c>
      <c r="B1337" s="384" t="s">
        <v>96</v>
      </c>
      <c r="C1337" s="385" t="s">
        <v>32</v>
      </c>
      <c r="D1337" s="385" t="s">
        <v>86</v>
      </c>
      <c r="E1337" s="386" t="s">
        <v>1880</v>
      </c>
      <c r="F1337" s="387" t="str">
        <f t="shared" si="60"/>
        <v>안심2.5G</v>
      </c>
      <c r="G1337" s="27" t="str">
        <f t="shared" si="59"/>
        <v/>
      </c>
      <c r="H1337" s="389" t="s">
        <v>166</v>
      </c>
    </row>
    <row r="1338" spans="1:8">
      <c r="A1338" s="384" t="s">
        <v>111</v>
      </c>
      <c r="B1338" s="384" t="s">
        <v>96</v>
      </c>
      <c r="C1338" s="385" t="s">
        <v>32</v>
      </c>
      <c r="D1338" s="385" t="s">
        <v>86</v>
      </c>
      <c r="E1338" s="386" t="s">
        <v>1879</v>
      </c>
      <c r="F1338" s="387" t="str">
        <f t="shared" si="60"/>
        <v>안심4G</v>
      </c>
      <c r="G1338" s="27" t="str">
        <f t="shared" si="59"/>
        <v/>
      </c>
      <c r="H1338" s="389" t="s">
        <v>38</v>
      </c>
    </row>
    <row r="1339" spans="1:8">
      <c r="A1339" s="384" t="s">
        <v>111</v>
      </c>
      <c r="B1339" s="384" t="s">
        <v>96</v>
      </c>
      <c r="C1339" s="385" t="s">
        <v>32</v>
      </c>
      <c r="D1339" s="385" t="s">
        <v>86</v>
      </c>
      <c r="E1339" s="386" t="s">
        <v>1881</v>
      </c>
      <c r="F1339" s="387" t="str">
        <f t="shared" si="60"/>
        <v>에센스(스페셜)</v>
      </c>
      <c r="G1339" s="27" t="str">
        <f t="shared" si="59"/>
        <v/>
      </c>
      <c r="H1339" s="389" t="s">
        <v>57</v>
      </c>
    </row>
    <row r="1340" spans="1:8">
      <c r="A1340" s="384" t="s">
        <v>111</v>
      </c>
      <c r="B1340" s="384" t="s">
        <v>96</v>
      </c>
      <c r="C1340" s="385" t="s">
        <v>32</v>
      </c>
      <c r="D1340" s="385" t="s">
        <v>86</v>
      </c>
      <c r="E1340" s="386" t="s">
        <v>1882</v>
      </c>
      <c r="F1340" s="387" t="str">
        <f t="shared" si="60"/>
        <v>에센스(스페셜)</v>
      </c>
      <c r="G1340" s="27" t="str">
        <f t="shared" si="59"/>
        <v/>
      </c>
      <c r="H1340" s="389" t="s">
        <v>57</v>
      </c>
    </row>
    <row r="1341" spans="1:8">
      <c r="A1341" s="384" t="s">
        <v>111</v>
      </c>
      <c r="B1341" s="384" t="s">
        <v>96</v>
      </c>
      <c r="C1341" s="385" t="s">
        <v>32</v>
      </c>
      <c r="D1341" s="385" t="s">
        <v>161</v>
      </c>
      <c r="E1341" s="386" t="s">
        <v>1880</v>
      </c>
      <c r="F1341" s="387" t="str">
        <f t="shared" si="60"/>
        <v>안심2.5G</v>
      </c>
      <c r="G1341" s="27" t="str">
        <f t="shared" ref="G1341:G1404" si="61">IF(F1341="스몰","LTE안심옵션","")</f>
        <v/>
      </c>
      <c r="H1341" s="389" t="s">
        <v>166</v>
      </c>
    </row>
    <row r="1342" spans="1:8">
      <c r="A1342" s="384" t="s">
        <v>111</v>
      </c>
      <c r="B1342" s="384" t="s">
        <v>96</v>
      </c>
      <c r="C1342" s="385" t="s">
        <v>32</v>
      </c>
      <c r="D1342" s="385" t="s">
        <v>160</v>
      </c>
      <c r="E1342" s="386" t="s">
        <v>1879</v>
      </c>
      <c r="F1342" s="387" t="str">
        <f t="shared" si="60"/>
        <v>안심4G</v>
      </c>
      <c r="G1342" s="27" t="str">
        <f t="shared" si="61"/>
        <v/>
      </c>
      <c r="H1342" s="389" t="s">
        <v>38</v>
      </c>
    </row>
    <row r="1343" spans="1:8">
      <c r="A1343" s="384" t="s">
        <v>111</v>
      </c>
      <c r="B1343" s="384" t="s">
        <v>96</v>
      </c>
      <c r="C1343" s="385" t="s">
        <v>32</v>
      </c>
      <c r="D1343" s="385" t="s">
        <v>160</v>
      </c>
      <c r="E1343" s="386" t="s">
        <v>1881</v>
      </c>
      <c r="F1343" s="387" t="str">
        <f t="shared" si="60"/>
        <v>에센스(스페셜)</v>
      </c>
      <c r="G1343" s="27" t="str">
        <f t="shared" si="61"/>
        <v/>
      </c>
      <c r="H1343" s="389" t="s">
        <v>57</v>
      </c>
    </row>
    <row r="1344" spans="1:8">
      <c r="A1344" s="384" t="s">
        <v>111</v>
      </c>
      <c r="B1344" s="384" t="s">
        <v>96</v>
      </c>
      <c r="C1344" s="385" t="s">
        <v>32</v>
      </c>
      <c r="D1344" s="385" t="s">
        <v>160</v>
      </c>
      <c r="E1344" s="386" t="s">
        <v>1882</v>
      </c>
      <c r="F1344" s="387" t="str">
        <f t="shared" si="60"/>
        <v>에센스(스페셜)</v>
      </c>
      <c r="G1344" s="27" t="str">
        <f t="shared" si="61"/>
        <v/>
      </c>
      <c r="H1344" s="389" t="s">
        <v>57</v>
      </c>
    </row>
    <row r="1345" spans="1:8">
      <c r="A1345" s="384" t="s">
        <v>111</v>
      </c>
      <c r="B1345" s="384" t="s">
        <v>96</v>
      </c>
      <c r="C1345" s="385" t="s">
        <v>50</v>
      </c>
      <c r="D1345" s="385" t="s">
        <v>5</v>
      </c>
      <c r="E1345" s="386" t="s">
        <v>1880</v>
      </c>
      <c r="F1345" s="387" t="str">
        <f t="shared" si="60"/>
        <v>안심2.5G</v>
      </c>
      <c r="G1345" s="27" t="str">
        <f t="shared" si="61"/>
        <v/>
      </c>
      <c r="H1345" s="389" t="s">
        <v>166</v>
      </c>
    </row>
    <row r="1346" spans="1:8">
      <c r="A1346" s="384" t="s">
        <v>111</v>
      </c>
      <c r="B1346" s="384" t="s">
        <v>96</v>
      </c>
      <c r="C1346" s="385" t="s">
        <v>33</v>
      </c>
      <c r="D1346" s="385" t="s">
        <v>5</v>
      </c>
      <c r="E1346" s="386" t="s">
        <v>1879</v>
      </c>
      <c r="F1346" s="387" t="str">
        <f t="shared" si="60"/>
        <v>안심4G</v>
      </c>
      <c r="G1346" s="27" t="str">
        <f t="shared" si="61"/>
        <v/>
      </c>
      <c r="H1346" s="389" t="s">
        <v>38</v>
      </c>
    </row>
    <row r="1347" spans="1:8">
      <c r="A1347" s="384" t="s">
        <v>111</v>
      </c>
      <c r="B1347" s="384" t="s">
        <v>96</v>
      </c>
      <c r="C1347" s="385" t="s">
        <v>33</v>
      </c>
      <c r="D1347" s="385" t="s">
        <v>5</v>
      </c>
      <c r="E1347" s="386" t="s">
        <v>1881</v>
      </c>
      <c r="F1347" s="387" t="str">
        <f t="shared" si="60"/>
        <v>에센스(스페셜)</v>
      </c>
      <c r="G1347" s="27" t="str">
        <f t="shared" si="61"/>
        <v/>
      </c>
      <c r="H1347" s="389" t="s">
        <v>57</v>
      </c>
    </row>
    <row r="1348" spans="1:8">
      <c r="A1348" s="384" t="s">
        <v>111</v>
      </c>
      <c r="B1348" s="384" t="s">
        <v>96</v>
      </c>
      <c r="C1348" s="385" t="s">
        <v>33</v>
      </c>
      <c r="D1348" s="385" t="s">
        <v>5</v>
      </c>
      <c r="E1348" s="386" t="s">
        <v>1882</v>
      </c>
      <c r="F1348" s="387" t="str">
        <f t="shared" si="60"/>
        <v>에센스(스페셜)</v>
      </c>
      <c r="G1348" s="27" t="str">
        <f t="shared" si="61"/>
        <v/>
      </c>
      <c r="H1348" s="389" t="s">
        <v>57</v>
      </c>
    </row>
    <row r="1349" spans="1:8">
      <c r="A1349" s="384" t="s">
        <v>111</v>
      </c>
      <c r="B1349" s="384" t="s">
        <v>96</v>
      </c>
      <c r="C1349" s="385" t="s">
        <v>33</v>
      </c>
      <c r="D1349" s="385" t="s">
        <v>30</v>
      </c>
      <c r="E1349" s="386" t="s">
        <v>1880</v>
      </c>
      <c r="F1349" s="387" t="str">
        <f t="shared" si="60"/>
        <v>안심2.5G</v>
      </c>
      <c r="G1349" s="27" t="str">
        <f t="shared" si="61"/>
        <v/>
      </c>
      <c r="H1349" s="389" t="s">
        <v>166</v>
      </c>
    </row>
    <row r="1350" spans="1:8">
      <c r="A1350" s="384" t="s">
        <v>111</v>
      </c>
      <c r="B1350" s="384" t="s">
        <v>96</v>
      </c>
      <c r="C1350" s="385" t="s">
        <v>33</v>
      </c>
      <c r="D1350" s="385" t="s">
        <v>30</v>
      </c>
      <c r="E1350" s="386" t="s">
        <v>1879</v>
      </c>
      <c r="F1350" s="387" t="str">
        <f t="shared" si="60"/>
        <v>안심4G</v>
      </c>
      <c r="G1350" s="27" t="str">
        <f t="shared" si="61"/>
        <v/>
      </c>
      <c r="H1350" s="389" t="s">
        <v>38</v>
      </c>
    </row>
    <row r="1351" spans="1:8">
      <c r="A1351" s="384" t="s">
        <v>111</v>
      </c>
      <c r="B1351" s="384" t="s">
        <v>96</v>
      </c>
      <c r="C1351" s="385" t="s">
        <v>33</v>
      </c>
      <c r="D1351" s="385" t="s">
        <v>30</v>
      </c>
      <c r="E1351" s="386" t="s">
        <v>1881</v>
      </c>
      <c r="F1351" s="387" t="str">
        <f t="shared" si="60"/>
        <v>에센스(스페셜)</v>
      </c>
      <c r="G1351" s="27" t="str">
        <f t="shared" si="61"/>
        <v/>
      </c>
      <c r="H1351" s="389" t="s">
        <v>57</v>
      </c>
    </row>
    <row r="1352" spans="1:8">
      <c r="A1352" s="384" t="s">
        <v>111</v>
      </c>
      <c r="B1352" s="384" t="s">
        <v>96</v>
      </c>
      <c r="C1352" s="385" t="s">
        <v>33</v>
      </c>
      <c r="D1352" s="385" t="s">
        <v>30</v>
      </c>
      <c r="E1352" s="386" t="s">
        <v>1882</v>
      </c>
      <c r="F1352" s="387" t="str">
        <f t="shared" si="60"/>
        <v>에센스(스페셜)</v>
      </c>
      <c r="G1352" s="27" t="str">
        <f t="shared" si="61"/>
        <v/>
      </c>
      <c r="H1352" s="389" t="s">
        <v>57</v>
      </c>
    </row>
    <row r="1353" spans="1:8">
      <c r="A1353" s="384" t="s">
        <v>111</v>
      </c>
      <c r="B1353" s="384" t="s">
        <v>96</v>
      </c>
      <c r="C1353" s="385" t="s">
        <v>33</v>
      </c>
      <c r="D1353" s="385" t="s">
        <v>10</v>
      </c>
      <c r="E1353" s="386" t="s">
        <v>1880</v>
      </c>
      <c r="F1353" s="387" t="str">
        <f t="shared" si="60"/>
        <v>안심2.5G</v>
      </c>
      <c r="G1353" s="27" t="str">
        <f t="shared" si="61"/>
        <v/>
      </c>
      <c r="H1353" s="389" t="s">
        <v>166</v>
      </c>
    </row>
    <row r="1354" spans="1:8">
      <c r="A1354" s="384" t="s">
        <v>111</v>
      </c>
      <c r="B1354" s="384" t="s">
        <v>96</v>
      </c>
      <c r="C1354" s="385" t="s">
        <v>33</v>
      </c>
      <c r="D1354" s="385" t="s">
        <v>10</v>
      </c>
      <c r="E1354" s="386" t="s">
        <v>1879</v>
      </c>
      <c r="F1354" s="387" t="str">
        <f t="shared" si="60"/>
        <v>안심4G</v>
      </c>
      <c r="G1354" s="27" t="str">
        <f t="shared" si="61"/>
        <v/>
      </c>
      <c r="H1354" s="389" t="s">
        <v>38</v>
      </c>
    </row>
    <row r="1355" spans="1:8">
      <c r="A1355" s="384" t="s">
        <v>111</v>
      </c>
      <c r="B1355" s="384" t="s">
        <v>96</v>
      </c>
      <c r="C1355" s="385" t="s">
        <v>33</v>
      </c>
      <c r="D1355" s="385" t="s">
        <v>10</v>
      </c>
      <c r="E1355" s="386" t="s">
        <v>1881</v>
      </c>
      <c r="F1355" s="387" t="str">
        <f t="shared" si="60"/>
        <v>에센스(스페셜)</v>
      </c>
      <c r="G1355" s="27" t="str">
        <f t="shared" si="61"/>
        <v/>
      </c>
      <c r="H1355" s="389" t="s">
        <v>57</v>
      </c>
    </row>
    <row r="1356" spans="1:8">
      <c r="A1356" s="384" t="s">
        <v>111</v>
      </c>
      <c r="B1356" s="384" t="s">
        <v>96</v>
      </c>
      <c r="C1356" s="385" t="s">
        <v>33</v>
      </c>
      <c r="D1356" s="385" t="s">
        <v>10</v>
      </c>
      <c r="E1356" s="386" t="s">
        <v>1882</v>
      </c>
      <c r="F1356" s="387" t="str">
        <f t="shared" si="60"/>
        <v>에센스(스페셜)</v>
      </c>
      <c r="G1356" s="27" t="str">
        <f t="shared" si="61"/>
        <v/>
      </c>
      <c r="H1356" s="389" t="s">
        <v>57</v>
      </c>
    </row>
    <row r="1357" spans="1:8">
      <c r="A1357" s="384" t="s">
        <v>111</v>
      </c>
      <c r="B1357" s="384" t="s">
        <v>96</v>
      </c>
      <c r="C1357" s="385" t="s">
        <v>33</v>
      </c>
      <c r="D1357" s="385" t="s">
        <v>13</v>
      </c>
      <c r="E1357" s="386" t="s">
        <v>1880</v>
      </c>
      <c r="F1357" s="387" t="str">
        <f t="shared" si="60"/>
        <v>안심2.5G</v>
      </c>
      <c r="G1357" s="27" t="str">
        <f t="shared" si="61"/>
        <v/>
      </c>
      <c r="H1357" s="389" t="s">
        <v>166</v>
      </c>
    </row>
    <row r="1358" spans="1:8">
      <c r="A1358" s="384" t="s">
        <v>111</v>
      </c>
      <c r="B1358" s="384" t="s">
        <v>96</v>
      </c>
      <c r="C1358" s="385" t="s">
        <v>33</v>
      </c>
      <c r="D1358" s="385" t="s">
        <v>13</v>
      </c>
      <c r="E1358" s="386" t="s">
        <v>1879</v>
      </c>
      <c r="F1358" s="387" t="str">
        <f t="shared" si="60"/>
        <v>안심4G</v>
      </c>
      <c r="G1358" s="27" t="str">
        <f t="shared" si="61"/>
        <v/>
      </c>
      <c r="H1358" s="389" t="s">
        <v>38</v>
      </c>
    </row>
    <row r="1359" spans="1:8">
      <c r="A1359" s="384" t="s">
        <v>111</v>
      </c>
      <c r="B1359" s="384" t="s">
        <v>96</v>
      </c>
      <c r="C1359" s="385" t="s">
        <v>33</v>
      </c>
      <c r="D1359" s="385" t="s">
        <v>13</v>
      </c>
      <c r="E1359" s="386" t="s">
        <v>1881</v>
      </c>
      <c r="F1359" s="387" t="str">
        <f t="shared" si="60"/>
        <v>에센스(스페셜)</v>
      </c>
      <c r="G1359" s="27" t="str">
        <f t="shared" si="61"/>
        <v/>
      </c>
      <c r="H1359" s="389" t="s">
        <v>57</v>
      </c>
    </row>
    <row r="1360" spans="1:8">
      <c r="A1360" s="384" t="s">
        <v>111</v>
      </c>
      <c r="B1360" s="384" t="s">
        <v>96</v>
      </c>
      <c r="C1360" s="385" t="s">
        <v>33</v>
      </c>
      <c r="D1360" s="385" t="s">
        <v>13</v>
      </c>
      <c r="E1360" s="386" t="s">
        <v>1882</v>
      </c>
      <c r="F1360" s="387" t="str">
        <f t="shared" si="60"/>
        <v>에센스(스페셜)</v>
      </c>
      <c r="G1360" s="27" t="str">
        <f t="shared" si="61"/>
        <v/>
      </c>
      <c r="H1360" s="389" t="s">
        <v>57</v>
      </c>
    </row>
    <row r="1361" spans="1:8">
      <c r="A1361" s="384" t="s">
        <v>111</v>
      </c>
      <c r="B1361" s="384" t="s">
        <v>96</v>
      </c>
      <c r="C1361" s="385" t="s">
        <v>33</v>
      </c>
      <c r="D1361" s="385" t="s">
        <v>34</v>
      </c>
      <c r="E1361" s="386" t="s">
        <v>1880</v>
      </c>
      <c r="F1361" s="387" t="str">
        <f t="shared" si="60"/>
        <v>안심2.5G</v>
      </c>
      <c r="G1361" s="27" t="str">
        <f t="shared" si="61"/>
        <v/>
      </c>
      <c r="H1361" s="389" t="s">
        <v>166</v>
      </c>
    </row>
    <row r="1362" spans="1:8">
      <c r="A1362" s="384" t="s">
        <v>111</v>
      </c>
      <c r="B1362" s="384" t="s">
        <v>96</v>
      </c>
      <c r="C1362" s="385" t="s">
        <v>33</v>
      </c>
      <c r="D1362" s="385" t="s">
        <v>34</v>
      </c>
      <c r="E1362" s="386" t="s">
        <v>1879</v>
      </c>
      <c r="F1362" s="387" t="str">
        <f t="shared" si="60"/>
        <v>안심4G</v>
      </c>
      <c r="G1362" s="27" t="str">
        <f t="shared" si="61"/>
        <v/>
      </c>
      <c r="H1362" s="389" t="s">
        <v>38</v>
      </c>
    </row>
    <row r="1363" spans="1:8">
      <c r="A1363" s="384" t="s">
        <v>111</v>
      </c>
      <c r="B1363" s="384" t="s">
        <v>96</v>
      </c>
      <c r="C1363" s="385" t="s">
        <v>33</v>
      </c>
      <c r="D1363" s="385" t="s">
        <v>34</v>
      </c>
      <c r="E1363" s="386" t="s">
        <v>1881</v>
      </c>
      <c r="F1363" s="387" t="str">
        <f t="shared" si="60"/>
        <v>에센스(스페셜)</v>
      </c>
      <c r="G1363" s="27" t="str">
        <f t="shared" si="61"/>
        <v/>
      </c>
      <c r="H1363" s="389" t="s">
        <v>57</v>
      </c>
    </row>
    <row r="1364" spans="1:8">
      <c r="A1364" s="384" t="s">
        <v>111</v>
      </c>
      <c r="B1364" s="384" t="s">
        <v>96</v>
      </c>
      <c r="C1364" s="385" t="s">
        <v>33</v>
      </c>
      <c r="D1364" s="385" t="s">
        <v>34</v>
      </c>
      <c r="E1364" s="386" t="s">
        <v>1882</v>
      </c>
      <c r="F1364" s="387" t="str">
        <f t="shared" si="60"/>
        <v>에센스(스페셜)</v>
      </c>
      <c r="G1364" s="27" t="str">
        <f t="shared" si="61"/>
        <v/>
      </c>
      <c r="H1364" s="389" t="s">
        <v>57</v>
      </c>
    </row>
    <row r="1365" spans="1:8">
      <c r="A1365" s="384" t="s">
        <v>111</v>
      </c>
      <c r="B1365" s="384" t="s">
        <v>96</v>
      </c>
      <c r="C1365" s="385" t="s">
        <v>33</v>
      </c>
      <c r="D1365" s="385" t="s">
        <v>86</v>
      </c>
      <c r="E1365" s="386" t="s">
        <v>1880</v>
      </c>
      <c r="F1365" s="387" t="str">
        <f t="shared" si="60"/>
        <v>안심2.5G</v>
      </c>
      <c r="G1365" s="27" t="str">
        <f t="shared" si="61"/>
        <v/>
      </c>
      <c r="H1365" s="389" t="s">
        <v>166</v>
      </c>
    </row>
    <row r="1366" spans="1:8">
      <c r="A1366" s="384" t="s">
        <v>111</v>
      </c>
      <c r="B1366" s="384" t="s">
        <v>96</v>
      </c>
      <c r="C1366" s="385" t="s">
        <v>33</v>
      </c>
      <c r="D1366" s="385" t="s">
        <v>86</v>
      </c>
      <c r="E1366" s="386" t="s">
        <v>1879</v>
      </c>
      <c r="F1366" s="387" t="str">
        <f t="shared" si="60"/>
        <v>안심4G</v>
      </c>
      <c r="G1366" s="27" t="str">
        <f t="shared" si="61"/>
        <v/>
      </c>
      <c r="H1366" s="389" t="s">
        <v>38</v>
      </c>
    </row>
    <row r="1367" spans="1:8">
      <c r="A1367" s="384" t="s">
        <v>111</v>
      </c>
      <c r="B1367" s="384" t="s">
        <v>96</v>
      </c>
      <c r="C1367" s="385" t="s">
        <v>33</v>
      </c>
      <c r="D1367" s="385" t="s">
        <v>86</v>
      </c>
      <c r="E1367" s="386" t="s">
        <v>1881</v>
      </c>
      <c r="F1367" s="387" t="str">
        <f t="shared" si="60"/>
        <v>에센스(스페셜)</v>
      </c>
      <c r="G1367" s="27" t="str">
        <f t="shared" si="61"/>
        <v/>
      </c>
      <c r="H1367" s="389" t="s">
        <v>57</v>
      </c>
    </row>
    <row r="1368" spans="1:8">
      <c r="A1368" s="384" t="s">
        <v>111</v>
      </c>
      <c r="B1368" s="384" t="s">
        <v>96</v>
      </c>
      <c r="C1368" s="385" t="s">
        <v>33</v>
      </c>
      <c r="D1368" s="385" t="s">
        <v>86</v>
      </c>
      <c r="E1368" s="386" t="s">
        <v>1882</v>
      </c>
      <c r="F1368" s="387" t="str">
        <f t="shared" si="60"/>
        <v>에센스(스페셜)</v>
      </c>
      <c r="G1368" s="27" t="str">
        <f t="shared" si="61"/>
        <v/>
      </c>
      <c r="H1368" s="389" t="s">
        <v>57</v>
      </c>
    </row>
    <row r="1369" spans="1:8">
      <c r="A1369" s="384" t="s">
        <v>111</v>
      </c>
      <c r="B1369" s="384" t="s">
        <v>96</v>
      </c>
      <c r="C1369" s="385" t="s">
        <v>33</v>
      </c>
      <c r="D1369" s="385" t="s">
        <v>161</v>
      </c>
      <c r="E1369" s="386" t="s">
        <v>1880</v>
      </c>
      <c r="F1369" s="387" t="str">
        <f t="shared" si="60"/>
        <v>안심2.5G</v>
      </c>
      <c r="G1369" s="27" t="str">
        <f t="shared" si="61"/>
        <v/>
      </c>
      <c r="H1369" s="389" t="s">
        <v>166</v>
      </c>
    </row>
    <row r="1370" spans="1:8">
      <c r="A1370" s="384" t="s">
        <v>111</v>
      </c>
      <c r="B1370" s="384" t="s">
        <v>96</v>
      </c>
      <c r="C1370" s="385" t="s">
        <v>33</v>
      </c>
      <c r="D1370" s="385" t="s">
        <v>160</v>
      </c>
      <c r="E1370" s="386" t="s">
        <v>1879</v>
      </c>
      <c r="F1370" s="387" t="str">
        <f t="shared" si="60"/>
        <v>안심4G</v>
      </c>
      <c r="G1370" s="27" t="str">
        <f t="shared" si="61"/>
        <v/>
      </c>
      <c r="H1370" s="389" t="s">
        <v>38</v>
      </c>
    </row>
    <row r="1371" spans="1:8">
      <c r="A1371" s="384" t="s">
        <v>111</v>
      </c>
      <c r="B1371" s="384" t="s">
        <v>96</v>
      </c>
      <c r="C1371" s="385" t="s">
        <v>33</v>
      </c>
      <c r="D1371" s="385" t="s">
        <v>160</v>
      </c>
      <c r="E1371" s="386" t="s">
        <v>1881</v>
      </c>
      <c r="F1371" s="387" t="str">
        <f t="shared" si="60"/>
        <v>에센스(스페셜)</v>
      </c>
      <c r="G1371" s="27" t="str">
        <f t="shared" si="61"/>
        <v/>
      </c>
      <c r="H1371" s="389" t="s">
        <v>57</v>
      </c>
    </row>
    <row r="1372" spans="1:8">
      <c r="A1372" s="384" t="s">
        <v>111</v>
      </c>
      <c r="B1372" s="384" t="s">
        <v>96</v>
      </c>
      <c r="C1372" s="385" t="s">
        <v>33</v>
      </c>
      <c r="D1372" s="385" t="s">
        <v>160</v>
      </c>
      <c r="E1372" s="386" t="s">
        <v>1882</v>
      </c>
      <c r="F1372" s="387" t="str">
        <f t="shared" si="60"/>
        <v>에센스(스페셜)</v>
      </c>
      <c r="G1372" s="27" t="str">
        <f t="shared" si="61"/>
        <v/>
      </c>
      <c r="H1372" s="389" t="s">
        <v>57</v>
      </c>
    </row>
    <row r="1373" spans="1:8">
      <c r="A1373" s="384" t="s">
        <v>111</v>
      </c>
      <c r="B1373" s="384" t="s">
        <v>99</v>
      </c>
      <c r="C1373" s="385" t="s">
        <v>28</v>
      </c>
      <c r="D1373" s="385" t="s">
        <v>5</v>
      </c>
      <c r="E1373" s="386" t="s">
        <v>1880</v>
      </c>
      <c r="F1373" s="387" t="str">
        <f t="shared" ref="F1373:F1436" si="62">IFERROR(VLOOKUP(E1373,$A$10:$F$16,6,0),0)</f>
        <v>0스몰</v>
      </c>
      <c r="G1373" s="27" t="str">
        <f t="shared" si="61"/>
        <v/>
      </c>
      <c r="H1373" s="389" t="s">
        <v>166</v>
      </c>
    </row>
    <row r="1374" spans="1:8">
      <c r="A1374" s="384" t="s">
        <v>111</v>
      </c>
      <c r="B1374" s="384" t="s">
        <v>98</v>
      </c>
      <c r="C1374" s="385" t="s">
        <v>28</v>
      </c>
      <c r="D1374" s="385" t="s">
        <v>5</v>
      </c>
      <c r="E1374" s="386" t="s">
        <v>1879</v>
      </c>
      <c r="F1374" s="387" t="str">
        <f t="shared" si="62"/>
        <v>0미디엄</v>
      </c>
      <c r="G1374" s="27" t="str">
        <f t="shared" si="61"/>
        <v/>
      </c>
      <c r="H1374" s="389" t="s">
        <v>38</v>
      </c>
    </row>
    <row r="1375" spans="1:8">
      <c r="A1375" s="384" t="s">
        <v>111</v>
      </c>
      <c r="B1375" s="384" t="s">
        <v>98</v>
      </c>
      <c r="C1375" s="385" t="s">
        <v>28</v>
      </c>
      <c r="D1375" s="385" t="s">
        <v>5</v>
      </c>
      <c r="E1375" s="386" t="s">
        <v>1881</v>
      </c>
      <c r="F1375" s="387" t="str">
        <f t="shared" si="62"/>
        <v>0라지</v>
      </c>
      <c r="G1375" s="27" t="str">
        <f t="shared" si="61"/>
        <v/>
      </c>
      <c r="H1375" s="389" t="s">
        <v>57</v>
      </c>
    </row>
    <row r="1376" spans="1:8">
      <c r="A1376" s="384" t="s">
        <v>111</v>
      </c>
      <c r="B1376" s="384" t="s">
        <v>98</v>
      </c>
      <c r="C1376" s="385" t="s">
        <v>28</v>
      </c>
      <c r="D1376" s="385" t="s">
        <v>5</v>
      </c>
      <c r="E1376" s="386" t="s">
        <v>1882</v>
      </c>
      <c r="F1376" s="387" t="str">
        <f t="shared" si="62"/>
        <v>0라지</v>
      </c>
      <c r="G1376" s="27" t="str">
        <f t="shared" si="61"/>
        <v/>
      </c>
      <c r="H1376" s="389" t="s">
        <v>57</v>
      </c>
    </row>
    <row r="1377" spans="1:8">
      <c r="A1377" s="384" t="s">
        <v>111</v>
      </c>
      <c r="B1377" s="384" t="s">
        <v>98</v>
      </c>
      <c r="C1377" s="385" t="s">
        <v>28</v>
      </c>
      <c r="D1377" s="385" t="s">
        <v>30</v>
      </c>
      <c r="E1377" s="386" t="s">
        <v>1880</v>
      </c>
      <c r="F1377" s="387" t="str">
        <f t="shared" si="62"/>
        <v>0스몰</v>
      </c>
      <c r="G1377" s="27" t="str">
        <f t="shared" si="61"/>
        <v/>
      </c>
      <c r="H1377" s="389" t="s">
        <v>166</v>
      </c>
    </row>
    <row r="1378" spans="1:8">
      <c r="A1378" s="384" t="s">
        <v>111</v>
      </c>
      <c r="B1378" s="384" t="s">
        <v>98</v>
      </c>
      <c r="C1378" s="385" t="s">
        <v>28</v>
      </c>
      <c r="D1378" s="385" t="s">
        <v>30</v>
      </c>
      <c r="E1378" s="386" t="s">
        <v>1879</v>
      </c>
      <c r="F1378" s="387" t="str">
        <f t="shared" si="62"/>
        <v>0미디엄</v>
      </c>
      <c r="G1378" s="27" t="str">
        <f t="shared" si="61"/>
        <v/>
      </c>
      <c r="H1378" s="389" t="s">
        <v>38</v>
      </c>
    </row>
    <row r="1379" spans="1:8">
      <c r="A1379" s="384" t="s">
        <v>111</v>
      </c>
      <c r="B1379" s="384" t="s">
        <v>98</v>
      </c>
      <c r="C1379" s="385" t="s">
        <v>28</v>
      </c>
      <c r="D1379" s="385" t="s">
        <v>30</v>
      </c>
      <c r="E1379" s="386" t="s">
        <v>1881</v>
      </c>
      <c r="F1379" s="387" t="str">
        <f t="shared" si="62"/>
        <v>0라지</v>
      </c>
      <c r="G1379" s="27" t="str">
        <f t="shared" si="61"/>
        <v/>
      </c>
      <c r="H1379" s="389" t="s">
        <v>57</v>
      </c>
    </row>
    <row r="1380" spans="1:8">
      <c r="A1380" s="384" t="s">
        <v>111</v>
      </c>
      <c r="B1380" s="384" t="s">
        <v>98</v>
      </c>
      <c r="C1380" s="385" t="s">
        <v>28</v>
      </c>
      <c r="D1380" s="385" t="s">
        <v>30</v>
      </c>
      <c r="E1380" s="386" t="s">
        <v>1882</v>
      </c>
      <c r="F1380" s="387" t="str">
        <f t="shared" si="62"/>
        <v>0라지</v>
      </c>
      <c r="G1380" s="27" t="str">
        <f t="shared" si="61"/>
        <v/>
      </c>
      <c r="H1380" s="389" t="s">
        <v>57</v>
      </c>
    </row>
    <row r="1381" spans="1:8">
      <c r="A1381" s="384" t="s">
        <v>111</v>
      </c>
      <c r="B1381" s="384" t="s">
        <v>98</v>
      </c>
      <c r="C1381" s="385" t="s">
        <v>28</v>
      </c>
      <c r="D1381" s="385" t="s">
        <v>10</v>
      </c>
      <c r="E1381" s="386" t="s">
        <v>1880</v>
      </c>
      <c r="F1381" s="387" t="str">
        <f t="shared" si="62"/>
        <v>0스몰</v>
      </c>
      <c r="G1381" s="27" t="str">
        <f t="shared" si="61"/>
        <v/>
      </c>
      <c r="H1381" s="389" t="s">
        <v>166</v>
      </c>
    </row>
    <row r="1382" spans="1:8">
      <c r="A1382" s="384" t="s">
        <v>111</v>
      </c>
      <c r="B1382" s="384" t="s">
        <v>98</v>
      </c>
      <c r="C1382" s="385" t="s">
        <v>28</v>
      </c>
      <c r="D1382" s="385" t="s">
        <v>10</v>
      </c>
      <c r="E1382" s="386" t="s">
        <v>1879</v>
      </c>
      <c r="F1382" s="387" t="str">
        <f t="shared" si="62"/>
        <v>0미디엄</v>
      </c>
      <c r="G1382" s="27" t="str">
        <f t="shared" si="61"/>
        <v/>
      </c>
      <c r="H1382" s="389" t="s">
        <v>38</v>
      </c>
    </row>
    <row r="1383" spans="1:8">
      <c r="A1383" s="384" t="s">
        <v>111</v>
      </c>
      <c r="B1383" s="384" t="s">
        <v>98</v>
      </c>
      <c r="C1383" s="385" t="s">
        <v>28</v>
      </c>
      <c r="D1383" s="385" t="s">
        <v>10</v>
      </c>
      <c r="E1383" s="386" t="s">
        <v>1881</v>
      </c>
      <c r="F1383" s="387" t="str">
        <f t="shared" si="62"/>
        <v>0라지</v>
      </c>
      <c r="G1383" s="27" t="str">
        <f t="shared" si="61"/>
        <v/>
      </c>
      <c r="H1383" s="389" t="s">
        <v>57</v>
      </c>
    </row>
    <row r="1384" spans="1:8">
      <c r="A1384" s="384" t="s">
        <v>111</v>
      </c>
      <c r="B1384" s="384" t="s">
        <v>98</v>
      </c>
      <c r="C1384" s="385" t="s">
        <v>28</v>
      </c>
      <c r="D1384" s="385" t="s">
        <v>10</v>
      </c>
      <c r="E1384" s="386" t="s">
        <v>1882</v>
      </c>
      <c r="F1384" s="387" t="str">
        <f t="shared" si="62"/>
        <v>0라지</v>
      </c>
      <c r="G1384" s="27" t="str">
        <f t="shared" si="61"/>
        <v/>
      </c>
      <c r="H1384" s="389" t="s">
        <v>57</v>
      </c>
    </row>
    <row r="1385" spans="1:8">
      <c r="A1385" s="384" t="s">
        <v>111</v>
      </c>
      <c r="B1385" s="384" t="s">
        <v>98</v>
      </c>
      <c r="C1385" s="385" t="s">
        <v>28</v>
      </c>
      <c r="D1385" s="385" t="s">
        <v>13</v>
      </c>
      <c r="E1385" s="386" t="s">
        <v>1880</v>
      </c>
      <c r="F1385" s="387" t="str">
        <f t="shared" si="62"/>
        <v>0스몰</v>
      </c>
      <c r="G1385" s="27" t="str">
        <f t="shared" si="61"/>
        <v/>
      </c>
      <c r="H1385" s="389" t="s">
        <v>166</v>
      </c>
    </row>
    <row r="1386" spans="1:8">
      <c r="A1386" s="384" t="s">
        <v>111</v>
      </c>
      <c r="B1386" s="384" t="s">
        <v>98</v>
      </c>
      <c r="C1386" s="385" t="s">
        <v>28</v>
      </c>
      <c r="D1386" s="385" t="s">
        <v>13</v>
      </c>
      <c r="E1386" s="386" t="s">
        <v>1879</v>
      </c>
      <c r="F1386" s="387" t="str">
        <f t="shared" si="62"/>
        <v>0미디엄</v>
      </c>
      <c r="G1386" s="27" t="str">
        <f t="shared" si="61"/>
        <v/>
      </c>
      <c r="H1386" s="389" t="s">
        <v>38</v>
      </c>
    </row>
    <row r="1387" spans="1:8">
      <c r="A1387" s="384" t="s">
        <v>111</v>
      </c>
      <c r="B1387" s="384" t="s">
        <v>98</v>
      </c>
      <c r="C1387" s="385" t="s">
        <v>28</v>
      </c>
      <c r="D1387" s="385" t="s">
        <v>13</v>
      </c>
      <c r="E1387" s="386" t="s">
        <v>1881</v>
      </c>
      <c r="F1387" s="387" t="str">
        <f t="shared" si="62"/>
        <v>0라지</v>
      </c>
      <c r="G1387" s="27" t="str">
        <f t="shared" si="61"/>
        <v/>
      </c>
      <c r="H1387" s="389" t="s">
        <v>57</v>
      </c>
    </row>
    <row r="1388" spans="1:8">
      <c r="A1388" s="384" t="s">
        <v>111</v>
      </c>
      <c r="B1388" s="384" t="s">
        <v>98</v>
      </c>
      <c r="C1388" s="385" t="s">
        <v>28</v>
      </c>
      <c r="D1388" s="385" t="s">
        <v>13</v>
      </c>
      <c r="E1388" s="386" t="s">
        <v>1882</v>
      </c>
      <c r="F1388" s="387" t="str">
        <f t="shared" si="62"/>
        <v>0라지</v>
      </c>
      <c r="G1388" s="27" t="str">
        <f t="shared" si="61"/>
        <v/>
      </c>
      <c r="H1388" s="389" t="s">
        <v>57</v>
      </c>
    </row>
    <row r="1389" spans="1:8">
      <c r="A1389" s="384" t="s">
        <v>111</v>
      </c>
      <c r="B1389" s="384" t="s">
        <v>98</v>
      </c>
      <c r="C1389" s="385" t="s">
        <v>28</v>
      </c>
      <c r="D1389" s="385" t="s">
        <v>34</v>
      </c>
      <c r="E1389" s="386" t="s">
        <v>1880</v>
      </c>
      <c r="F1389" s="387" t="str">
        <f t="shared" si="62"/>
        <v>0스몰</v>
      </c>
      <c r="G1389" s="27" t="str">
        <f t="shared" si="61"/>
        <v/>
      </c>
      <c r="H1389" s="389" t="s">
        <v>166</v>
      </c>
    </row>
    <row r="1390" spans="1:8">
      <c r="A1390" s="384" t="s">
        <v>111</v>
      </c>
      <c r="B1390" s="384" t="s">
        <v>98</v>
      </c>
      <c r="C1390" s="385" t="s">
        <v>28</v>
      </c>
      <c r="D1390" s="385" t="s">
        <v>34</v>
      </c>
      <c r="E1390" s="386" t="s">
        <v>1879</v>
      </c>
      <c r="F1390" s="387" t="str">
        <f t="shared" si="62"/>
        <v>0미디엄</v>
      </c>
      <c r="G1390" s="27" t="str">
        <f t="shared" si="61"/>
        <v/>
      </c>
      <c r="H1390" s="389" t="s">
        <v>38</v>
      </c>
    </row>
    <row r="1391" spans="1:8">
      <c r="A1391" s="384" t="s">
        <v>111</v>
      </c>
      <c r="B1391" s="384" t="s">
        <v>98</v>
      </c>
      <c r="C1391" s="385" t="s">
        <v>28</v>
      </c>
      <c r="D1391" s="385" t="s">
        <v>34</v>
      </c>
      <c r="E1391" s="386" t="s">
        <v>1881</v>
      </c>
      <c r="F1391" s="387" t="str">
        <f t="shared" si="62"/>
        <v>0라지</v>
      </c>
      <c r="G1391" s="27" t="str">
        <f t="shared" si="61"/>
        <v/>
      </c>
      <c r="H1391" s="389" t="s">
        <v>57</v>
      </c>
    </row>
    <row r="1392" spans="1:8">
      <c r="A1392" s="384" t="s">
        <v>111</v>
      </c>
      <c r="B1392" s="384" t="s">
        <v>98</v>
      </c>
      <c r="C1392" s="385" t="s">
        <v>28</v>
      </c>
      <c r="D1392" s="385" t="s">
        <v>34</v>
      </c>
      <c r="E1392" s="386" t="s">
        <v>1882</v>
      </c>
      <c r="F1392" s="387" t="str">
        <f t="shared" si="62"/>
        <v>0라지</v>
      </c>
      <c r="G1392" s="27" t="str">
        <f t="shared" si="61"/>
        <v/>
      </c>
      <c r="H1392" s="389" t="s">
        <v>57</v>
      </c>
    </row>
    <row r="1393" spans="1:8">
      <c r="A1393" s="384" t="s">
        <v>111</v>
      </c>
      <c r="B1393" s="384" t="s">
        <v>98</v>
      </c>
      <c r="C1393" s="385" t="s">
        <v>28</v>
      </c>
      <c r="D1393" s="385" t="s">
        <v>86</v>
      </c>
      <c r="E1393" s="386" t="s">
        <v>1880</v>
      </c>
      <c r="F1393" s="387" t="str">
        <f t="shared" si="62"/>
        <v>0스몰</v>
      </c>
      <c r="G1393" s="27" t="str">
        <f t="shared" si="61"/>
        <v/>
      </c>
      <c r="H1393" s="389" t="s">
        <v>166</v>
      </c>
    </row>
    <row r="1394" spans="1:8">
      <c r="A1394" s="384" t="s">
        <v>111</v>
      </c>
      <c r="B1394" s="384" t="s">
        <v>98</v>
      </c>
      <c r="C1394" s="385" t="s">
        <v>28</v>
      </c>
      <c r="D1394" s="385" t="s">
        <v>86</v>
      </c>
      <c r="E1394" s="386" t="s">
        <v>1879</v>
      </c>
      <c r="F1394" s="387" t="str">
        <f t="shared" si="62"/>
        <v>0미디엄</v>
      </c>
      <c r="G1394" s="27" t="str">
        <f t="shared" si="61"/>
        <v/>
      </c>
      <c r="H1394" s="389" t="s">
        <v>38</v>
      </c>
    </row>
    <row r="1395" spans="1:8">
      <c r="A1395" s="384" t="s">
        <v>111</v>
      </c>
      <c r="B1395" s="384" t="s">
        <v>98</v>
      </c>
      <c r="C1395" s="385" t="s">
        <v>28</v>
      </c>
      <c r="D1395" s="385" t="s">
        <v>86</v>
      </c>
      <c r="E1395" s="386" t="s">
        <v>1881</v>
      </c>
      <c r="F1395" s="387" t="str">
        <f t="shared" si="62"/>
        <v>0라지</v>
      </c>
      <c r="G1395" s="27" t="str">
        <f t="shared" si="61"/>
        <v/>
      </c>
      <c r="H1395" s="389" t="s">
        <v>57</v>
      </c>
    </row>
    <row r="1396" spans="1:8">
      <c r="A1396" s="384" t="s">
        <v>111</v>
      </c>
      <c r="B1396" s="384" t="s">
        <v>98</v>
      </c>
      <c r="C1396" s="385" t="s">
        <v>28</v>
      </c>
      <c r="D1396" s="385" t="s">
        <v>86</v>
      </c>
      <c r="E1396" s="386" t="s">
        <v>1882</v>
      </c>
      <c r="F1396" s="387" t="str">
        <f t="shared" si="62"/>
        <v>0라지</v>
      </c>
      <c r="G1396" s="27" t="str">
        <f t="shared" si="61"/>
        <v/>
      </c>
      <c r="H1396" s="389" t="s">
        <v>57</v>
      </c>
    </row>
    <row r="1397" spans="1:8">
      <c r="A1397" s="384" t="s">
        <v>111</v>
      </c>
      <c r="B1397" s="384" t="s">
        <v>98</v>
      </c>
      <c r="C1397" s="385" t="s">
        <v>28</v>
      </c>
      <c r="D1397" s="385" t="s">
        <v>161</v>
      </c>
      <c r="E1397" s="386" t="s">
        <v>1880</v>
      </c>
      <c r="F1397" s="387" t="str">
        <f t="shared" si="62"/>
        <v>0스몰</v>
      </c>
      <c r="G1397" s="27" t="str">
        <f t="shared" si="61"/>
        <v/>
      </c>
      <c r="H1397" s="389" t="s">
        <v>166</v>
      </c>
    </row>
    <row r="1398" spans="1:8">
      <c r="A1398" s="384" t="s">
        <v>111</v>
      </c>
      <c r="B1398" s="384" t="s">
        <v>98</v>
      </c>
      <c r="C1398" s="385" t="s">
        <v>28</v>
      </c>
      <c r="D1398" s="385" t="s">
        <v>160</v>
      </c>
      <c r="E1398" s="386" t="s">
        <v>1879</v>
      </c>
      <c r="F1398" s="387" t="str">
        <f t="shared" si="62"/>
        <v>0미디엄</v>
      </c>
      <c r="G1398" s="27" t="str">
        <f t="shared" si="61"/>
        <v/>
      </c>
      <c r="H1398" s="389" t="s">
        <v>38</v>
      </c>
    </row>
    <row r="1399" spans="1:8">
      <c r="A1399" s="384" t="s">
        <v>111</v>
      </c>
      <c r="B1399" s="384" t="s">
        <v>98</v>
      </c>
      <c r="C1399" s="385" t="s">
        <v>28</v>
      </c>
      <c r="D1399" s="385" t="s">
        <v>160</v>
      </c>
      <c r="E1399" s="386" t="s">
        <v>1881</v>
      </c>
      <c r="F1399" s="387" t="str">
        <f t="shared" si="62"/>
        <v>0라지</v>
      </c>
      <c r="G1399" s="27" t="str">
        <f t="shared" si="61"/>
        <v/>
      </c>
      <c r="H1399" s="389" t="s">
        <v>57</v>
      </c>
    </row>
    <row r="1400" spans="1:8">
      <c r="A1400" s="384" t="s">
        <v>111</v>
      </c>
      <c r="B1400" s="384" t="s">
        <v>98</v>
      </c>
      <c r="C1400" s="385" t="s">
        <v>28</v>
      </c>
      <c r="D1400" s="385" t="s">
        <v>160</v>
      </c>
      <c r="E1400" s="386" t="s">
        <v>1882</v>
      </c>
      <c r="F1400" s="387" t="str">
        <f t="shared" si="62"/>
        <v>0라지</v>
      </c>
      <c r="G1400" s="27" t="str">
        <f t="shared" si="61"/>
        <v/>
      </c>
      <c r="H1400" s="389" t="s">
        <v>57</v>
      </c>
    </row>
    <row r="1401" spans="1:8">
      <c r="A1401" s="384" t="s">
        <v>111</v>
      </c>
      <c r="B1401" s="384" t="s">
        <v>98</v>
      </c>
      <c r="C1401" s="385" t="s">
        <v>48</v>
      </c>
      <c r="D1401" s="385" t="s">
        <v>5</v>
      </c>
      <c r="E1401" s="386" t="s">
        <v>1880</v>
      </c>
      <c r="F1401" s="387" t="str">
        <f t="shared" si="62"/>
        <v>0스몰</v>
      </c>
      <c r="G1401" s="27" t="str">
        <f t="shared" si="61"/>
        <v/>
      </c>
      <c r="H1401" s="389" t="s">
        <v>166</v>
      </c>
    </row>
    <row r="1402" spans="1:8">
      <c r="A1402" s="384" t="s">
        <v>111</v>
      </c>
      <c r="B1402" s="384" t="s">
        <v>98</v>
      </c>
      <c r="C1402" s="385" t="s">
        <v>31</v>
      </c>
      <c r="D1402" s="385" t="s">
        <v>5</v>
      </c>
      <c r="E1402" s="386" t="s">
        <v>1879</v>
      </c>
      <c r="F1402" s="387" t="str">
        <f t="shared" si="62"/>
        <v>0미디엄</v>
      </c>
      <c r="G1402" s="27" t="str">
        <f t="shared" si="61"/>
        <v/>
      </c>
      <c r="H1402" s="389" t="s">
        <v>38</v>
      </c>
    </row>
    <row r="1403" spans="1:8">
      <c r="A1403" s="384" t="s">
        <v>111</v>
      </c>
      <c r="B1403" s="384" t="s">
        <v>98</v>
      </c>
      <c r="C1403" s="385" t="s">
        <v>31</v>
      </c>
      <c r="D1403" s="385" t="s">
        <v>5</v>
      </c>
      <c r="E1403" s="386" t="s">
        <v>1881</v>
      </c>
      <c r="F1403" s="387" t="str">
        <f t="shared" si="62"/>
        <v>0라지</v>
      </c>
      <c r="G1403" s="27" t="str">
        <f t="shared" si="61"/>
        <v/>
      </c>
      <c r="H1403" s="389" t="s">
        <v>57</v>
      </c>
    </row>
    <row r="1404" spans="1:8">
      <c r="A1404" s="384" t="s">
        <v>111</v>
      </c>
      <c r="B1404" s="384" t="s">
        <v>98</v>
      </c>
      <c r="C1404" s="385" t="s">
        <v>31</v>
      </c>
      <c r="D1404" s="385" t="s">
        <v>5</v>
      </c>
      <c r="E1404" s="386" t="s">
        <v>1882</v>
      </c>
      <c r="F1404" s="387" t="str">
        <f t="shared" si="62"/>
        <v>0라지</v>
      </c>
      <c r="G1404" s="27" t="str">
        <f t="shared" si="61"/>
        <v/>
      </c>
      <c r="H1404" s="389" t="s">
        <v>57</v>
      </c>
    </row>
    <row r="1405" spans="1:8">
      <c r="A1405" s="384" t="s">
        <v>111</v>
      </c>
      <c r="B1405" s="384" t="s">
        <v>98</v>
      </c>
      <c r="C1405" s="385" t="s">
        <v>31</v>
      </c>
      <c r="D1405" s="385" t="s">
        <v>30</v>
      </c>
      <c r="E1405" s="386" t="s">
        <v>1880</v>
      </c>
      <c r="F1405" s="387" t="str">
        <f t="shared" si="62"/>
        <v>0스몰</v>
      </c>
      <c r="G1405" s="27" t="str">
        <f t="shared" ref="G1405:G1468" si="63">IF(F1405="스몰","LTE안심옵션","")</f>
        <v/>
      </c>
      <c r="H1405" s="389" t="s">
        <v>166</v>
      </c>
    </row>
    <row r="1406" spans="1:8">
      <c r="A1406" s="384" t="s">
        <v>111</v>
      </c>
      <c r="B1406" s="384" t="s">
        <v>98</v>
      </c>
      <c r="C1406" s="385" t="s">
        <v>31</v>
      </c>
      <c r="D1406" s="385" t="s">
        <v>30</v>
      </c>
      <c r="E1406" s="386" t="s">
        <v>1879</v>
      </c>
      <c r="F1406" s="387" t="str">
        <f t="shared" si="62"/>
        <v>0미디엄</v>
      </c>
      <c r="G1406" s="27" t="str">
        <f t="shared" si="63"/>
        <v/>
      </c>
      <c r="H1406" s="389" t="s">
        <v>38</v>
      </c>
    </row>
    <row r="1407" spans="1:8">
      <c r="A1407" s="384" t="s">
        <v>111</v>
      </c>
      <c r="B1407" s="384" t="s">
        <v>98</v>
      </c>
      <c r="C1407" s="385" t="s">
        <v>31</v>
      </c>
      <c r="D1407" s="385" t="s">
        <v>30</v>
      </c>
      <c r="E1407" s="386" t="s">
        <v>1881</v>
      </c>
      <c r="F1407" s="387" t="str">
        <f t="shared" si="62"/>
        <v>0라지</v>
      </c>
      <c r="G1407" s="27" t="str">
        <f t="shared" si="63"/>
        <v/>
      </c>
      <c r="H1407" s="389" t="s">
        <v>57</v>
      </c>
    </row>
    <row r="1408" spans="1:8">
      <c r="A1408" s="384" t="s">
        <v>111</v>
      </c>
      <c r="B1408" s="384" t="s">
        <v>98</v>
      </c>
      <c r="C1408" s="385" t="s">
        <v>31</v>
      </c>
      <c r="D1408" s="385" t="s">
        <v>30</v>
      </c>
      <c r="E1408" s="386" t="s">
        <v>1882</v>
      </c>
      <c r="F1408" s="387" t="str">
        <f t="shared" si="62"/>
        <v>0라지</v>
      </c>
      <c r="G1408" s="27" t="str">
        <f t="shared" si="63"/>
        <v/>
      </c>
      <c r="H1408" s="389" t="s">
        <v>57</v>
      </c>
    </row>
    <row r="1409" spans="1:8">
      <c r="A1409" s="384" t="s">
        <v>111</v>
      </c>
      <c r="B1409" s="384" t="s">
        <v>98</v>
      </c>
      <c r="C1409" s="385" t="s">
        <v>31</v>
      </c>
      <c r="D1409" s="385" t="s">
        <v>10</v>
      </c>
      <c r="E1409" s="386" t="s">
        <v>1880</v>
      </c>
      <c r="F1409" s="387" t="str">
        <f t="shared" si="62"/>
        <v>0스몰</v>
      </c>
      <c r="G1409" s="27" t="str">
        <f t="shared" si="63"/>
        <v/>
      </c>
      <c r="H1409" s="389" t="s">
        <v>166</v>
      </c>
    </row>
    <row r="1410" spans="1:8">
      <c r="A1410" s="384" t="s">
        <v>111</v>
      </c>
      <c r="B1410" s="384" t="s">
        <v>98</v>
      </c>
      <c r="C1410" s="385" t="s">
        <v>31</v>
      </c>
      <c r="D1410" s="385" t="s">
        <v>10</v>
      </c>
      <c r="E1410" s="386" t="s">
        <v>1879</v>
      </c>
      <c r="F1410" s="387" t="str">
        <f t="shared" si="62"/>
        <v>0미디엄</v>
      </c>
      <c r="G1410" s="27" t="str">
        <f t="shared" si="63"/>
        <v/>
      </c>
      <c r="H1410" s="389" t="s">
        <v>38</v>
      </c>
    </row>
    <row r="1411" spans="1:8">
      <c r="A1411" s="384" t="s">
        <v>111</v>
      </c>
      <c r="B1411" s="384" t="s">
        <v>98</v>
      </c>
      <c r="C1411" s="385" t="s">
        <v>31</v>
      </c>
      <c r="D1411" s="385" t="s">
        <v>10</v>
      </c>
      <c r="E1411" s="386" t="s">
        <v>1881</v>
      </c>
      <c r="F1411" s="387" t="str">
        <f t="shared" si="62"/>
        <v>0라지</v>
      </c>
      <c r="G1411" s="27" t="str">
        <f t="shared" si="63"/>
        <v/>
      </c>
      <c r="H1411" s="389" t="s">
        <v>57</v>
      </c>
    </row>
    <row r="1412" spans="1:8">
      <c r="A1412" s="384" t="s">
        <v>111</v>
      </c>
      <c r="B1412" s="384" t="s">
        <v>98</v>
      </c>
      <c r="C1412" s="385" t="s">
        <v>31</v>
      </c>
      <c r="D1412" s="385" t="s">
        <v>10</v>
      </c>
      <c r="E1412" s="386" t="s">
        <v>1882</v>
      </c>
      <c r="F1412" s="387" t="str">
        <f t="shared" si="62"/>
        <v>0라지</v>
      </c>
      <c r="G1412" s="27" t="str">
        <f t="shared" si="63"/>
        <v/>
      </c>
      <c r="H1412" s="389" t="s">
        <v>57</v>
      </c>
    </row>
    <row r="1413" spans="1:8">
      <c r="A1413" s="384" t="s">
        <v>111</v>
      </c>
      <c r="B1413" s="384" t="s">
        <v>98</v>
      </c>
      <c r="C1413" s="385" t="s">
        <v>31</v>
      </c>
      <c r="D1413" s="385" t="s">
        <v>13</v>
      </c>
      <c r="E1413" s="386" t="s">
        <v>1880</v>
      </c>
      <c r="F1413" s="387" t="str">
        <f t="shared" si="62"/>
        <v>0스몰</v>
      </c>
      <c r="G1413" s="27" t="str">
        <f t="shared" si="63"/>
        <v/>
      </c>
      <c r="H1413" s="389" t="s">
        <v>166</v>
      </c>
    </row>
    <row r="1414" spans="1:8">
      <c r="A1414" s="384" t="s">
        <v>111</v>
      </c>
      <c r="B1414" s="384" t="s">
        <v>98</v>
      </c>
      <c r="C1414" s="385" t="s">
        <v>31</v>
      </c>
      <c r="D1414" s="385" t="s">
        <v>13</v>
      </c>
      <c r="E1414" s="386" t="s">
        <v>1879</v>
      </c>
      <c r="F1414" s="387" t="str">
        <f t="shared" si="62"/>
        <v>0미디엄</v>
      </c>
      <c r="G1414" s="27" t="str">
        <f t="shared" si="63"/>
        <v/>
      </c>
      <c r="H1414" s="389" t="s">
        <v>38</v>
      </c>
    </row>
    <row r="1415" spans="1:8">
      <c r="A1415" s="384" t="s">
        <v>111</v>
      </c>
      <c r="B1415" s="384" t="s">
        <v>98</v>
      </c>
      <c r="C1415" s="385" t="s">
        <v>31</v>
      </c>
      <c r="D1415" s="385" t="s">
        <v>13</v>
      </c>
      <c r="E1415" s="386" t="s">
        <v>1881</v>
      </c>
      <c r="F1415" s="387" t="str">
        <f t="shared" si="62"/>
        <v>0라지</v>
      </c>
      <c r="G1415" s="27" t="str">
        <f t="shared" si="63"/>
        <v/>
      </c>
      <c r="H1415" s="389" t="s">
        <v>57</v>
      </c>
    </row>
    <row r="1416" spans="1:8">
      <c r="A1416" s="384" t="s">
        <v>111</v>
      </c>
      <c r="B1416" s="384" t="s">
        <v>98</v>
      </c>
      <c r="C1416" s="385" t="s">
        <v>31</v>
      </c>
      <c r="D1416" s="385" t="s">
        <v>13</v>
      </c>
      <c r="E1416" s="386" t="s">
        <v>1882</v>
      </c>
      <c r="F1416" s="387" t="str">
        <f t="shared" si="62"/>
        <v>0라지</v>
      </c>
      <c r="G1416" s="27" t="str">
        <f t="shared" si="63"/>
        <v/>
      </c>
      <c r="H1416" s="389" t="s">
        <v>57</v>
      </c>
    </row>
    <row r="1417" spans="1:8">
      <c r="A1417" s="384" t="s">
        <v>111</v>
      </c>
      <c r="B1417" s="384" t="s">
        <v>98</v>
      </c>
      <c r="C1417" s="385" t="s">
        <v>31</v>
      </c>
      <c r="D1417" s="385" t="s">
        <v>34</v>
      </c>
      <c r="E1417" s="386" t="s">
        <v>1880</v>
      </c>
      <c r="F1417" s="387" t="str">
        <f t="shared" si="62"/>
        <v>0스몰</v>
      </c>
      <c r="G1417" s="27" t="str">
        <f t="shared" si="63"/>
        <v/>
      </c>
      <c r="H1417" s="389" t="s">
        <v>166</v>
      </c>
    </row>
    <row r="1418" spans="1:8">
      <c r="A1418" s="384" t="s">
        <v>111</v>
      </c>
      <c r="B1418" s="384" t="s">
        <v>98</v>
      </c>
      <c r="C1418" s="385" t="s">
        <v>31</v>
      </c>
      <c r="D1418" s="385" t="s">
        <v>34</v>
      </c>
      <c r="E1418" s="386" t="s">
        <v>1879</v>
      </c>
      <c r="F1418" s="387" t="str">
        <f t="shared" si="62"/>
        <v>0미디엄</v>
      </c>
      <c r="G1418" s="27" t="str">
        <f t="shared" si="63"/>
        <v/>
      </c>
      <c r="H1418" s="389" t="s">
        <v>38</v>
      </c>
    </row>
    <row r="1419" spans="1:8">
      <c r="A1419" s="384" t="s">
        <v>111</v>
      </c>
      <c r="B1419" s="384" t="s">
        <v>98</v>
      </c>
      <c r="C1419" s="385" t="s">
        <v>31</v>
      </c>
      <c r="D1419" s="385" t="s">
        <v>34</v>
      </c>
      <c r="E1419" s="386" t="s">
        <v>1881</v>
      </c>
      <c r="F1419" s="387" t="str">
        <f t="shared" si="62"/>
        <v>0라지</v>
      </c>
      <c r="G1419" s="27" t="str">
        <f t="shared" si="63"/>
        <v/>
      </c>
      <c r="H1419" s="389" t="s">
        <v>57</v>
      </c>
    </row>
    <row r="1420" spans="1:8">
      <c r="A1420" s="384" t="s">
        <v>111</v>
      </c>
      <c r="B1420" s="384" t="s">
        <v>98</v>
      </c>
      <c r="C1420" s="385" t="s">
        <v>31</v>
      </c>
      <c r="D1420" s="385" t="s">
        <v>34</v>
      </c>
      <c r="E1420" s="386" t="s">
        <v>1882</v>
      </c>
      <c r="F1420" s="387" t="str">
        <f t="shared" si="62"/>
        <v>0라지</v>
      </c>
      <c r="G1420" s="27" t="str">
        <f t="shared" si="63"/>
        <v/>
      </c>
      <c r="H1420" s="389" t="s">
        <v>57</v>
      </c>
    </row>
    <row r="1421" spans="1:8">
      <c r="A1421" s="384" t="s">
        <v>111</v>
      </c>
      <c r="B1421" s="384" t="s">
        <v>98</v>
      </c>
      <c r="C1421" s="385" t="s">
        <v>31</v>
      </c>
      <c r="D1421" s="385" t="s">
        <v>86</v>
      </c>
      <c r="E1421" s="386" t="s">
        <v>1880</v>
      </c>
      <c r="F1421" s="387" t="str">
        <f t="shared" si="62"/>
        <v>0스몰</v>
      </c>
      <c r="G1421" s="27" t="str">
        <f t="shared" si="63"/>
        <v/>
      </c>
      <c r="H1421" s="389" t="s">
        <v>166</v>
      </c>
    </row>
    <row r="1422" spans="1:8">
      <c r="A1422" s="384" t="s">
        <v>111</v>
      </c>
      <c r="B1422" s="384" t="s">
        <v>98</v>
      </c>
      <c r="C1422" s="385" t="s">
        <v>31</v>
      </c>
      <c r="D1422" s="385" t="s">
        <v>86</v>
      </c>
      <c r="E1422" s="386" t="s">
        <v>1879</v>
      </c>
      <c r="F1422" s="387" t="str">
        <f t="shared" si="62"/>
        <v>0미디엄</v>
      </c>
      <c r="G1422" s="27" t="str">
        <f t="shared" si="63"/>
        <v/>
      </c>
      <c r="H1422" s="389" t="s">
        <v>38</v>
      </c>
    </row>
    <row r="1423" spans="1:8">
      <c r="A1423" s="384" t="s">
        <v>111</v>
      </c>
      <c r="B1423" s="384" t="s">
        <v>98</v>
      </c>
      <c r="C1423" s="385" t="s">
        <v>31</v>
      </c>
      <c r="D1423" s="385" t="s">
        <v>86</v>
      </c>
      <c r="E1423" s="386" t="s">
        <v>1881</v>
      </c>
      <c r="F1423" s="387" t="str">
        <f t="shared" si="62"/>
        <v>0라지</v>
      </c>
      <c r="G1423" s="27" t="str">
        <f t="shared" si="63"/>
        <v/>
      </c>
      <c r="H1423" s="389" t="s">
        <v>57</v>
      </c>
    </row>
    <row r="1424" spans="1:8">
      <c r="A1424" s="384" t="s">
        <v>111</v>
      </c>
      <c r="B1424" s="384" t="s">
        <v>98</v>
      </c>
      <c r="C1424" s="385" t="s">
        <v>31</v>
      </c>
      <c r="D1424" s="385" t="s">
        <v>86</v>
      </c>
      <c r="E1424" s="386" t="s">
        <v>1882</v>
      </c>
      <c r="F1424" s="387" t="str">
        <f t="shared" si="62"/>
        <v>0라지</v>
      </c>
      <c r="G1424" s="27" t="str">
        <f t="shared" si="63"/>
        <v/>
      </c>
      <c r="H1424" s="389" t="s">
        <v>57</v>
      </c>
    </row>
    <row r="1425" spans="1:8">
      <c r="A1425" s="384" t="s">
        <v>111</v>
      </c>
      <c r="B1425" s="384" t="s">
        <v>98</v>
      </c>
      <c r="C1425" s="385" t="s">
        <v>31</v>
      </c>
      <c r="D1425" s="385" t="s">
        <v>161</v>
      </c>
      <c r="E1425" s="386" t="s">
        <v>1880</v>
      </c>
      <c r="F1425" s="387" t="str">
        <f t="shared" si="62"/>
        <v>0스몰</v>
      </c>
      <c r="G1425" s="27" t="str">
        <f t="shared" si="63"/>
        <v/>
      </c>
      <c r="H1425" s="389" t="s">
        <v>166</v>
      </c>
    </row>
    <row r="1426" spans="1:8">
      <c r="A1426" s="384" t="s">
        <v>111</v>
      </c>
      <c r="B1426" s="384" t="s">
        <v>98</v>
      </c>
      <c r="C1426" s="385" t="s">
        <v>31</v>
      </c>
      <c r="D1426" s="385" t="s">
        <v>160</v>
      </c>
      <c r="E1426" s="386" t="s">
        <v>1879</v>
      </c>
      <c r="F1426" s="387" t="str">
        <f t="shared" si="62"/>
        <v>0미디엄</v>
      </c>
      <c r="G1426" s="27" t="str">
        <f t="shared" si="63"/>
        <v/>
      </c>
      <c r="H1426" s="389" t="s">
        <v>38</v>
      </c>
    </row>
    <row r="1427" spans="1:8">
      <c r="A1427" s="384" t="s">
        <v>111</v>
      </c>
      <c r="B1427" s="384" t="s">
        <v>98</v>
      </c>
      <c r="C1427" s="385" t="s">
        <v>31</v>
      </c>
      <c r="D1427" s="385" t="s">
        <v>160</v>
      </c>
      <c r="E1427" s="386" t="s">
        <v>1881</v>
      </c>
      <c r="F1427" s="387" t="str">
        <f t="shared" si="62"/>
        <v>0라지</v>
      </c>
      <c r="G1427" s="27" t="str">
        <f t="shared" si="63"/>
        <v/>
      </c>
      <c r="H1427" s="389" t="s">
        <v>57</v>
      </c>
    </row>
    <row r="1428" spans="1:8">
      <c r="A1428" s="384" t="s">
        <v>111</v>
      </c>
      <c r="B1428" s="384" t="s">
        <v>98</v>
      </c>
      <c r="C1428" s="385" t="s">
        <v>31</v>
      </c>
      <c r="D1428" s="385" t="s">
        <v>160</v>
      </c>
      <c r="E1428" s="386" t="s">
        <v>1882</v>
      </c>
      <c r="F1428" s="387" t="str">
        <f t="shared" si="62"/>
        <v>0라지</v>
      </c>
      <c r="G1428" s="27" t="str">
        <f t="shared" si="63"/>
        <v/>
      </c>
      <c r="H1428" s="389" t="s">
        <v>57</v>
      </c>
    </row>
    <row r="1429" spans="1:8">
      <c r="A1429" s="384" t="s">
        <v>111</v>
      </c>
      <c r="B1429" s="384" t="s">
        <v>98</v>
      </c>
      <c r="C1429" s="385" t="s">
        <v>49</v>
      </c>
      <c r="D1429" s="385" t="s">
        <v>5</v>
      </c>
      <c r="E1429" s="386" t="s">
        <v>1880</v>
      </c>
      <c r="F1429" s="387" t="str">
        <f t="shared" si="62"/>
        <v>0스몰</v>
      </c>
      <c r="G1429" s="27" t="str">
        <f t="shared" si="63"/>
        <v/>
      </c>
      <c r="H1429" s="389" t="s">
        <v>166</v>
      </c>
    </row>
    <row r="1430" spans="1:8">
      <c r="A1430" s="384" t="s">
        <v>111</v>
      </c>
      <c r="B1430" s="384" t="s">
        <v>98</v>
      </c>
      <c r="C1430" s="385" t="s">
        <v>32</v>
      </c>
      <c r="D1430" s="385" t="s">
        <v>5</v>
      </c>
      <c r="E1430" s="386" t="s">
        <v>1879</v>
      </c>
      <c r="F1430" s="387" t="str">
        <f t="shared" si="62"/>
        <v>0미디엄</v>
      </c>
      <c r="G1430" s="27" t="str">
        <f t="shared" si="63"/>
        <v/>
      </c>
      <c r="H1430" s="389" t="s">
        <v>38</v>
      </c>
    </row>
    <row r="1431" spans="1:8">
      <c r="A1431" s="384" t="s">
        <v>111</v>
      </c>
      <c r="B1431" s="384" t="s">
        <v>98</v>
      </c>
      <c r="C1431" s="385" t="s">
        <v>32</v>
      </c>
      <c r="D1431" s="385" t="s">
        <v>5</v>
      </c>
      <c r="E1431" s="386" t="s">
        <v>1881</v>
      </c>
      <c r="F1431" s="387" t="str">
        <f t="shared" si="62"/>
        <v>0라지</v>
      </c>
      <c r="G1431" s="27" t="str">
        <f t="shared" si="63"/>
        <v/>
      </c>
      <c r="H1431" s="389" t="s">
        <v>57</v>
      </c>
    </row>
    <row r="1432" spans="1:8">
      <c r="A1432" s="384" t="s">
        <v>111</v>
      </c>
      <c r="B1432" s="384" t="s">
        <v>98</v>
      </c>
      <c r="C1432" s="385" t="s">
        <v>32</v>
      </c>
      <c r="D1432" s="385" t="s">
        <v>5</v>
      </c>
      <c r="E1432" s="386" t="s">
        <v>1882</v>
      </c>
      <c r="F1432" s="387" t="str">
        <f t="shared" si="62"/>
        <v>0라지</v>
      </c>
      <c r="G1432" s="27" t="str">
        <f t="shared" si="63"/>
        <v/>
      </c>
      <c r="H1432" s="389" t="s">
        <v>57</v>
      </c>
    </row>
    <row r="1433" spans="1:8">
      <c r="A1433" s="384" t="s">
        <v>111</v>
      </c>
      <c r="B1433" s="384" t="s">
        <v>98</v>
      </c>
      <c r="C1433" s="385" t="s">
        <v>32</v>
      </c>
      <c r="D1433" s="385" t="s">
        <v>30</v>
      </c>
      <c r="E1433" s="386" t="s">
        <v>1880</v>
      </c>
      <c r="F1433" s="387" t="str">
        <f t="shared" si="62"/>
        <v>0스몰</v>
      </c>
      <c r="G1433" s="27" t="str">
        <f t="shared" si="63"/>
        <v/>
      </c>
      <c r="H1433" s="389" t="s">
        <v>166</v>
      </c>
    </row>
    <row r="1434" spans="1:8">
      <c r="A1434" s="384" t="s">
        <v>111</v>
      </c>
      <c r="B1434" s="384" t="s">
        <v>98</v>
      </c>
      <c r="C1434" s="385" t="s">
        <v>32</v>
      </c>
      <c r="D1434" s="385" t="s">
        <v>30</v>
      </c>
      <c r="E1434" s="386" t="s">
        <v>1879</v>
      </c>
      <c r="F1434" s="387" t="str">
        <f t="shared" si="62"/>
        <v>0미디엄</v>
      </c>
      <c r="G1434" s="27" t="str">
        <f t="shared" si="63"/>
        <v/>
      </c>
      <c r="H1434" s="389" t="s">
        <v>38</v>
      </c>
    </row>
    <row r="1435" spans="1:8">
      <c r="A1435" s="384" t="s">
        <v>111</v>
      </c>
      <c r="B1435" s="384" t="s">
        <v>98</v>
      </c>
      <c r="C1435" s="385" t="s">
        <v>32</v>
      </c>
      <c r="D1435" s="385" t="s">
        <v>30</v>
      </c>
      <c r="E1435" s="386" t="s">
        <v>1881</v>
      </c>
      <c r="F1435" s="387" t="str">
        <f t="shared" si="62"/>
        <v>0라지</v>
      </c>
      <c r="G1435" s="27" t="str">
        <f t="shared" si="63"/>
        <v/>
      </c>
      <c r="H1435" s="389" t="s">
        <v>57</v>
      </c>
    </row>
    <row r="1436" spans="1:8">
      <c r="A1436" s="384" t="s">
        <v>111</v>
      </c>
      <c r="B1436" s="384" t="s">
        <v>98</v>
      </c>
      <c r="C1436" s="385" t="s">
        <v>32</v>
      </c>
      <c r="D1436" s="385" t="s">
        <v>30</v>
      </c>
      <c r="E1436" s="386" t="s">
        <v>1882</v>
      </c>
      <c r="F1436" s="387" t="str">
        <f t="shared" si="62"/>
        <v>0라지</v>
      </c>
      <c r="G1436" s="27" t="str">
        <f t="shared" si="63"/>
        <v/>
      </c>
      <c r="H1436" s="389" t="s">
        <v>57</v>
      </c>
    </row>
    <row r="1437" spans="1:8">
      <c r="A1437" s="384" t="s">
        <v>111</v>
      </c>
      <c r="B1437" s="384" t="s">
        <v>98</v>
      </c>
      <c r="C1437" s="385" t="s">
        <v>32</v>
      </c>
      <c r="D1437" s="385" t="s">
        <v>10</v>
      </c>
      <c r="E1437" s="386" t="s">
        <v>1880</v>
      </c>
      <c r="F1437" s="387" t="str">
        <f t="shared" ref="F1437:F1484" si="64">IFERROR(VLOOKUP(E1437,$A$10:$F$16,6,0),0)</f>
        <v>0스몰</v>
      </c>
      <c r="G1437" s="27" t="str">
        <f t="shared" si="63"/>
        <v/>
      </c>
      <c r="H1437" s="389" t="s">
        <v>166</v>
      </c>
    </row>
    <row r="1438" spans="1:8">
      <c r="A1438" s="384" t="s">
        <v>111</v>
      </c>
      <c r="B1438" s="384" t="s">
        <v>98</v>
      </c>
      <c r="C1438" s="385" t="s">
        <v>32</v>
      </c>
      <c r="D1438" s="385" t="s">
        <v>10</v>
      </c>
      <c r="E1438" s="386" t="s">
        <v>1879</v>
      </c>
      <c r="F1438" s="387" t="str">
        <f t="shared" si="64"/>
        <v>0미디엄</v>
      </c>
      <c r="G1438" s="27" t="str">
        <f t="shared" si="63"/>
        <v/>
      </c>
      <c r="H1438" s="389" t="s">
        <v>38</v>
      </c>
    </row>
    <row r="1439" spans="1:8">
      <c r="A1439" s="384" t="s">
        <v>111</v>
      </c>
      <c r="B1439" s="384" t="s">
        <v>98</v>
      </c>
      <c r="C1439" s="385" t="s">
        <v>32</v>
      </c>
      <c r="D1439" s="385" t="s">
        <v>10</v>
      </c>
      <c r="E1439" s="386" t="s">
        <v>1881</v>
      </c>
      <c r="F1439" s="387" t="str">
        <f t="shared" si="64"/>
        <v>0라지</v>
      </c>
      <c r="G1439" s="27" t="str">
        <f t="shared" si="63"/>
        <v/>
      </c>
      <c r="H1439" s="389" t="s">
        <v>57</v>
      </c>
    </row>
    <row r="1440" spans="1:8">
      <c r="A1440" s="384" t="s">
        <v>111</v>
      </c>
      <c r="B1440" s="384" t="s">
        <v>98</v>
      </c>
      <c r="C1440" s="385" t="s">
        <v>32</v>
      </c>
      <c r="D1440" s="385" t="s">
        <v>10</v>
      </c>
      <c r="E1440" s="386" t="s">
        <v>1882</v>
      </c>
      <c r="F1440" s="387" t="str">
        <f t="shared" si="64"/>
        <v>0라지</v>
      </c>
      <c r="G1440" s="27" t="str">
        <f t="shared" si="63"/>
        <v/>
      </c>
      <c r="H1440" s="389" t="s">
        <v>57</v>
      </c>
    </row>
    <row r="1441" spans="1:8">
      <c r="A1441" s="384" t="s">
        <v>111</v>
      </c>
      <c r="B1441" s="384" t="s">
        <v>98</v>
      </c>
      <c r="C1441" s="385" t="s">
        <v>32</v>
      </c>
      <c r="D1441" s="385" t="s">
        <v>13</v>
      </c>
      <c r="E1441" s="386" t="s">
        <v>1880</v>
      </c>
      <c r="F1441" s="387" t="str">
        <f t="shared" si="64"/>
        <v>0스몰</v>
      </c>
      <c r="G1441" s="27" t="str">
        <f t="shared" si="63"/>
        <v/>
      </c>
      <c r="H1441" s="389" t="s">
        <v>166</v>
      </c>
    </row>
    <row r="1442" spans="1:8">
      <c r="A1442" s="384" t="s">
        <v>111</v>
      </c>
      <c r="B1442" s="384" t="s">
        <v>98</v>
      </c>
      <c r="C1442" s="385" t="s">
        <v>32</v>
      </c>
      <c r="D1442" s="385" t="s">
        <v>13</v>
      </c>
      <c r="E1442" s="386" t="s">
        <v>1879</v>
      </c>
      <c r="F1442" s="387" t="str">
        <f t="shared" si="64"/>
        <v>0미디엄</v>
      </c>
      <c r="G1442" s="27" t="str">
        <f t="shared" si="63"/>
        <v/>
      </c>
      <c r="H1442" s="389" t="s">
        <v>38</v>
      </c>
    </row>
    <row r="1443" spans="1:8">
      <c r="A1443" s="384" t="s">
        <v>111</v>
      </c>
      <c r="B1443" s="384" t="s">
        <v>98</v>
      </c>
      <c r="C1443" s="385" t="s">
        <v>32</v>
      </c>
      <c r="D1443" s="385" t="s">
        <v>13</v>
      </c>
      <c r="E1443" s="386" t="s">
        <v>1881</v>
      </c>
      <c r="F1443" s="387" t="str">
        <f t="shared" si="64"/>
        <v>0라지</v>
      </c>
      <c r="G1443" s="27" t="str">
        <f t="shared" si="63"/>
        <v/>
      </c>
      <c r="H1443" s="389" t="s">
        <v>57</v>
      </c>
    </row>
    <row r="1444" spans="1:8">
      <c r="A1444" s="384" t="s">
        <v>111</v>
      </c>
      <c r="B1444" s="384" t="s">
        <v>98</v>
      </c>
      <c r="C1444" s="385" t="s">
        <v>32</v>
      </c>
      <c r="D1444" s="385" t="s">
        <v>13</v>
      </c>
      <c r="E1444" s="386" t="s">
        <v>1882</v>
      </c>
      <c r="F1444" s="387" t="str">
        <f t="shared" si="64"/>
        <v>0라지</v>
      </c>
      <c r="G1444" s="27" t="str">
        <f t="shared" si="63"/>
        <v/>
      </c>
      <c r="H1444" s="389" t="s">
        <v>57</v>
      </c>
    </row>
    <row r="1445" spans="1:8">
      <c r="A1445" s="384" t="s">
        <v>111</v>
      </c>
      <c r="B1445" s="384" t="s">
        <v>98</v>
      </c>
      <c r="C1445" s="385" t="s">
        <v>32</v>
      </c>
      <c r="D1445" s="385" t="s">
        <v>34</v>
      </c>
      <c r="E1445" s="386" t="s">
        <v>1880</v>
      </c>
      <c r="F1445" s="387" t="str">
        <f t="shared" si="64"/>
        <v>0스몰</v>
      </c>
      <c r="G1445" s="27" t="str">
        <f t="shared" si="63"/>
        <v/>
      </c>
      <c r="H1445" s="389" t="s">
        <v>166</v>
      </c>
    </row>
    <row r="1446" spans="1:8">
      <c r="A1446" s="384" t="s">
        <v>111</v>
      </c>
      <c r="B1446" s="384" t="s">
        <v>98</v>
      </c>
      <c r="C1446" s="385" t="s">
        <v>32</v>
      </c>
      <c r="D1446" s="385" t="s">
        <v>34</v>
      </c>
      <c r="E1446" s="386" t="s">
        <v>1879</v>
      </c>
      <c r="F1446" s="387" t="str">
        <f t="shared" si="64"/>
        <v>0미디엄</v>
      </c>
      <c r="G1446" s="27" t="str">
        <f t="shared" si="63"/>
        <v/>
      </c>
      <c r="H1446" s="389" t="s">
        <v>38</v>
      </c>
    </row>
    <row r="1447" spans="1:8">
      <c r="A1447" s="384" t="s">
        <v>111</v>
      </c>
      <c r="B1447" s="384" t="s">
        <v>98</v>
      </c>
      <c r="C1447" s="385" t="s">
        <v>32</v>
      </c>
      <c r="D1447" s="385" t="s">
        <v>34</v>
      </c>
      <c r="E1447" s="386" t="s">
        <v>1881</v>
      </c>
      <c r="F1447" s="387" t="str">
        <f t="shared" si="64"/>
        <v>0라지</v>
      </c>
      <c r="G1447" s="27" t="str">
        <f t="shared" si="63"/>
        <v/>
      </c>
      <c r="H1447" s="389" t="s">
        <v>57</v>
      </c>
    </row>
    <row r="1448" spans="1:8">
      <c r="A1448" s="384" t="s">
        <v>111</v>
      </c>
      <c r="B1448" s="384" t="s">
        <v>98</v>
      </c>
      <c r="C1448" s="385" t="s">
        <v>32</v>
      </c>
      <c r="D1448" s="385" t="s">
        <v>34</v>
      </c>
      <c r="E1448" s="386" t="s">
        <v>1882</v>
      </c>
      <c r="F1448" s="387" t="str">
        <f t="shared" si="64"/>
        <v>0라지</v>
      </c>
      <c r="G1448" s="27" t="str">
        <f t="shared" si="63"/>
        <v/>
      </c>
      <c r="H1448" s="389" t="s">
        <v>57</v>
      </c>
    </row>
    <row r="1449" spans="1:8">
      <c r="A1449" s="384" t="s">
        <v>111</v>
      </c>
      <c r="B1449" s="384" t="s">
        <v>98</v>
      </c>
      <c r="C1449" s="385" t="s">
        <v>32</v>
      </c>
      <c r="D1449" s="385" t="s">
        <v>86</v>
      </c>
      <c r="E1449" s="386" t="s">
        <v>1880</v>
      </c>
      <c r="F1449" s="387" t="str">
        <f t="shared" si="64"/>
        <v>0스몰</v>
      </c>
      <c r="G1449" s="27" t="str">
        <f t="shared" si="63"/>
        <v/>
      </c>
      <c r="H1449" s="389" t="s">
        <v>166</v>
      </c>
    </row>
    <row r="1450" spans="1:8">
      <c r="A1450" s="384" t="s">
        <v>111</v>
      </c>
      <c r="B1450" s="384" t="s">
        <v>98</v>
      </c>
      <c r="C1450" s="385" t="s">
        <v>32</v>
      </c>
      <c r="D1450" s="385" t="s">
        <v>86</v>
      </c>
      <c r="E1450" s="386" t="s">
        <v>1879</v>
      </c>
      <c r="F1450" s="387" t="str">
        <f t="shared" si="64"/>
        <v>0미디엄</v>
      </c>
      <c r="G1450" s="27" t="str">
        <f t="shared" si="63"/>
        <v/>
      </c>
      <c r="H1450" s="389" t="s">
        <v>38</v>
      </c>
    </row>
    <row r="1451" spans="1:8">
      <c r="A1451" s="384" t="s">
        <v>111</v>
      </c>
      <c r="B1451" s="384" t="s">
        <v>98</v>
      </c>
      <c r="C1451" s="385" t="s">
        <v>32</v>
      </c>
      <c r="D1451" s="385" t="s">
        <v>86</v>
      </c>
      <c r="E1451" s="386" t="s">
        <v>1881</v>
      </c>
      <c r="F1451" s="387" t="str">
        <f t="shared" si="64"/>
        <v>0라지</v>
      </c>
      <c r="G1451" s="27" t="str">
        <f t="shared" si="63"/>
        <v/>
      </c>
      <c r="H1451" s="389" t="s">
        <v>57</v>
      </c>
    </row>
    <row r="1452" spans="1:8">
      <c r="A1452" s="384" t="s">
        <v>111</v>
      </c>
      <c r="B1452" s="384" t="s">
        <v>98</v>
      </c>
      <c r="C1452" s="385" t="s">
        <v>32</v>
      </c>
      <c r="D1452" s="385" t="s">
        <v>86</v>
      </c>
      <c r="E1452" s="386" t="s">
        <v>1882</v>
      </c>
      <c r="F1452" s="387" t="str">
        <f t="shared" si="64"/>
        <v>0라지</v>
      </c>
      <c r="G1452" s="27" t="str">
        <f t="shared" si="63"/>
        <v/>
      </c>
      <c r="H1452" s="389" t="s">
        <v>57</v>
      </c>
    </row>
    <row r="1453" spans="1:8">
      <c r="A1453" s="384" t="s">
        <v>111</v>
      </c>
      <c r="B1453" s="384" t="s">
        <v>98</v>
      </c>
      <c r="C1453" s="385" t="s">
        <v>32</v>
      </c>
      <c r="D1453" s="385" t="s">
        <v>161</v>
      </c>
      <c r="E1453" s="386" t="s">
        <v>1880</v>
      </c>
      <c r="F1453" s="387" t="str">
        <f t="shared" si="64"/>
        <v>0스몰</v>
      </c>
      <c r="G1453" s="27" t="str">
        <f t="shared" si="63"/>
        <v/>
      </c>
      <c r="H1453" s="389" t="s">
        <v>166</v>
      </c>
    </row>
    <row r="1454" spans="1:8">
      <c r="A1454" s="384" t="s">
        <v>111</v>
      </c>
      <c r="B1454" s="384" t="s">
        <v>98</v>
      </c>
      <c r="C1454" s="385" t="s">
        <v>32</v>
      </c>
      <c r="D1454" s="385" t="s">
        <v>160</v>
      </c>
      <c r="E1454" s="386" t="s">
        <v>1879</v>
      </c>
      <c r="F1454" s="387" t="str">
        <f t="shared" si="64"/>
        <v>0미디엄</v>
      </c>
      <c r="G1454" s="27" t="str">
        <f t="shared" si="63"/>
        <v/>
      </c>
      <c r="H1454" s="389" t="s">
        <v>38</v>
      </c>
    </row>
    <row r="1455" spans="1:8">
      <c r="A1455" s="384" t="s">
        <v>111</v>
      </c>
      <c r="B1455" s="384" t="s">
        <v>98</v>
      </c>
      <c r="C1455" s="385" t="s">
        <v>32</v>
      </c>
      <c r="D1455" s="385" t="s">
        <v>160</v>
      </c>
      <c r="E1455" s="386" t="s">
        <v>1881</v>
      </c>
      <c r="F1455" s="387" t="str">
        <f t="shared" si="64"/>
        <v>0라지</v>
      </c>
      <c r="G1455" s="27" t="str">
        <f t="shared" si="63"/>
        <v/>
      </c>
      <c r="H1455" s="389" t="s">
        <v>57</v>
      </c>
    </row>
    <row r="1456" spans="1:8">
      <c r="A1456" s="384" t="s">
        <v>111</v>
      </c>
      <c r="B1456" s="384" t="s">
        <v>98</v>
      </c>
      <c r="C1456" s="385" t="s">
        <v>32</v>
      </c>
      <c r="D1456" s="385" t="s">
        <v>160</v>
      </c>
      <c r="E1456" s="386" t="s">
        <v>1882</v>
      </c>
      <c r="F1456" s="387" t="str">
        <f t="shared" si="64"/>
        <v>0라지</v>
      </c>
      <c r="G1456" s="27" t="str">
        <f t="shared" si="63"/>
        <v/>
      </c>
      <c r="H1456" s="389" t="s">
        <v>57</v>
      </c>
    </row>
    <row r="1457" spans="1:8">
      <c r="A1457" s="384" t="s">
        <v>111</v>
      </c>
      <c r="B1457" s="384" t="s">
        <v>98</v>
      </c>
      <c r="C1457" s="385" t="s">
        <v>50</v>
      </c>
      <c r="D1457" s="385" t="s">
        <v>5</v>
      </c>
      <c r="E1457" s="386" t="s">
        <v>1880</v>
      </c>
      <c r="F1457" s="387" t="str">
        <f t="shared" si="64"/>
        <v>0스몰</v>
      </c>
      <c r="G1457" s="27" t="str">
        <f t="shared" si="63"/>
        <v/>
      </c>
      <c r="H1457" s="389" t="s">
        <v>166</v>
      </c>
    </row>
    <row r="1458" spans="1:8">
      <c r="A1458" s="384" t="s">
        <v>111</v>
      </c>
      <c r="B1458" s="384" t="s">
        <v>98</v>
      </c>
      <c r="C1458" s="385" t="s">
        <v>33</v>
      </c>
      <c r="D1458" s="385" t="s">
        <v>5</v>
      </c>
      <c r="E1458" s="386" t="s">
        <v>1879</v>
      </c>
      <c r="F1458" s="387" t="str">
        <f t="shared" si="64"/>
        <v>0미디엄</v>
      </c>
      <c r="G1458" s="27" t="str">
        <f t="shared" si="63"/>
        <v/>
      </c>
      <c r="H1458" s="389" t="s">
        <v>38</v>
      </c>
    </row>
    <row r="1459" spans="1:8">
      <c r="A1459" s="384" t="s">
        <v>111</v>
      </c>
      <c r="B1459" s="384" t="s">
        <v>98</v>
      </c>
      <c r="C1459" s="385" t="s">
        <v>33</v>
      </c>
      <c r="D1459" s="385" t="s">
        <v>5</v>
      </c>
      <c r="E1459" s="386" t="s">
        <v>1881</v>
      </c>
      <c r="F1459" s="387" t="str">
        <f t="shared" si="64"/>
        <v>0라지</v>
      </c>
      <c r="G1459" s="27" t="str">
        <f t="shared" si="63"/>
        <v/>
      </c>
      <c r="H1459" s="389" t="s">
        <v>57</v>
      </c>
    </row>
    <row r="1460" spans="1:8">
      <c r="A1460" s="384" t="s">
        <v>111</v>
      </c>
      <c r="B1460" s="384" t="s">
        <v>98</v>
      </c>
      <c r="C1460" s="385" t="s">
        <v>33</v>
      </c>
      <c r="D1460" s="385" t="s">
        <v>5</v>
      </c>
      <c r="E1460" s="386" t="s">
        <v>1882</v>
      </c>
      <c r="F1460" s="387" t="str">
        <f t="shared" si="64"/>
        <v>0라지</v>
      </c>
      <c r="G1460" s="27" t="str">
        <f t="shared" si="63"/>
        <v/>
      </c>
      <c r="H1460" s="389" t="s">
        <v>57</v>
      </c>
    </row>
    <row r="1461" spans="1:8">
      <c r="A1461" s="384" t="s">
        <v>111</v>
      </c>
      <c r="B1461" s="384" t="s">
        <v>98</v>
      </c>
      <c r="C1461" s="385" t="s">
        <v>33</v>
      </c>
      <c r="D1461" s="385" t="s">
        <v>30</v>
      </c>
      <c r="E1461" s="386" t="s">
        <v>1880</v>
      </c>
      <c r="F1461" s="387" t="str">
        <f t="shared" si="64"/>
        <v>0스몰</v>
      </c>
      <c r="G1461" s="27" t="str">
        <f t="shared" si="63"/>
        <v/>
      </c>
      <c r="H1461" s="389" t="s">
        <v>166</v>
      </c>
    </row>
    <row r="1462" spans="1:8">
      <c r="A1462" s="384" t="s">
        <v>111</v>
      </c>
      <c r="B1462" s="384" t="s">
        <v>98</v>
      </c>
      <c r="C1462" s="385" t="s">
        <v>33</v>
      </c>
      <c r="D1462" s="385" t="s">
        <v>30</v>
      </c>
      <c r="E1462" s="386" t="s">
        <v>1879</v>
      </c>
      <c r="F1462" s="387" t="str">
        <f t="shared" si="64"/>
        <v>0미디엄</v>
      </c>
      <c r="G1462" s="27" t="str">
        <f t="shared" si="63"/>
        <v/>
      </c>
      <c r="H1462" s="389" t="s">
        <v>38</v>
      </c>
    </row>
    <row r="1463" spans="1:8">
      <c r="A1463" s="384" t="s">
        <v>111</v>
      </c>
      <c r="B1463" s="384" t="s">
        <v>98</v>
      </c>
      <c r="C1463" s="385" t="s">
        <v>33</v>
      </c>
      <c r="D1463" s="385" t="s">
        <v>30</v>
      </c>
      <c r="E1463" s="386" t="s">
        <v>1881</v>
      </c>
      <c r="F1463" s="387" t="str">
        <f t="shared" si="64"/>
        <v>0라지</v>
      </c>
      <c r="G1463" s="27" t="str">
        <f t="shared" si="63"/>
        <v/>
      </c>
      <c r="H1463" s="389" t="s">
        <v>57</v>
      </c>
    </row>
    <row r="1464" spans="1:8">
      <c r="A1464" s="384" t="s">
        <v>111</v>
      </c>
      <c r="B1464" s="384" t="s">
        <v>98</v>
      </c>
      <c r="C1464" s="385" t="s">
        <v>33</v>
      </c>
      <c r="D1464" s="385" t="s">
        <v>30</v>
      </c>
      <c r="E1464" s="386" t="s">
        <v>1882</v>
      </c>
      <c r="F1464" s="387" t="str">
        <f t="shared" si="64"/>
        <v>0라지</v>
      </c>
      <c r="G1464" s="27" t="str">
        <f t="shared" si="63"/>
        <v/>
      </c>
      <c r="H1464" s="389" t="s">
        <v>57</v>
      </c>
    </row>
    <row r="1465" spans="1:8">
      <c r="A1465" s="384" t="s">
        <v>111</v>
      </c>
      <c r="B1465" s="384" t="s">
        <v>98</v>
      </c>
      <c r="C1465" s="385" t="s">
        <v>33</v>
      </c>
      <c r="D1465" s="385" t="s">
        <v>10</v>
      </c>
      <c r="E1465" s="386" t="s">
        <v>1880</v>
      </c>
      <c r="F1465" s="387" t="str">
        <f t="shared" si="64"/>
        <v>0스몰</v>
      </c>
      <c r="G1465" s="27" t="str">
        <f t="shared" si="63"/>
        <v/>
      </c>
      <c r="H1465" s="389" t="s">
        <v>166</v>
      </c>
    </row>
    <row r="1466" spans="1:8">
      <c r="A1466" s="384" t="s">
        <v>111</v>
      </c>
      <c r="B1466" s="384" t="s">
        <v>98</v>
      </c>
      <c r="C1466" s="385" t="s">
        <v>33</v>
      </c>
      <c r="D1466" s="385" t="s">
        <v>10</v>
      </c>
      <c r="E1466" s="386" t="s">
        <v>1879</v>
      </c>
      <c r="F1466" s="387" t="str">
        <f t="shared" si="64"/>
        <v>0미디엄</v>
      </c>
      <c r="G1466" s="27" t="str">
        <f t="shared" si="63"/>
        <v/>
      </c>
      <c r="H1466" s="389" t="s">
        <v>38</v>
      </c>
    </row>
    <row r="1467" spans="1:8">
      <c r="A1467" s="384" t="s">
        <v>111</v>
      </c>
      <c r="B1467" s="384" t="s">
        <v>98</v>
      </c>
      <c r="C1467" s="385" t="s">
        <v>33</v>
      </c>
      <c r="D1467" s="385" t="s">
        <v>10</v>
      </c>
      <c r="E1467" s="386" t="s">
        <v>1881</v>
      </c>
      <c r="F1467" s="387" t="str">
        <f t="shared" si="64"/>
        <v>0라지</v>
      </c>
      <c r="G1467" s="27" t="str">
        <f t="shared" si="63"/>
        <v/>
      </c>
      <c r="H1467" s="389" t="s">
        <v>57</v>
      </c>
    </row>
    <row r="1468" spans="1:8">
      <c r="A1468" s="384" t="s">
        <v>111</v>
      </c>
      <c r="B1468" s="384" t="s">
        <v>98</v>
      </c>
      <c r="C1468" s="385" t="s">
        <v>33</v>
      </c>
      <c r="D1468" s="385" t="s">
        <v>10</v>
      </c>
      <c r="E1468" s="386" t="s">
        <v>1882</v>
      </c>
      <c r="F1468" s="387" t="str">
        <f t="shared" si="64"/>
        <v>0라지</v>
      </c>
      <c r="G1468" s="27" t="str">
        <f t="shared" si="63"/>
        <v/>
      </c>
      <c r="H1468" s="389" t="s">
        <v>57</v>
      </c>
    </row>
    <row r="1469" spans="1:8">
      <c r="A1469" s="384" t="s">
        <v>111</v>
      </c>
      <c r="B1469" s="384" t="s">
        <v>98</v>
      </c>
      <c r="C1469" s="385" t="s">
        <v>33</v>
      </c>
      <c r="D1469" s="385" t="s">
        <v>13</v>
      </c>
      <c r="E1469" s="386" t="s">
        <v>1880</v>
      </c>
      <c r="F1469" s="387" t="str">
        <f t="shared" si="64"/>
        <v>0스몰</v>
      </c>
      <c r="G1469" s="27" t="str">
        <f t="shared" ref="G1469:G1484" si="65">IF(F1469="스몰","LTE안심옵션","")</f>
        <v/>
      </c>
      <c r="H1469" s="389" t="s">
        <v>166</v>
      </c>
    </row>
    <row r="1470" spans="1:8">
      <c r="A1470" s="384" t="s">
        <v>111</v>
      </c>
      <c r="B1470" s="384" t="s">
        <v>98</v>
      </c>
      <c r="C1470" s="385" t="s">
        <v>33</v>
      </c>
      <c r="D1470" s="385" t="s">
        <v>13</v>
      </c>
      <c r="E1470" s="386" t="s">
        <v>1879</v>
      </c>
      <c r="F1470" s="387" t="str">
        <f t="shared" si="64"/>
        <v>0미디엄</v>
      </c>
      <c r="G1470" s="27" t="str">
        <f t="shared" si="65"/>
        <v/>
      </c>
      <c r="H1470" s="389" t="s">
        <v>38</v>
      </c>
    </row>
    <row r="1471" spans="1:8">
      <c r="A1471" s="384" t="s">
        <v>111</v>
      </c>
      <c r="B1471" s="384" t="s">
        <v>98</v>
      </c>
      <c r="C1471" s="385" t="s">
        <v>33</v>
      </c>
      <c r="D1471" s="385" t="s">
        <v>13</v>
      </c>
      <c r="E1471" s="386" t="s">
        <v>1881</v>
      </c>
      <c r="F1471" s="387" t="str">
        <f t="shared" si="64"/>
        <v>0라지</v>
      </c>
      <c r="G1471" s="27" t="str">
        <f t="shared" si="65"/>
        <v/>
      </c>
      <c r="H1471" s="389" t="s">
        <v>57</v>
      </c>
    </row>
    <row r="1472" spans="1:8">
      <c r="A1472" s="384" t="s">
        <v>111</v>
      </c>
      <c r="B1472" s="384" t="s">
        <v>98</v>
      </c>
      <c r="C1472" s="385" t="s">
        <v>33</v>
      </c>
      <c r="D1472" s="385" t="s">
        <v>13</v>
      </c>
      <c r="E1472" s="386" t="s">
        <v>1882</v>
      </c>
      <c r="F1472" s="387" t="str">
        <f t="shared" si="64"/>
        <v>0라지</v>
      </c>
      <c r="G1472" s="27" t="str">
        <f t="shared" si="65"/>
        <v/>
      </c>
      <c r="H1472" s="389" t="s">
        <v>57</v>
      </c>
    </row>
    <row r="1473" spans="1:8">
      <c r="A1473" s="384" t="s">
        <v>111</v>
      </c>
      <c r="B1473" s="384" t="s">
        <v>98</v>
      </c>
      <c r="C1473" s="385" t="s">
        <v>33</v>
      </c>
      <c r="D1473" s="385" t="s">
        <v>34</v>
      </c>
      <c r="E1473" s="386" t="s">
        <v>1880</v>
      </c>
      <c r="F1473" s="387" t="str">
        <f t="shared" si="64"/>
        <v>0스몰</v>
      </c>
      <c r="G1473" s="27" t="str">
        <f t="shared" si="65"/>
        <v/>
      </c>
      <c r="H1473" s="389" t="s">
        <v>166</v>
      </c>
    </row>
    <row r="1474" spans="1:8">
      <c r="A1474" s="384" t="s">
        <v>111</v>
      </c>
      <c r="B1474" s="384" t="s">
        <v>98</v>
      </c>
      <c r="C1474" s="385" t="s">
        <v>33</v>
      </c>
      <c r="D1474" s="385" t="s">
        <v>34</v>
      </c>
      <c r="E1474" s="386" t="s">
        <v>1879</v>
      </c>
      <c r="F1474" s="387" t="str">
        <f t="shared" si="64"/>
        <v>0미디엄</v>
      </c>
      <c r="G1474" s="27" t="str">
        <f t="shared" si="65"/>
        <v/>
      </c>
      <c r="H1474" s="389" t="s">
        <v>38</v>
      </c>
    </row>
    <row r="1475" spans="1:8">
      <c r="A1475" s="384" t="s">
        <v>111</v>
      </c>
      <c r="B1475" s="384" t="s">
        <v>98</v>
      </c>
      <c r="C1475" s="385" t="s">
        <v>33</v>
      </c>
      <c r="D1475" s="385" t="s">
        <v>34</v>
      </c>
      <c r="E1475" s="386" t="s">
        <v>1881</v>
      </c>
      <c r="F1475" s="387" t="str">
        <f t="shared" si="64"/>
        <v>0라지</v>
      </c>
      <c r="G1475" s="27" t="str">
        <f t="shared" si="65"/>
        <v/>
      </c>
      <c r="H1475" s="389" t="s">
        <v>57</v>
      </c>
    </row>
    <row r="1476" spans="1:8">
      <c r="A1476" s="384" t="s">
        <v>111</v>
      </c>
      <c r="B1476" s="384" t="s">
        <v>98</v>
      </c>
      <c r="C1476" s="385" t="s">
        <v>33</v>
      </c>
      <c r="D1476" s="385" t="s">
        <v>34</v>
      </c>
      <c r="E1476" s="386" t="s">
        <v>1882</v>
      </c>
      <c r="F1476" s="387" t="str">
        <f t="shared" si="64"/>
        <v>0라지</v>
      </c>
      <c r="G1476" s="27" t="str">
        <f t="shared" si="65"/>
        <v/>
      </c>
      <c r="H1476" s="389" t="s">
        <v>57</v>
      </c>
    </row>
    <row r="1477" spans="1:8">
      <c r="A1477" s="384" t="s">
        <v>111</v>
      </c>
      <c r="B1477" s="384" t="s">
        <v>98</v>
      </c>
      <c r="C1477" s="385" t="s">
        <v>33</v>
      </c>
      <c r="D1477" s="385" t="s">
        <v>86</v>
      </c>
      <c r="E1477" s="386" t="s">
        <v>1880</v>
      </c>
      <c r="F1477" s="387" t="str">
        <f t="shared" si="64"/>
        <v>0스몰</v>
      </c>
      <c r="G1477" s="27" t="str">
        <f t="shared" si="65"/>
        <v/>
      </c>
      <c r="H1477" s="389" t="s">
        <v>166</v>
      </c>
    </row>
    <row r="1478" spans="1:8">
      <c r="A1478" s="384" t="s">
        <v>111</v>
      </c>
      <c r="B1478" s="384" t="s">
        <v>98</v>
      </c>
      <c r="C1478" s="385" t="s">
        <v>33</v>
      </c>
      <c r="D1478" s="385" t="s">
        <v>86</v>
      </c>
      <c r="E1478" s="386" t="s">
        <v>1879</v>
      </c>
      <c r="F1478" s="387" t="str">
        <f t="shared" si="64"/>
        <v>0미디엄</v>
      </c>
      <c r="G1478" s="27" t="str">
        <f t="shared" si="65"/>
        <v/>
      </c>
      <c r="H1478" s="389" t="s">
        <v>38</v>
      </c>
    </row>
    <row r="1479" spans="1:8">
      <c r="A1479" s="384" t="s">
        <v>111</v>
      </c>
      <c r="B1479" s="384" t="s">
        <v>98</v>
      </c>
      <c r="C1479" s="385" t="s">
        <v>33</v>
      </c>
      <c r="D1479" s="385" t="s">
        <v>86</v>
      </c>
      <c r="E1479" s="386" t="s">
        <v>1881</v>
      </c>
      <c r="F1479" s="387" t="str">
        <f t="shared" si="64"/>
        <v>0라지</v>
      </c>
      <c r="G1479" s="27" t="str">
        <f t="shared" si="65"/>
        <v/>
      </c>
      <c r="H1479" s="389" t="s">
        <v>57</v>
      </c>
    </row>
    <row r="1480" spans="1:8">
      <c r="A1480" s="384" t="s">
        <v>111</v>
      </c>
      <c r="B1480" s="384" t="s">
        <v>98</v>
      </c>
      <c r="C1480" s="385" t="s">
        <v>33</v>
      </c>
      <c r="D1480" s="385" t="s">
        <v>86</v>
      </c>
      <c r="E1480" s="386" t="s">
        <v>1882</v>
      </c>
      <c r="F1480" s="387" t="str">
        <f t="shared" si="64"/>
        <v>0라지</v>
      </c>
      <c r="G1480" s="27" t="str">
        <f t="shared" si="65"/>
        <v/>
      </c>
      <c r="H1480" s="389" t="s">
        <v>57</v>
      </c>
    </row>
    <row r="1481" spans="1:8">
      <c r="A1481" s="384" t="s">
        <v>111</v>
      </c>
      <c r="B1481" s="384" t="s">
        <v>98</v>
      </c>
      <c r="C1481" s="385" t="s">
        <v>33</v>
      </c>
      <c r="D1481" s="385" t="s">
        <v>161</v>
      </c>
      <c r="E1481" s="386" t="s">
        <v>1880</v>
      </c>
      <c r="F1481" s="387" t="str">
        <f t="shared" si="64"/>
        <v>0스몰</v>
      </c>
      <c r="G1481" s="27" t="str">
        <f t="shared" si="65"/>
        <v/>
      </c>
      <c r="H1481" s="389" t="s">
        <v>166</v>
      </c>
    </row>
    <row r="1482" spans="1:8">
      <c r="A1482" s="384" t="s">
        <v>111</v>
      </c>
      <c r="B1482" s="384" t="s">
        <v>98</v>
      </c>
      <c r="C1482" s="385" t="s">
        <v>33</v>
      </c>
      <c r="D1482" s="385" t="s">
        <v>160</v>
      </c>
      <c r="E1482" s="386" t="s">
        <v>1879</v>
      </c>
      <c r="F1482" s="387" t="str">
        <f t="shared" si="64"/>
        <v>0미디엄</v>
      </c>
      <c r="G1482" s="27" t="str">
        <f t="shared" si="65"/>
        <v/>
      </c>
      <c r="H1482" s="389" t="s">
        <v>38</v>
      </c>
    </row>
    <row r="1483" spans="1:8">
      <c r="A1483" s="384" t="s">
        <v>111</v>
      </c>
      <c r="B1483" s="384" t="s">
        <v>98</v>
      </c>
      <c r="C1483" s="385" t="s">
        <v>33</v>
      </c>
      <c r="D1483" s="385" t="s">
        <v>160</v>
      </c>
      <c r="E1483" s="386" t="s">
        <v>1881</v>
      </c>
      <c r="F1483" s="387" t="str">
        <f t="shared" si="64"/>
        <v>0라지</v>
      </c>
      <c r="G1483" s="27" t="str">
        <f t="shared" si="65"/>
        <v/>
      </c>
      <c r="H1483" s="389" t="s">
        <v>57</v>
      </c>
    </row>
    <row r="1484" spans="1:8">
      <c r="A1484" s="384" t="s">
        <v>111</v>
      </c>
      <c r="B1484" s="384" t="s">
        <v>98</v>
      </c>
      <c r="C1484" s="385" t="s">
        <v>33</v>
      </c>
      <c r="D1484" s="385" t="s">
        <v>160</v>
      </c>
      <c r="E1484" s="386" t="s">
        <v>1882</v>
      </c>
      <c r="F1484" s="387" t="str">
        <f t="shared" si="64"/>
        <v>0라지</v>
      </c>
      <c r="G1484" s="27" t="str">
        <f t="shared" si="65"/>
        <v/>
      </c>
      <c r="H1484" s="389" t="s">
        <v>57</v>
      </c>
    </row>
    <row r="1485" spans="1:8">
      <c r="A1485" s="384" t="s">
        <v>111</v>
      </c>
      <c r="B1485" s="384" t="s">
        <v>101</v>
      </c>
      <c r="C1485" s="385" t="s">
        <v>28</v>
      </c>
      <c r="D1485" s="385" t="s">
        <v>5</v>
      </c>
      <c r="E1485" s="386" t="s">
        <v>1880</v>
      </c>
      <c r="F1485" s="387" t="str">
        <f t="shared" ref="F1485:F1548" si="66">IFERROR(VLOOKUP(E1485,$A$10:$G$16,7,0),0)</f>
        <v>주말엔팅세이브</v>
      </c>
      <c r="G1485" s="27" t="str">
        <f t="shared" ref="G1485:G1548" si="67">IF(F1485="주말엔팅세이브","LTE안심옵션","")</f>
        <v>LTE안심옵션</v>
      </c>
      <c r="H1485" s="389" t="s">
        <v>166</v>
      </c>
    </row>
    <row r="1486" spans="1:8">
      <c r="A1486" s="384" t="s">
        <v>111</v>
      </c>
      <c r="B1486" s="384" t="s">
        <v>100</v>
      </c>
      <c r="C1486" s="385" t="s">
        <v>28</v>
      </c>
      <c r="D1486" s="385" t="s">
        <v>5</v>
      </c>
      <c r="E1486" s="386" t="s">
        <v>1879</v>
      </c>
      <c r="F1486" s="387" t="str">
        <f t="shared" si="66"/>
        <v>주말엔팅3.0</v>
      </c>
      <c r="G1486" s="27" t="str">
        <f t="shared" si="67"/>
        <v/>
      </c>
      <c r="H1486" s="389" t="s">
        <v>38</v>
      </c>
    </row>
    <row r="1487" spans="1:8">
      <c r="A1487" s="384" t="s">
        <v>111</v>
      </c>
      <c r="B1487" s="384" t="s">
        <v>100</v>
      </c>
      <c r="C1487" s="385" t="s">
        <v>28</v>
      </c>
      <c r="D1487" s="385" t="s">
        <v>5</v>
      </c>
      <c r="E1487" s="386" t="s">
        <v>1881</v>
      </c>
      <c r="F1487" s="387" t="str">
        <f t="shared" si="66"/>
        <v>주말엔팅5.0</v>
      </c>
      <c r="G1487" s="27" t="str">
        <f t="shared" si="67"/>
        <v/>
      </c>
      <c r="H1487" s="389" t="s">
        <v>57</v>
      </c>
    </row>
    <row r="1488" spans="1:8">
      <c r="A1488" s="384" t="s">
        <v>111</v>
      </c>
      <c r="B1488" s="384" t="s">
        <v>100</v>
      </c>
      <c r="C1488" s="385" t="s">
        <v>28</v>
      </c>
      <c r="D1488" s="385" t="s">
        <v>5</v>
      </c>
      <c r="E1488" s="386" t="s">
        <v>1882</v>
      </c>
      <c r="F1488" s="387" t="str">
        <f t="shared" si="66"/>
        <v>주말엔팅5.0</v>
      </c>
      <c r="G1488" s="27" t="str">
        <f t="shared" si="67"/>
        <v/>
      </c>
      <c r="H1488" s="389" t="s">
        <v>57</v>
      </c>
    </row>
    <row r="1489" spans="1:8">
      <c r="A1489" s="384" t="s">
        <v>111</v>
      </c>
      <c r="B1489" s="384" t="s">
        <v>100</v>
      </c>
      <c r="C1489" s="385" t="s">
        <v>28</v>
      </c>
      <c r="D1489" s="385" t="s">
        <v>30</v>
      </c>
      <c r="E1489" s="386" t="s">
        <v>1880</v>
      </c>
      <c r="F1489" s="387" t="str">
        <f t="shared" si="66"/>
        <v>주말엔팅세이브</v>
      </c>
      <c r="G1489" s="27" t="str">
        <f t="shared" si="67"/>
        <v>LTE안심옵션</v>
      </c>
      <c r="H1489" s="389" t="s">
        <v>166</v>
      </c>
    </row>
    <row r="1490" spans="1:8">
      <c r="A1490" s="384" t="s">
        <v>111</v>
      </c>
      <c r="B1490" s="384" t="s">
        <v>100</v>
      </c>
      <c r="C1490" s="385" t="s">
        <v>28</v>
      </c>
      <c r="D1490" s="385" t="s">
        <v>30</v>
      </c>
      <c r="E1490" s="386" t="s">
        <v>1879</v>
      </c>
      <c r="F1490" s="387" t="str">
        <f t="shared" si="66"/>
        <v>주말엔팅3.0</v>
      </c>
      <c r="G1490" s="27" t="str">
        <f t="shared" si="67"/>
        <v/>
      </c>
      <c r="H1490" s="389" t="s">
        <v>38</v>
      </c>
    </row>
    <row r="1491" spans="1:8">
      <c r="A1491" s="384" t="s">
        <v>111</v>
      </c>
      <c r="B1491" s="384" t="s">
        <v>100</v>
      </c>
      <c r="C1491" s="385" t="s">
        <v>28</v>
      </c>
      <c r="D1491" s="385" t="s">
        <v>30</v>
      </c>
      <c r="E1491" s="386" t="s">
        <v>1881</v>
      </c>
      <c r="F1491" s="387" t="str">
        <f t="shared" si="66"/>
        <v>주말엔팅5.0</v>
      </c>
      <c r="G1491" s="27" t="str">
        <f t="shared" si="67"/>
        <v/>
      </c>
      <c r="H1491" s="389" t="s">
        <v>57</v>
      </c>
    </row>
    <row r="1492" spans="1:8">
      <c r="A1492" s="384" t="s">
        <v>111</v>
      </c>
      <c r="B1492" s="384" t="s">
        <v>100</v>
      </c>
      <c r="C1492" s="385" t="s">
        <v>28</v>
      </c>
      <c r="D1492" s="385" t="s">
        <v>30</v>
      </c>
      <c r="E1492" s="386" t="s">
        <v>1882</v>
      </c>
      <c r="F1492" s="387" t="str">
        <f t="shared" si="66"/>
        <v>주말엔팅5.0</v>
      </c>
      <c r="G1492" s="27" t="str">
        <f t="shared" si="67"/>
        <v/>
      </c>
      <c r="H1492" s="389" t="s">
        <v>57</v>
      </c>
    </row>
    <row r="1493" spans="1:8">
      <c r="A1493" s="384" t="s">
        <v>111</v>
      </c>
      <c r="B1493" s="384" t="s">
        <v>100</v>
      </c>
      <c r="C1493" s="385" t="s">
        <v>28</v>
      </c>
      <c r="D1493" s="385" t="s">
        <v>10</v>
      </c>
      <c r="E1493" s="386" t="s">
        <v>1880</v>
      </c>
      <c r="F1493" s="387" t="str">
        <f t="shared" si="66"/>
        <v>주말엔팅세이브</v>
      </c>
      <c r="G1493" s="27" t="str">
        <f t="shared" si="67"/>
        <v>LTE안심옵션</v>
      </c>
      <c r="H1493" s="389" t="s">
        <v>166</v>
      </c>
    </row>
    <row r="1494" spans="1:8">
      <c r="A1494" s="384" t="s">
        <v>111</v>
      </c>
      <c r="B1494" s="384" t="s">
        <v>100</v>
      </c>
      <c r="C1494" s="385" t="s">
        <v>28</v>
      </c>
      <c r="D1494" s="385" t="s">
        <v>10</v>
      </c>
      <c r="E1494" s="386" t="s">
        <v>1879</v>
      </c>
      <c r="F1494" s="387" t="str">
        <f t="shared" si="66"/>
        <v>주말엔팅3.0</v>
      </c>
      <c r="G1494" s="27" t="str">
        <f t="shared" si="67"/>
        <v/>
      </c>
      <c r="H1494" s="389" t="s">
        <v>38</v>
      </c>
    </row>
    <row r="1495" spans="1:8">
      <c r="A1495" s="384" t="s">
        <v>111</v>
      </c>
      <c r="B1495" s="384" t="s">
        <v>100</v>
      </c>
      <c r="C1495" s="385" t="s">
        <v>28</v>
      </c>
      <c r="D1495" s="385" t="s">
        <v>10</v>
      </c>
      <c r="E1495" s="386" t="s">
        <v>1881</v>
      </c>
      <c r="F1495" s="387" t="str">
        <f t="shared" si="66"/>
        <v>주말엔팅5.0</v>
      </c>
      <c r="G1495" s="27" t="str">
        <f t="shared" si="67"/>
        <v/>
      </c>
      <c r="H1495" s="389" t="s">
        <v>57</v>
      </c>
    </row>
    <row r="1496" spans="1:8">
      <c r="A1496" s="384" t="s">
        <v>111</v>
      </c>
      <c r="B1496" s="384" t="s">
        <v>100</v>
      </c>
      <c r="C1496" s="385" t="s">
        <v>28</v>
      </c>
      <c r="D1496" s="385" t="s">
        <v>10</v>
      </c>
      <c r="E1496" s="386" t="s">
        <v>1882</v>
      </c>
      <c r="F1496" s="387" t="str">
        <f t="shared" si="66"/>
        <v>주말엔팅5.0</v>
      </c>
      <c r="G1496" s="27" t="str">
        <f t="shared" si="67"/>
        <v/>
      </c>
      <c r="H1496" s="389" t="s">
        <v>57</v>
      </c>
    </row>
    <row r="1497" spans="1:8">
      <c r="A1497" s="384" t="s">
        <v>111</v>
      </c>
      <c r="B1497" s="384" t="s">
        <v>100</v>
      </c>
      <c r="C1497" s="385" t="s">
        <v>28</v>
      </c>
      <c r="D1497" s="385" t="s">
        <v>13</v>
      </c>
      <c r="E1497" s="386" t="s">
        <v>1880</v>
      </c>
      <c r="F1497" s="387" t="str">
        <f t="shared" si="66"/>
        <v>주말엔팅세이브</v>
      </c>
      <c r="G1497" s="27" t="str">
        <f t="shared" si="67"/>
        <v>LTE안심옵션</v>
      </c>
      <c r="H1497" s="389" t="s">
        <v>166</v>
      </c>
    </row>
    <row r="1498" spans="1:8">
      <c r="A1498" s="384" t="s">
        <v>111</v>
      </c>
      <c r="B1498" s="384" t="s">
        <v>100</v>
      </c>
      <c r="C1498" s="385" t="s">
        <v>28</v>
      </c>
      <c r="D1498" s="385" t="s">
        <v>13</v>
      </c>
      <c r="E1498" s="386" t="s">
        <v>1879</v>
      </c>
      <c r="F1498" s="387" t="str">
        <f t="shared" si="66"/>
        <v>주말엔팅3.0</v>
      </c>
      <c r="G1498" s="27" t="str">
        <f t="shared" si="67"/>
        <v/>
      </c>
      <c r="H1498" s="389" t="s">
        <v>38</v>
      </c>
    </row>
    <row r="1499" spans="1:8">
      <c r="A1499" s="384" t="s">
        <v>111</v>
      </c>
      <c r="B1499" s="384" t="s">
        <v>100</v>
      </c>
      <c r="C1499" s="385" t="s">
        <v>28</v>
      </c>
      <c r="D1499" s="385" t="s">
        <v>13</v>
      </c>
      <c r="E1499" s="386" t="s">
        <v>1881</v>
      </c>
      <c r="F1499" s="387" t="str">
        <f t="shared" si="66"/>
        <v>주말엔팅5.0</v>
      </c>
      <c r="G1499" s="27" t="str">
        <f t="shared" si="67"/>
        <v/>
      </c>
      <c r="H1499" s="389" t="s">
        <v>57</v>
      </c>
    </row>
    <row r="1500" spans="1:8">
      <c r="A1500" s="384" t="s">
        <v>111</v>
      </c>
      <c r="B1500" s="384" t="s">
        <v>100</v>
      </c>
      <c r="C1500" s="385" t="s">
        <v>28</v>
      </c>
      <c r="D1500" s="385" t="s">
        <v>13</v>
      </c>
      <c r="E1500" s="386" t="s">
        <v>1882</v>
      </c>
      <c r="F1500" s="387" t="str">
        <f t="shared" si="66"/>
        <v>주말엔팅5.0</v>
      </c>
      <c r="G1500" s="27" t="str">
        <f t="shared" si="67"/>
        <v/>
      </c>
      <c r="H1500" s="389" t="s">
        <v>57</v>
      </c>
    </row>
    <row r="1501" spans="1:8">
      <c r="A1501" s="384" t="s">
        <v>111</v>
      </c>
      <c r="B1501" s="384" t="s">
        <v>100</v>
      </c>
      <c r="C1501" s="385" t="s">
        <v>28</v>
      </c>
      <c r="D1501" s="385" t="s">
        <v>34</v>
      </c>
      <c r="E1501" s="386" t="s">
        <v>1880</v>
      </c>
      <c r="F1501" s="387" t="str">
        <f t="shared" si="66"/>
        <v>주말엔팅세이브</v>
      </c>
      <c r="G1501" s="27" t="str">
        <f t="shared" si="67"/>
        <v>LTE안심옵션</v>
      </c>
      <c r="H1501" s="389" t="s">
        <v>166</v>
      </c>
    </row>
    <row r="1502" spans="1:8">
      <c r="A1502" s="384" t="s">
        <v>111</v>
      </c>
      <c r="B1502" s="384" t="s">
        <v>100</v>
      </c>
      <c r="C1502" s="385" t="s">
        <v>28</v>
      </c>
      <c r="D1502" s="385" t="s">
        <v>34</v>
      </c>
      <c r="E1502" s="386" t="s">
        <v>1879</v>
      </c>
      <c r="F1502" s="387" t="str">
        <f t="shared" si="66"/>
        <v>주말엔팅3.0</v>
      </c>
      <c r="G1502" s="27" t="str">
        <f t="shared" si="67"/>
        <v/>
      </c>
      <c r="H1502" s="389" t="s">
        <v>38</v>
      </c>
    </row>
    <row r="1503" spans="1:8">
      <c r="A1503" s="384" t="s">
        <v>111</v>
      </c>
      <c r="B1503" s="384" t="s">
        <v>100</v>
      </c>
      <c r="C1503" s="385" t="s">
        <v>28</v>
      </c>
      <c r="D1503" s="385" t="s">
        <v>34</v>
      </c>
      <c r="E1503" s="386" t="s">
        <v>1881</v>
      </c>
      <c r="F1503" s="387" t="str">
        <f t="shared" si="66"/>
        <v>주말엔팅5.0</v>
      </c>
      <c r="G1503" s="27" t="str">
        <f t="shared" si="67"/>
        <v/>
      </c>
      <c r="H1503" s="389" t="s">
        <v>57</v>
      </c>
    </row>
    <row r="1504" spans="1:8">
      <c r="A1504" s="384" t="s">
        <v>111</v>
      </c>
      <c r="B1504" s="384" t="s">
        <v>100</v>
      </c>
      <c r="C1504" s="385" t="s">
        <v>28</v>
      </c>
      <c r="D1504" s="385" t="s">
        <v>34</v>
      </c>
      <c r="E1504" s="386" t="s">
        <v>1882</v>
      </c>
      <c r="F1504" s="387" t="str">
        <f t="shared" si="66"/>
        <v>주말엔팅5.0</v>
      </c>
      <c r="G1504" s="27" t="str">
        <f t="shared" si="67"/>
        <v/>
      </c>
      <c r="H1504" s="389" t="s">
        <v>57</v>
      </c>
    </row>
    <row r="1505" spans="1:8">
      <c r="A1505" s="384" t="s">
        <v>111</v>
      </c>
      <c r="B1505" s="384" t="s">
        <v>100</v>
      </c>
      <c r="C1505" s="385" t="s">
        <v>28</v>
      </c>
      <c r="D1505" s="385" t="s">
        <v>86</v>
      </c>
      <c r="E1505" s="386" t="s">
        <v>1880</v>
      </c>
      <c r="F1505" s="387" t="str">
        <f t="shared" si="66"/>
        <v>주말엔팅세이브</v>
      </c>
      <c r="G1505" s="27" t="str">
        <f t="shared" si="67"/>
        <v>LTE안심옵션</v>
      </c>
      <c r="H1505" s="389" t="s">
        <v>166</v>
      </c>
    </row>
    <row r="1506" spans="1:8">
      <c r="A1506" s="384" t="s">
        <v>111</v>
      </c>
      <c r="B1506" s="384" t="s">
        <v>100</v>
      </c>
      <c r="C1506" s="385" t="s">
        <v>28</v>
      </c>
      <c r="D1506" s="385" t="s">
        <v>86</v>
      </c>
      <c r="E1506" s="386" t="s">
        <v>1879</v>
      </c>
      <c r="F1506" s="387" t="str">
        <f t="shared" si="66"/>
        <v>주말엔팅3.0</v>
      </c>
      <c r="G1506" s="27" t="str">
        <f t="shared" si="67"/>
        <v/>
      </c>
      <c r="H1506" s="389" t="s">
        <v>38</v>
      </c>
    </row>
    <row r="1507" spans="1:8">
      <c r="A1507" s="384" t="s">
        <v>111</v>
      </c>
      <c r="B1507" s="384" t="s">
        <v>100</v>
      </c>
      <c r="C1507" s="385" t="s">
        <v>28</v>
      </c>
      <c r="D1507" s="385" t="s">
        <v>86</v>
      </c>
      <c r="E1507" s="386" t="s">
        <v>1881</v>
      </c>
      <c r="F1507" s="387" t="str">
        <f t="shared" si="66"/>
        <v>주말엔팅5.0</v>
      </c>
      <c r="G1507" s="27" t="str">
        <f t="shared" si="67"/>
        <v/>
      </c>
      <c r="H1507" s="389" t="s">
        <v>57</v>
      </c>
    </row>
    <row r="1508" spans="1:8">
      <c r="A1508" s="384" t="s">
        <v>111</v>
      </c>
      <c r="B1508" s="384" t="s">
        <v>100</v>
      </c>
      <c r="C1508" s="385" t="s">
        <v>28</v>
      </c>
      <c r="D1508" s="385" t="s">
        <v>86</v>
      </c>
      <c r="E1508" s="386" t="s">
        <v>1882</v>
      </c>
      <c r="F1508" s="387" t="str">
        <f t="shared" si="66"/>
        <v>주말엔팅5.0</v>
      </c>
      <c r="G1508" s="27" t="str">
        <f t="shared" si="67"/>
        <v/>
      </c>
      <c r="H1508" s="389" t="s">
        <v>57</v>
      </c>
    </row>
    <row r="1509" spans="1:8">
      <c r="A1509" s="384" t="s">
        <v>111</v>
      </c>
      <c r="B1509" s="384" t="s">
        <v>100</v>
      </c>
      <c r="C1509" s="385" t="s">
        <v>28</v>
      </c>
      <c r="D1509" s="385" t="s">
        <v>161</v>
      </c>
      <c r="E1509" s="386" t="s">
        <v>1880</v>
      </c>
      <c r="F1509" s="387" t="str">
        <f t="shared" si="66"/>
        <v>주말엔팅세이브</v>
      </c>
      <c r="G1509" s="27" t="str">
        <f t="shared" si="67"/>
        <v>LTE안심옵션</v>
      </c>
      <c r="H1509" s="389" t="s">
        <v>166</v>
      </c>
    </row>
    <row r="1510" spans="1:8">
      <c r="A1510" s="384" t="s">
        <v>111</v>
      </c>
      <c r="B1510" s="384" t="s">
        <v>100</v>
      </c>
      <c r="C1510" s="385" t="s">
        <v>28</v>
      </c>
      <c r="D1510" s="385" t="s">
        <v>160</v>
      </c>
      <c r="E1510" s="386" t="s">
        <v>1879</v>
      </c>
      <c r="F1510" s="387" t="str">
        <f t="shared" si="66"/>
        <v>주말엔팅3.0</v>
      </c>
      <c r="G1510" s="27" t="str">
        <f t="shared" si="67"/>
        <v/>
      </c>
      <c r="H1510" s="389" t="s">
        <v>38</v>
      </c>
    </row>
    <row r="1511" spans="1:8">
      <c r="A1511" s="384" t="s">
        <v>111</v>
      </c>
      <c r="B1511" s="384" t="s">
        <v>100</v>
      </c>
      <c r="C1511" s="385" t="s">
        <v>28</v>
      </c>
      <c r="D1511" s="385" t="s">
        <v>160</v>
      </c>
      <c r="E1511" s="386" t="s">
        <v>1881</v>
      </c>
      <c r="F1511" s="387" t="str">
        <f t="shared" si="66"/>
        <v>주말엔팅5.0</v>
      </c>
      <c r="G1511" s="27" t="str">
        <f t="shared" si="67"/>
        <v/>
      </c>
      <c r="H1511" s="389" t="s">
        <v>57</v>
      </c>
    </row>
    <row r="1512" spans="1:8">
      <c r="A1512" s="384" t="s">
        <v>111</v>
      </c>
      <c r="B1512" s="384" t="s">
        <v>100</v>
      </c>
      <c r="C1512" s="385" t="s">
        <v>28</v>
      </c>
      <c r="D1512" s="385" t="s">
        <v>160</v>
      </c>
      <c r="E1512" s="386" t="s">
        <v>1882</v>
      </c>
      <c r="F1512" s="387" t="str">
        <f t="shared" si="66"/>
        <v>주말엔팅5.0</v>
      </c>
      <c r="G1512" s="27" t="str">
        <f t="shared" si="67"/>
        <v/>
      </c>
      <c r="H1512" s="389" t="s">
        <v>57</v>
      </c>
    </row>
    <row r="1513" spans="1:8">
      <c r="A1513" s="384" t="s">
        <v>111</v>
      </c>
      <c r="B1513" s="384" t="s">
        <v>100</v>
      </c>
      <c r="C1513" s="385" t="s">
        <v>48</v>
      </c>
      <c r="D1513" s="385" t="s">
        <v>5</v>
      </c>
      <c r="E1513" s="386" t="s">
        <v>1880</v>
      </c>
      <c r="F1513" s="387" t="str">
        <f t="shared" si="66"/>
        <v>주말엔팅세이브</v>
      </c>
      <c r="G1513" s="27" t="str">
        <f t="shared" si="67"/>
        <v>LTE안심옵션</v>
      </c>
      <c r="H1513" s="389" t="s">
        <v>166</v>
      </c>
    </row>
    <row r="1514" spans="1:8">
      <c r="A1514" s="384" t="s">
        <v>111</v>
      </c>
      <c r="B1514" s="384" t="s">
        <v>100</v>
      </c>
      <c r="C1514" s="385" t="s">
        <v>31</v>
      </c>
      <c r="D1514" s="385" t="s">
        <v>5</v>
      </c>
      <c r="E1514" s="386" t="s">
        <v>1879</v>
      </c>
      <c r="F1514" s="387" t="str">
        <f t="shared" si="66"/>
        <v>주말엔팅3.0</v>
      </c>
      <c r="G1514" s="27" t="str">
        <f t="shared" si="67"/>
        <v/>
      </c>
      <c r="H1514" s="389" t="s">
        <v>38</v>
      </c>
    </row>
    <row r="1515" spans="1:8">
      <c r="A1515" s="384" t="s">
        <v>111</v>
      </c>
      <c r="B1515" s="384" t="s">
        <v>100</v>
      </c>
      <c r="C1515" s="385" t="s">
        <v>31</v>
      </c>
      <c r="D1515" s="385" t="s">
        <v>5</v>
      </c>
      <c r="E1515" s="386" t="s">
        <v>1881</v>
      </c>
      <c r="F1515" s="387" t="str">
        <f t="shared" si="66"/>
        <v>주말엔팅5.0</v>
      </c>
      <c r="G1515" s="27" t="str">
        <f t="shared" si="67"/>
        <v/>
      </c>
      <c r="H1515" s="389" t="s">
        <v>57</v>
      </c>
    </row>
    <row r="1516" spans="1:8">
      <c r="A1516" s="384" t="s">
        <v>111</v>
      </c>
      <c r="B1516" s="384" t="s">
        <v>100</v>
      </c>
      <c r="C1516" s="385" t="s">
        <v>31</v>
      </c>
      <c r="D1516" s="385" t="s">
        <v>5</v>
      </c>
      <c r="E1516" s="386" t="s">
        <v>1882</v>
      </c>
      <c r="F1516" s="387" t="str">
        <f t="shared" si="66"/>
        <v>주말엔팅5.0</v>
      </c>
      <c r="G1516" s="27" t="str">
        <f t="shared" si="67"/>
        <v/>
      </c>
      <c r="H1516" s="389" t="s">
        <v>57</v>
      </c>
    </row>
    <row r="1517" spans="1:8">
      <c r="A1517" s="384" t="s">
        <v>111</v>
      </c>
      <c r="B1517" s="384" t="s">
        <v>100</v>
      </c>
      <c r="C1517" s="385" t="s">
        <v>31</v>
      </c>
      <c r="D1517" s="385" t="s">
        <v>30</v>
      </c>
      <c r="E1517" s="386" t="s">
        <v>1880</v>
      </c>
      <c r="F1517" s="387" t="str">
        <f t="shared" si="66"/>
        <v>주말엔팅세이브</v>
      </c>
      <c r="G1517" s="27" t="str">
        <f t="shared" si="67"/>
        <v>LTE안심옵션</v>
      </c>
      <c r="H1517" s="389" t="s">
        <v>166</v>
      </c>
    </row>
    <row r="1518" spans="1:8">
      <c r="A1518" s="384" t="s">
        <v>111</v>
      </c>
      <c r="B1518" s="384" t="s">
        <v>100</v>
      </c>
      <c r="C1518" s="385" t="s">
        <v>31</v>
      </c>
      <c r="D1518" s="385" t="s">
        <v>30</v>
      </c>
      <c r="E1518" s="386" t="s">
        <v>1879</v>
      </c>
      <c r="F1518" s="387" t="str">
        <f t="shared" si="66"/>
        <v>주말엔팅3.0</v>
      </c>
      <c r="G1518" s="27" t="str">
        <f t="shared" si="67"/>
        <v/>
      </c>
      <c r="H1518" s="389" t="s">
        <v>38</v>
      </c>
    </row>
    <row r="1519" spans="1:8">
      <c r="A1519" s="384" t="s">
        <v>111</v>
      </c>
      <c r="B1519" s="384" t="s">
        <v>100</v>
      </c>
      <c r="C1519" s="385" t="s">
        <v>31</v>
      </c>
      <c r="D1519" s="385" t="s">
        <v>30</v>
      </c>
      <c r="E1519" s="386" t="s">
        <v>1881</v>
      </c>
      <c r="F1519" s="387" t="str">
        <f t="shared" si="66"/>
        <v>주말엔팅5.0</v>
      </c>
      <c r="G1519" s="27" t="str">
        <f t="shared" si="67"/>
        <v/>
      </c>
      <c r="H1519" s="389" t="s">
        <v>57</v>
      </c>
    </row>
    <row r="1520" spans="1:8">
      <c r="A1520" s="384" t="s">
        <v>111</v>
      </c>
      <c r="B1520" s="384" t="s">
        <v>100</v>
      </c>
      <c r="C1520" s="385" t="s">
        <v>31</v>
      </c>
      <c r="D1520" s="385" t="s">
        <v>30</v>
      </c>
      <c r="E1520" s="386" t="s">
        <v>1882</v>
      </c>
      <c r="F1520" s="387" t="str">
        <f t="shared" si="66"/>
        <v>주말엔팅5.0</v>
      </c>
      <c r="G1520" s="27" t="str">
        <f t="shared" si="67"/>
        <v/>
      </c>
      <c r="H1520" s="389" t="s">
        <v>57</v>
      </c>
    </row>
    <row r="1521" spans="1:8">
      <c r="A1521" s="384" t="s">
        <v>111</v>
      </c>
      <c r="B1521" s="384" t="s">
        <v>100</v>
      </c>
      <c r="C1521" s="385" t="s">
        <v>31</v>
      </c>
      <c r="D1521" s="385" t="s">
        <v>10</v>
      </c>
      <c r="E1521" s="386" t="s">
        <v>1880</v>
      </c>
      <c r="F1521" s="387" t="str">
        <f t="shared" si="66"/>
        <v>주말엔팅세이브</v>
      </c>
      <c r="G1521" s="27" t="str">
        <f t="shared" si="67"/>
        <v>LTE안심옵션</v>
      </c>
      <c r="H1521" s="389" t="s">
        <v>166</v>
      </c>
    </row>
    <row r="1522" spans="1:8">
      <c r="A1522" s="384" t="s">
        <v>111</v>
      </c>
      <c r="B1522" s="384" t="s">
        <v>100</v>
      </c>
      <c r="C1522" s="385" t="s">
        <v>31</v>
      </c>
      <c r="D1522" s="385" t="s">
        <v>10</v>
      </c>
      <c r="E1522" s="386" t="s">
        <v>1879</v>
      </c>
      <c r="F1522" s="387" t="str">
        <f t="shared" si="66"/>
        <v>주말엔팅3.0</v>
      </c>
      <c r="G1522" s="27" t="str">
        <f t="shared" si="67"/>
        <v/>
      </c>
      <c r="H1522" s="389" t="s">
        <v>38</v>
      </c>
    </row>
    <row r="1523" spans="1:8">
      <c r="A1523" s="384" t="s">
        <v>111</v>
      </c>
      <c r="B1523" s="384" t="s">
        <v>100</v>
      </c>
      <c r="C1523" s="385" t="s">
        <v>31</v>
      </c>
      <c r="D1523" s="385" t="s">
        <v>10</v>
      </c>
      <c r="E1523" s="386" t="s">
        <v>1881</v>
      </c>
      <c r="F1523" s="387" t="str">
        <f t="shared" si="66"/>
        <v>주말엔팅5.0</v>
      </c>
      <c r="G1523" s="27" t="str">
        <f t="shared" si="67"/>
        <v/>
      </c>
      <c r="H1523" s="389" t="s">
        <v>57</v>
      </c>
    </row>
    <row r="1524" spans="1:8">
      <c r="A1524" s="384" t="s">
        <v>111</v>
      </c>
      <c r="B1524" s="384" t="s">
        <v>100</v>
      </c>
      <c r="C1524" s="385" t="s">
        <v>31</v>
      </c>
      <c r="D1524" s="385" t="s">
        <v>10</v>
      </c>
      <c r="E1524" s="386" t="s">
        <v>1882</v>
      </c>
      <c r="F1524" s="387" t="str">
        <f t="shared" si="66"/>
        <v>주말엔팅5.0</v>
      </c>
      <c r="G1524" s="27" t="str">
        <f t="shared" si="67"/>
        <v/>
      </c>
      <c r="H1524" s="389" t="s">
        <v>57</v>
      </c>
    </row>
    <row r="1525" spans="1:8">
      <c r="A1525" s="384" t="s">
        <v>111</v>
      </c>
      <c r="B1525" s="384" t="s">
        <v>100</v>
      </c>
      <c r="C1525" s="385" t="s">
        <v>31</v>
      </c>
      <c r="D1525" s="385" t="s">
        <v>13</v>
      </c>
      <c r="E1525" s="386" t="s">
        <v>1880</v>
      </c>
      <c r="F1525" s="387" t="str">
        <f t="shared" si="66"/>
        <v>주말엔팅세이브</v>
      </c>
      <c r="G1525" s="27" t="str">
        <f t="shared" si="67"/>
        <v>LTE안심옵션</v>
      </c>
      <c r="H1525" s="389" t="s">
        <v>166</v>
      </c>
    </row>
    <row r="1526" spans="1:8">
      <c r="A1526" s="384" t="s">
        <v>111</v>
      </c>
      <c r="B1526" s="384" t="s">
        <v>100</v>
      </c>
      <c r="C1526" s="385" t="s">
        <v>31</v>
      </c>
      <c r="D1526" s="385" t="s">
        <v>13</v>
      </c>
      <c r="E1526" s="386" t="s">
        <v>1879</v>
      </c>
      <c r="F1526" s="387" t="str">
        <f t="shared" si="66"/>
        <v>주말엔팅3.0</v>
      </c>
      <c r="G1526" s="27" t="str">
        <f t="shared" si="67"/>
        <v/>
      </c>
      <c r="H1526" s="389" t="s">
        <v>38</v>
      </c>
    </row>
    <row r="1527" spans="1:8">
      <c r="A1527" s="384" t="s">
        <v>111</v>
      </c>
      <c r="B1527" s="384" t="s">
        <v>100</v>
      </c>
      <c r="C1527" s="385" t="s">
        <v>31</v>
      </c>
      <c r="D1527" s="385" t="s">
        <v>13</v>
      </c>
      <c r="E1527" s="386" t="s">
        <v>1881</v>
      </c>
      <c r="F1527" s="387" t="str">
        <f t="shared" si="66"/>
        <v>주말엔팅5.0</v>
      </c>
      <c r="G1527" s="27" t="str">
        <f t="shared" si="67"/>
        <v/>
      </c>
      <c r="H1527" s="389" t="s">
        <v>57</v>
      </c>
    </row>
    <row r="1528" spans="1:8">
      <c r="A1528" s="384" t="s">
        <v>111</v>
      </c>
      <c r="B1528" s="384" t="s">
        <v>100</v>
      </c>
      <c r="C1528" s="385" t="s">
        <v>31</v>
      </c>
      <c r="D1528" s="385" t="s">
        <v>13</v>
      </c>
      <c r="E1528" s="386" t="s">
        <v>1882</v>
      </c>
      <c r="F1528" s="387" t="str">
        <f t="shared" si="66"/>
        <v>주말엔팅5.0</v>
      </c>
      <c r="G1528" s="27" t="str">
        <f t="shared" si="67"/>
        <v/>
      </c>
      <c r="H1528" s="389" t="s">
        <v>57</v>
      </c>
    </row>
    <row r="1529" spans="1:8">
      <c r="A1529" s="384" t="s">
        <v>111</v>
      </c>
      <c r="B1529" s="384" t="s">
        <v>100</v>
      </c>
      <c r="C1529" s="385" t="s">
        <v>31</v>
      </c>
      <c r="D1529" s="385" t="s">
        <v>34</v>
      </c>
      <c r="E1529" s="386" t="s">
        <v>1880</v>
      </c>
      <c r="F1529" s="387" t="str">
        <f t="shared" si="66"/>
        <v>주말엔팅세이브</v>
      </c>
      <c r="G1529" s="27" t="str">
        <f t="shared" si="67"/>
        <v>LTE안심옵션</v>
      </c>
      <c r="H1529" s="389" t="s">
        <v>166</v>
      </c>
    </row>
    <row r="1530" spans="1:8">
      <c r="A1530" s="384" t="s">
        <v>111</v>
      </c>
      <c r="B1530" s="384" t="s">
        <v>100</v>
      </c>
      <c r="C1530" s="385" t="s">
        <v>31</v>
      </c>
      <c r="D1530" s="385" t="s">
        <v>34</v>
      </c>
      <c r="E1530" s="386" t="s">
        <v>1879</v>
      </c>
      <c r="F1530" s="387" t="str">
        <f t="shared" si="66"/>
        <v>주말엔팅3.0</v>
      </c>
      <c r="G1530" s="27" t="str">
        <f t="shared" si="67"/>
        <v/>
      </c>
      <c r="H1530" s="389" t="s">
        <v>38</v>
      </c>
    </row>
    <row r="1531" spans="1:8">
      <c r="A1531" s="384" t="s">
        <v>111</v>
      </c>
      <c r="B1531" s="384" t="s">
        <v>100</v>
      </c>
      <c r="C1531" s="385" t="s">
        <v>31</v>
      </c>
      <c r="D1531" s="385" t="s">
        <v>34</v>
      </c>
      <c r="E1531" s="386" t="s">
        <v>1881</v>
      </c>
      <c r="F1531" s="387" t="str">
        <f t="shared" si="66"/>
        <v>주말엔팅5.0</v>
      </c>
      <c r="G1531" s="27" t="str">
        <f t="shared" si="67"/>
        <v/>
      </c>
      <c r="H1531" s="389" t="s">
        <v>57</v>
      </c>
    </row>
    <row r="1532" spans="1:8">
      <c r="A1532" s="384" t="s">
        <v>111</v>
      </c>
      <c r="B1532" s="384" t="s">
        <v>100</v>
      </c>
      <c r="C1532" s="385" t="s">
        <v>31</v>
      </c>
      <c r="D1532" s="385" t="s">
        <v>34</v>
      </c>
      <c r="E1532" s="386" t="s">
        <v>1882</v>
      </c>
      <c r="F1532" s="387" t="str">
        <f t="shared" si="66"/>
        <v>주말엔팅5.0</v>
      </c>
      <c r="G1532" s="27" t="str">
        <f t="shared" si="67"/>
        <v/>
      </c>
      <c r="H1532" s="389" t="s">
        <v>57</v>
      </c>
    </row>
    <row r="1533" spans="1:8">
      <c r="A1533" s="384" t="s">
        <v>111</v>
      </c>
      <c r="B1533" s="384" t="s">
        <v>100</v>
      </c>
      <c r="C1533" s="385" t="s">
        <v>31</v>
      </c>
      <c r="D1533" s="385" t="s">
        <v>86</v>
      </c>
      <c r="E1533" s="386" t="s">
        <v>1880</v>
      </c>
      <c r="F1533" s="387" t="str">
        <f t="shared" si="66"/>
        <v>주말엔팅세이브</v>
      </c>
      <c r="G1533" s="27" t="str">
        <f t="shared" si="67"/>
        <v>LTE안심옵션</v>
      </c>
      <c r="H1533" s="389" t="s">
        <v>166</v>
      </c>
    </row>
    <row r="1534" spans="1:8">
      <c r="A1534" s="384" t="s">
        <v>111</v>
      </c>
      <c r="B1534" s="384" t="s">
        <v>100</v>
      </c>
      <c r="C1534" s="385" t="s">
        <v>31</v>
      </c>
      <c r="D1534" s="385" t="s">
        <v>86</v>
      </c>
      <c r="E1534" s="386" t="s">
        <v>1879</v>
      </c>
      <c r="F1534" s="387" t="str">
        <f t="shared" si="66"/>
        <v>주말엔팅3.0</v>
      </c>
      <c r="G1534" s="27" t="str">
        <f t="shared" si="67"/>
        <v/>
      </c>
      <c r="H1534" s="389" t="s">
        <v>38</v>
      </c>
    </row>
    <row r="1535" spans="1:8">
      <c r="A1535" s="384" t="s">
        <v>111</v>
      </c>
      <c r="B1535" s="384" t="s">
        <v>100</v>
      </c>
      <c r="C1535" s="385" t="s">
        <v>31</v>
      </c>
      <c r="D1535" s="385" t="s">
        <v>86</v>
      </c>
      <c r="E1535" s="386" t="s">
        <v>1881</v>
      </c>
      <c r="F1535" s="387" t="str">
        <f t="shared" si="66"/>
        <v>주말엔팅5.0</v>
      </c>
      <c r="G1535" s="27" t="str">
        <f t="shared" si="67"/>
        <v/>
      </c>
      <c r="H1535" s="389" t="s">
        <v>57</v>
      </c>
    </row>
    <row r="1536" spans="1:8">
      <c r="A1536" s="384" t="s">
        <v>111</v>
      </c>
      <c r="B1536" s="384" t="s">
        <v>100</v>
      </c>
      <c r="C1536" s="385" t="s">
        <v>31</v>
      </c>
      <c r="D1536" s="385" t="s">
        <v>86</v>
      </c>
      <c r="E1536" s="386" t="s">
        <v>1882</v>
      </c>
      <c r="F1536" s="387" t="str">
        <f t="shared" si="66"/>
        <v>주말엔팅5.0</v>
      </c>
      <c r="G1536" s="27" t="str">
        <f t="shared" si="67"/>
        <v/>
      </c>
      <c r="H1536" s="389" t="s">
        <v>57</v>
      </c>
    </row>
    <row r="1537" spans="1:8">
      <c r="A1537" s="384" t="s">
        <v>111</v>
      </c>
      <c r="B1537" s="384" t="s">
        <v>100</v>
      </c>
      <c r="C1537" s="385" t="s">
        <v>31</v>
      </c>
      <c r="D1537" s="385" t="s">
        <v>161</v>
      </c>
      <c r="E1537" s="386" t="s">
        <v>1880</v>
      </c>
      <c r="F1537" s="387" t="str">
        <f t="shared" si="66"/>
        <v>주말엔팅세이브</v>
      </c>
      <c r="G1537" s="27" t="str">
        <f t="shared" si="67"/>
        <v>LTE안심옵션</v>
      </c>
      <c r="H1537" s="389" t="s">
        <v>166</v>
      </c>
    </row>
    <row r="1538" spans="1:8">
      <c r="A1538" s="384" t="s">
        <v>111</v>
      </c>
      <c r="B1538" s="384" t="s">
        <v>100</v>
      </c>
      <c r="C1538" s="385" t="s">
        <v>31</v>
      </c>
      <c r="D1538" s="385" t="s">
        <v>160</v>
      </c>
      <c r="E1538" s="386" t="s">
        <v>1879</v>
      </c>
      <c r="F1538" s="387" t="str">
        <f t="shared" si="66"/>
        <v>주말엔팅3.0</v>
      </c>
      <c r="G1538" s="27" t="str">
        <f t="shared" si="67"/>
        <v/>
      </c>
      <c r="H1538" s="389" t="s">
        <v>38</v>
      </c>
    </row>
    <row r="1539" spans="1:8">
      <c r="A1539" s="384" t="s">
        <v>111</v>
      </c>
      <c r="B1539" s="384" t="s">
        <v>100</v>
      </c>
      <c r="C1539" s="385" t="s">
        <v>31</v>
      </c>
      <c r="D1539" s="385" t="s">
        <v>160</v>
      </c>
      <c r="E1539" s="386" t="s">
        <v>1881</v>
      </c>
      <c r="F1539" s="387" t="str">
        <f t="shared" si="66"/>
        <v>주말엔팅5.0</v>
      </c>
      <c r="G1539" s="27" t="str">
        <f t="shared" si="67"/>
        <v/>
      </c>
      <c r="H1539" s="389" t="s">
        <v>57</v>
      </c>
    </row>
    <row r="1540" spans="1:8">
      <c r="A1540" s="384" t="s">
        <v>111</v>
      </c>
      <c r="B1540" s="384" t="s">
        <v>100</v>
      </c>
      <c r="C1540" s="385" t="s">
        <v>31</v>
      </c>
      <c r="D1540" s="385" t="s">
        <v>160</v>
      </c>
      <c r="E1540" s="386" t="s">
        <v>1882</v>
      </c>
      <c r="F1540" s="387" t="str">
        <f t="shared" si="66"/>
        <v>주말엔팅5.0</v>
      </c>
      <c r="G1540" s="27" t="str">
        <f t="shared" si="67"/>
        <v/>
      </c>
      <c r="H1540" s="389" t="s">
        <v>57</v>
      </c>
    </row>
    <row r="1541" spans="1:8">
      <c r="A1541" s="384" t="s">
        <v>111</v>
      </c>
      <c r="B1541" s="384" t="s">
        <v>100</v>
      </c>
      <c r="C1541" s="385" t="s">
        <v>49</v>
      </c>
      <c r="D1541" s="385" t="s">
        <v>5</v>
      </c>
      <c r="E1541" s="386" t="s">
        <v>1880</v>
      </c>
      <c r="F1541" s="387" t="str">
        <f t="shared" si="66"/>
        <v>주말엔팅세이브</v>
      </c>
      <c r="G1541" s="27" t="str">
        <f t="shared" si="67"/>
        <v>LTE안심옵션</v>
      </c>
      <c r="H1541" s="389" t="s">
        <v>166</v>
      </c>
    </row>
    <row r="1542" spans="1:8">
      <c r="A1542" s="384" t="s">
        <v>111</v>
      </c>
      <c r="B1542" s="384" t="s">
        <v>100</v>
      </c>
      <c r="C1542" s="385" t="s">
        <v>32</v>
      </c>
      <c r="D1542" s="385" t="s">
        <v>5</v>
      </c>
      <c r="E1542" s="386" t="s">
        <v>1879</v>
      </c>
      <c r="F1542" s="387" t="str">
        <f t="shared" si="66"/>
        <v>주말엔팅3.0</v>
      </c>
      <c r="G1542" s="27" t="str">
        <f t="shared" si="67"/>
        <v/>
      </c>
      <c r="H1542" s="389" t="s">
        <v>38</v>
      </c>
    </row>
    <row r="1543" spans="1:8">
      <c r="A1543" s="384" t="s">
        <v>111</v>
      </c>
      <c r="B1543" s="384" t="s">
        <v>100</v>
      </c>
      <c r="C1543" s="385" t="s">
        <v>32</v>
      </c>
      <c r="D1543" s="385" t="s">
        <v>5</v>
      </c>
      <c r="E1543" s="386" t="s">
        <v>1881</v>
      </c>
      <c r="F1543" s="387" t="str">
        <f t="shared" si="66"/>
        <v>주말엔팅5.0</v>
      </c>
      <c r="G1543" s="27" t="str">
        <f t="shared" si="67"/>
        <v/>
      </c>
      <c r="H1543" s="389" t="s">
        <v>57</v>
      </c>
    </row>
    <row r="1544" spans="1:8">
      <c r="A1544" s="384" t="s">
        <v>111</v>
      </c>
      <c r="B1544" s="384" t="s">
        <v>100</v>
      </c>
      <c r="C1544" s="385" t="s">
        <v>32</v>
      </c>
      <c r="D1544" s="385" t="s">
        <v>5</v>
      </c>
      <c r="E1544" s="386" t="s">
        <v>1882</v>
      </c>
      <c r="F1544" s="387" t="str">
        <f t="shared" si="66"/>
        <v>주말엔팅5.0</v>
      </c>
      <c r="G1544" s="27" t="str">
        <f t="shared" si="67"/>
        <v/>
      </c>
      <c r="H1544" s="389" t="s">
        <v>57</v>
      </c>
    </row>
    <row r="1545" spans="1:8">
      <c r="A1545" s="384" t="s">
        <v>111</v>
      </c>
      <c r="B1545" s="384" t="s">
        <v>100</v>
      </c>
      <c r="C1545" s="385" t="s">
        <v>32</v>
      </c>
      <c r="D1545" s="385" t="s">
        <v>30</v>
      </c>
      <c r="E1545" s="386" t="s">
        <v>1880</v>
      </c>
      <c r="F1545" s="387" t="str">
        <f t="shared" si="66"/>
        <v>주말엔팅세이브</v>
      </c>
      <c r="G1545" s="27" t="str">
        <f t="shared" si="67"/>
        <v>LTE안심옵션</v>
      </c>
      <c r="H1545" s="389" t="s">
        <v>166</v>
      </c>
    </row>
    <row r="1546" spans="1:8">
      <c r="A1546" s="384" t="s">
        <v>111</v>
      </c>
      <c r="B1546" s="384" t="s">
        <v>100</v>
      </c>
      <c r="C1546" s="385" t="s">
        <v>32</v>
      </c>
      <c r="D1546" s="385" t="s">
        <v>30</v>
      </c>
      <c r="E1546" s="386" t="s">
        <v>1879</v>
      </c>
      <c r="F1546" s="387" t="str">
        <f t="shared" si="66"/>
        <v>주말엔팅3.0</v>
      </c>
      <c r="G1546" s="27" t="str">
        <f t="shared" si="67"/>
        <v/>
      </c>
      <c r="H1546" s="389" t="s">
        <v>38</v>
      </c>
    </row>
    <row r="1547" spans="1:8">
      <c r="A1547" s="384" t="s">
        <v>111</v>
      </c>
      <c r="B1547" s="384" t="s">
        <v>100</v>
      </c>
      <c r="C1547" s="385" t="s">
        <v>32</v>
      </c>
      <c r="D1547" s="385" t="s">
        <v>30</v>
      </c>
      <c r="E1547" s="386" t="s">
        <v>1881</v>
      </c>
      <c r="F1547" s="387" t="str">
        <f t="shared" si="66"/>
        <v>주말엔팅5.0</v>
      </c>
      <c r="G1547" s="27" t="str">
        <f t="shared" si="67"/>
        <v/>
      </c>
      <c r="H1547" s="389" t="s">
        <v>57</v>
      </c>
    </row>
    <row r="1548" spans="1:8">
      <c r="A1548" s="384" t="s">
        <v>111</v>
      </c>
      <c r="B1548" s="384" t="s">
        <v>100</v>
      </c>
      <c r="C1548" s="385" t="s">
        <v>32</v>
      </c>
      <c r="D1548" s="385" t="s">
        <v>30</v>
      </c>
      <c r="E1548" s="386" t="s">
        <v>1882</v>
      </c>
      <c r="F1548" s="387" t="str">
        <f t="shared" si="66"/>
        <v>주말엔팅5.0</v>
      </c>
      <c r="G1548" s="27" t="str">
        <f t="shared" si="67"/>
        <v/>
      </c>
      <c r="H1548" s="389" t="s">
        <v>57</v>
      </c>
    </row>
    <row r="1549" spans="1:8">
      <c r="A1549" s="384" t="s">
        <v>111</v>
      </c>
      <c r="B1549" s="384" t="s">
        <v>100</v>
      </c>
      <c r="C1549" s="385" t="s">
        <v>32</v>
      </c>
      <c r="D1549" s="385" t="s">
        <v>10</v>
      </c>
      <c r="E1549" s="386" t="s">
        <v>1880</v>
      </c>
      <c r="F1549" s="387" t="str">
        <f t="shared" ref="F1549:F1596" si="68">IFERROR(VLOOKUP(E1549,$A$10:$G$16,7,0),0)</f>
        <v>주말엔팅세이브</v>
      </c>
      <c r="G1549" s="27" t="str">
        <f t="shared" ref="G1549:G1596" si="69">IF(F1549="주말엔팅세이브","LTE안심옵션","")</f>
        <v>LTE안심옵션</v>
      </c>
      <c r="H1549" s="389" t="s">
        <v>166</v>
      </c>
    </row>
    <row r="1550" spans="1:8">
      <c r="A1550" s="384" t="s">
        <v>111</v>
      </c>
      <c r="B1550" s="384" t="s">
        <v>100</v>
      </c>
      <c r="C1550" s="385" t="s">
        <v>32</v>
      </c>
      <c r="D1550" s="385" t="s">
        <v>10</v>
      </c>
      <c r="E1550" s="386" t="s">
        <v>1879</v>
      </c>
      <c r="F1550" s="387" t="str">
        <f t="shared" si="68"/>
        <v>주말엔팅3.0</v>
      </c>
      <c r="G1550" s="27" t="str">
        <f t="shared" si="69"/>
        <v/>
      </c>
      <c r="H1550" s="389" t="s">
        <v>38</v>
      </c>
    </row>
    <row r="1551" spans="1:8">
      <c r="A1551" s="384" t="s">
        <v>111</v>
      </c>
      <c r="B1551" s="384" t="s">
        <v>100</v>
      </c>
      <c r="C1551" s="385" t="s">
        <v>32</v>
      </c>
      <c r="D1551" s="385" t="s">
        <v>10</v>
      </c>
      <c r="E1551" s="386" t="s">
        <v>1881</v>
      </c>
      <c r="F1551" s="387" t="str">
        <f t="shared" si="68"/>
        <v>주말엔팅5.0</v>
      </c>
      <c r="G1551" s="27" t="str">
        <f t="shared" si="69"/>
        <v/>
      </c>
      <c r="H1551" s="389" t="s">
        <v>57</v>
      </c>
    </row>
    <row r="1552" spans="1:8">
      <c r="A1552" s="384" t="s">
        <v>111</v>
      </c>
      <c r="B1552" s="384" t="s">
        <v>100</v>
      </c>
      <c r="C1552" s="385" t="s">
        <v>32</v>
      </c>
      <c r="D1552" s="385" t="s">
        <v>10</v>
      </c>
      <c r="E1552" s="386" t="s">
        <v>1882</v>
      </c>
      <c r="F1552" s="387" t="str">
        <f t="shared" si="68"/>
        <v>주말엔팅5.0</v>
      </c>
      <c r="G1552" s="27" t="str">
        <f t="shared" si="69"/>
        <v/>
      </c>
      <c r="H1552" s="389" t="s">
        <v>57</v>
      </c>
    </row>
    <row r="1553" spans="1:8">
      <c r="A1553" s="384" t="s">
        <v>111</v>
      </c>
      <c r="B1553" s="384" t="s">
        <v>100</v>
      </c>
      <c r="C1553" s="385" t="s">
        <v>32</v>
      </c>
      <c r="D1553" s="385" t="s">
        <v>13</v>
      </c>
      <c r="E1553" s="386" t="s">
        <v>1880</v>
      </c>
      <c r="F1553" s="387" t="str">
        <f t="shared" si="68"/>
        <v>주말엔팅세이브</v>
      </c>
      <c r="G1553" s="27" t="str">
        <f t="shared" si="69"/>
        <v>LTE안심옵션</v>
      </c>
      <c r="H1553" s="389" t="s">
        <v>166</v>
      </c>
    </row>
    <row r="1554" spans="1:8">
      <c r="A1554" s="384" t="s">
        <v>111</v>
      </c>
      <c r="B1554" s="384" t="s">
        <v>100</v>
      </c>
      <c r="C1554" s="385" t="s">
        <v>32</v>
      </c>
      <c r="D1554" s="385" t="s">
        <v>13</v>
      </c>
      <c r="E1554" s="386" t="s">
        <v>1879</v>
      </c>
      <c r="F1554" s="387" t="str">
        <f t="shared" si="68"/>
        <v>주말엔팅3.0</v>
      </c>
      <c r="G1554" s="27" t="str">
        <f t="shared" si="69"/>
        <v/>
      </c>
      <c r="H1554" s="389" t="s">
        <v>38</v>
      </c>
    </row>
    <row r="1555" spans="1:8">
      <c r="A1555" s="384" t="s">
        <v>111</v>
      </c>
      <c r="B1555" s="384" t="s">
        <v>100</v>
      </c>
      <c r="C1555" s="385" t="s">
        <v>32</v>
      </c>
      <c r="D1555" s="385" t="s">
        <v>13</v>
      </c>
      <c r="E1555" s="386" t="s">
        <v>1881</v>
      </c>
      <c r="F1555" s="387" t="str">
        <f t="shared" si="68"/>
        <v>주말엔팅5.0</v>
      </c>
      <c r="G1555" s="27" t="str">
        <f t="shared" si="69"/>
        <v/>
      </c>
      <c r="H1555" s="389" t="s">
        <v>57</v>
      </c>
    </row>
    <row r="1556" spans="1:8">
      <c r="A1556" s="384" t="s">
        <v>111</v>
      </c>
      <c r="B1556" s="384" t="s">
        <v>100</v>
      </c>
      <c r="C1556" s="385" t="s">
        <v>32</v>
      </c>
      <c r="D1556" s="385" t="s">
        <v>13</v>
      </c>
      <c r="E1556" s="386" t="s">
        <v>1882</v>
      </c>
      <c r="F1556" s="387" t="str">
        <f t="shared" si="68"/>
        <v>주말엔팅5.0</v>
      </c>
      <c r="G1556" s="27" t="str">
        <f t="shared" si="69"/>
        <v/>
      </c>
      <c r="H1556" s="389" t="s">
        <v>57</v>
      </c>
    </row>
    <row r="1557" spans="1:8">
      <c r="A1557" s="384" t="s">
        <v>111</v>
      </c>
      <c r="B1557" s="384" t="s">
        <v>100</v>
      </c>
      <c r="C1557" s="385" t="s">
        <v>32</v>
      </c>
      <c r="D1557" s="385" t="s">
        <v>34</v>
      </c>
      <c r="E1557" s="386" t="s">
        <v>1880</v>
      </c>
      <c r="F1557" s="387" t="str">
        <f t="shared" si="68"/>
        <v>주말엔팅세이브</v>
      </c>
      <c r="G1557" s="27" t="str">
        <f t="shared" si="69"/>
        <v>LTE안심옵션</v>
      </c>
      <c r="H1557" s="389" t="s">
        <v>166</v>
      </c>
    </row>
    <row r="1558" spans="1:8">
      <c r="A1558" s="384" t="s">
        <v>111</v>
      </c>
      <c r="B1558" s="384" t="s">
        <v>100</v>
      </c>
      <c r="C1558" s="385" t="s">
        <v>32</v>
      </c>
      <c r="D1558" s="385" t="s">
        <v>34</v>
      </c>
      <c r="E1558" s="386" t="s">
        <v>1879</v>
      </c>
      <c r="F1558" s="387" t="str">
        <f t="shared" si="68"/>
        <v>주말엔팅3.0</v>
      </c>
      <c r="G1558" s="27" t="str">
        <f t="shared" si="69"/>
        <v/>
      </c>
      <c r="H1558" s="389" t="s">
        <v>38</v>
      </c>
    </row>
    <row r="1559" spans="1:8">
      <c r="A1559" s="384" t="s">
        <v>111</v>
      </c>
      <c r="B1559" s="384" t="s">
        <v>100</v>
      </c>
      <c r="C1559" s="385" t="s">
        <v>32</v>
      </c>
      <c r="D1559" s="385" t="s">
        <v>34</v>
      </c>
      <c r="E1559" s="386" t="s">
        <v>1881</v>
      </c>
      <c r="F1559" s="387" t="str">
        <f t="shared" si="68"/>
        <v>주말엔팅5.0</v>
      </c>
      <c r="G1559" s="27" t="str">
        <f t="shared" si="69"/>
        <v/>
      </c>
      <c r="H1559" s="389" t="s">
        <v>57</v>
      </c>
    </row>
    <row r="1560" spans="1:8">
      <c r="A1560" s="384" t="s">
        <v>111</v>
      </c>
      <c r="B1560" s="384" t="s">
        <v>100</v>
      </c>
      <c r="C1560" s="385" t="s">
        <v>32</v>
      </c>
      <c r="D1560" s="385" t="s">
        <v>34</v>
      </c>
      <c r="E1560" s="386" t="s">
        <v>1882</v>
      </c>
      <c r="F1560" s="387" t="str">
        <f t="shared" si="68"/>
        <v>주말엔팅5.0</v>
      </c>
      <c r="G1560" s="27" t="str">
        <f t="shared" si="69"/>
        <v/>
      </c>
      <c r="H1560" s="389" t="s">
        <v>57</v>
      </c>
    </row>
    <row r="1561" spans="1:8">
      <c r="A1561" s="384" t="s">
        <v>111</v>
      </c>
      <c r="B1561" s="384" t="s">
        <v>100</v>
      </c>
      <c r="C1561" s="385" t="s">
        <v>32</v>
      </c>
      <c r="D1561" s="385" t="s">
        <v>86</v>
      </c>
      <c r="E1561" s="386" t="s">
        <v>1880</v>
      </c>
      <c r="F1561" s="387" t="str">
        <f t="shared" si="68"/>
        <v>주말엔팅세이브</v>
      </c>
      <c r="G1561" s="27" t="str">
        <f t="shared" si="69"/>
        <v>LTE안심옵션</v>
      </c>
      <c r="H1561" s="389" t="s">
        <v>166</v>
      </c>
    </row>
    <row r="1562" spans="1:8">
      <c r="A1562" s="384" t="s">
        <v>111</v>
      </c>
      <c r="B1562" s="384" t="s">
        <v>100</v>
      </c>
      <c r="C1562" s="385" t="s">
        <v>32</v>
      </c>
      <c r="D1562" s="385" t="s">
        <v>86</v>
      </c>
      <c r="E1562" s="386" t="s">
        <v>1879</v>
      </c>
      <c r="F1562" s="387" t="str">
        <f t="shared" si="68"/>
        <v>주말엔팅3.0</v>
      </c>
      <c r="G1562" s="27" t="str">
        <f t="shared" si="69"/>
        <v/>
      </c>
      <c r="H1562" s="389" t="s">
        <v>38</v>
      </c>
    </row>
    <row r="1563" spans="1:8">
      <c r="A1563" s="384" t="s">
        <v>111</v>
      </c>
      <c r="B1563" s="384" t="s">
        <v>100</v>
      </c>
      <c r="C1563" s="385" t="s">
        <v>32</v>
      </c>
      <c r="D1563" s="385" t="s">
        <v>86</v>
      </c>
      <c r="E1563" s="386" t="s">
        <v>1881</v>
      </c>
      <c r="F1563" s="387" t="str">
        <f t="shared" si="68"/>
        <v>주말엔팅5.0</v>
      </c>
      <c r="G1563" s="27" t="str">
        <f t="shared" si="69"/>
        <v/>
      </c>
      <c r="H1563" s="389" t="s">
        <v>57</v>
      </c>
    </row>
    <row r="1564" spans="1:8">
      <c r="A1564" s="384" t="s">
        <v>111</v>
      </c>
      <c r="B1564" s="384" t="s">
        <v>100</v>
      </c>
      <c r="C1564" s="385" t="s">
        <v>32</v>
      </c>
      <c r="D1564" s="385" t="s">
        <v>86</v>
      </c>
      <c r="E1564" s="386" t="s">
        <v>1882</v>
      </c>
      <c r="F1564" s="387" t="str">
        <f t="shared" si="68"/>
        <v>주말엔팅5.0</v>
      </c>
      <c r="G1564" s="27" t="str">
        <f t="shared" si="69"/>
        <v/>
      </c>
      <c r="H1564" s="389" t="s">
        <v>57</v>
      </c>
    </row>
    <row r="1565" spans="1:8">
      <c r="A1565" s="384" t="s">
        <v>111</v>
      </c>
      <c r="B1565" s="384" t="s">
        <v>100</v>
      </c>
      <c r="C1565" s="385" t="s">
        <v>32</v>
      </c>
      <c r="D1565" s="385" t="s">
        <v>161</v>
      </c>
      <c r="E1565" s="386" t="s">
        <v>1880</v>
      </c>
      <c r="F1565" s="387" t="str">
        <f t="shared" si="68"/>
        <v>주말엔팅세이브</v>
      </c>
      <c r="G1565" s="27" t="str">
        <f t="shared" si="69"/>
        <v>LTE안심옵션</v>
      </c>
      <c r="H1565" s="389" t="s">
        <v>166</v>
      </c>
    </row>
    <row r="1566" spans="1:8">
      <c r="A1566" s="384" t="s">
        <v>111</v>
      </c>
      <c r="B1566" s="384" t="s">
        <v>100</v>
      </c>
      <c r="C1566" s="385" t="s">
        <v>32</v>
      </c>
      <c r="D1566" s="385" t="s">
        <v>160</v>
      </c>
      <c r="E1566" s="386" t="s">
        <v>1879</v>
      </c>
      <c r="F1566" s="387" t="str">
        <f t="shared" si="68"/>
        <v>주말엔팅3.0</v>
      </c>
      <c r="G1566" s="27" t="str">
        <f t="shared" si="69"/>
        <v/>
      </c>
      <c r="H1566" s="389" t="s">
        <v>38</v>
      </c>
    </row>
    <row r="1567" spans="1:8">
      <c r="A1567" s="384" t="s">
        <v>111</v>
      </c>
      <c r="B1567" s="384" t="s">
        <v>100</v>
      </c>
      <c r="C1567" s="385" t="s">
        <v>32</v>
      </c>
      <c r="D1567" s="385" t="s">
        <v>160</v>
      </c>
      <c r="E1567" s="386" t="s">
        <v>1881</v>
      </c>
      <c r="F1567" s="387" t="str">
        <f t="shared" si="68"/>
        <v>주말엔팅5.0</v>
      </c>
      <c r="G1567" s="27" t="str">
        <f t="shared" si="69"/>
        <v/>
      </c>
      <c r="H1567" s="389" t="s">
        <v>57</v>
      </c>
    </row>
    <row r="1568" spans="1:8">
      <c r="A1568" s="384" t="s">
        <v>111</v>
      </c>
      <c r="B1568" s="384" t="s">
        <v>100</v>
      </c>
      <c r="C1568" s="385" t="s">
        <v>32</v>
      </c>
      <c r="D1568" s="385" t="s">
        <v>160</v>
      </c>
      <c r="E1568" s="386" t="s">
        <v>1882</v>
      </c>
      <c r="F1568" s="387" t="str">
        <f t="shared" si="68"/>
        <v>주말엔팅5.0</v>
      </c>
      <c r="G1568" s="27" t="str">
        <f t="shared" si="69"/>
        <v/>
      </c>
      <c r="H1568" s="389" t="s">
        <v>57</v>
      </c>
    </row>
    <row r="1569" spans="1:8">
      <c r="A1569" s="384" t="s">
        <v>111</v>
      </c>
      <c r="B1569" s="384" t="s">
        <v>100</v>
      </c>
      <c r="C1569" s="385" t="s">
        <v>50</v>
      </c>
      <c r="D1569" s="385" t="s">
        <v>5</v>
      </c>
      <c r="E1569" s="386" t="s">
        <v>1880</v>
      </c>
      <c r="F1569" s="387" t="str">
        <f t="shared" si="68"/>
        <v>주말엔팅세이브</v>
      </c>
      <c r="G1569" s="27" t="str">
        <f t="shared" si="69"/>
        <v>LTE안심옵션</v>
      </c>
      <c r="H1569" s="389" t="s">
        <v>166</v>
      </c>
    </row>
    <row r="1570" spans="1:8">
      <c r="A1570" s="384" t="s">
        <v>111</v>
      </c>
      <c r="B1570" s="384" t="s">
        <v>100</v>
      </c>
      <c r="C1570" s="385" t="s">
        <v>33</v>
      </c>
      <c r="D1570" s="385" t="s">
        <v>5</v>
      </c>
      <c r="E1570" s="386" t="s">
        <v>1879</v>
      </c>
      <c r="F1570" s="387" t="str">
        <f t="shared" si="68"/>
        <v>주말엔팅3.0</v>
      </c>
      <c r="G1570" s="27" t="str">
        <f t="shared" si="69"/>
        <v/>
      </c>
      <c r="H1570" s="389" t="s">
        <v>38</v>
      </c>
    </row>
    <row r="1571" spans="1:8">
      <c r="A1571" s="384" t="s">
        <v>111</v>
      </c>
      <c r="B1571" s="384" t="s">
        <v>100</v>
      </c>
      <c r="C1571" s="385" t="s">
        <v>33</v>
      </c>
      <c r="D1571" s="385" t="s">
        <v>5</v>
      </c>
      <c r="E1571" s="386" t="s">
        <v>1881</v>
      </c>
      <c r="F1571" s="387" t="str">
        <f t="shared" si="68"/>
        <v>주말엔팅5.0</v>
      </c>
      <c r="G1571" s="27" t="str">
        <f t="shared" si="69"/>
        <v/>
      </c>
      <c r="H1571" s="389" t="s">
        <v>57</v>
      </c>
    </row>
    <row r="1572" spans="1:8">
      <c r="A1572" s="384" t="s">
        <v>111</v>
      </c>
      <c r="B1572" s="384" t="s">
        <v>100</v>
      </c>
      <c r="C1572" s="385" t="s">
        <v>33</v>
      </c>
      <c r="D1572" s="385" t="s">
        <v>5</v>
      </c>
      <c r="E1572" s="386" t="s">
        <v>1882</v>
      </c>
      <c r="F1572" s="387" t="str">
        <f t="shared" si="68"/>
        <v>주말엔팅5.0</v>
      </c>
      <c r="G1572" s="27" t="str">
        <f t="shared" si="69"/>
        <v/>
      </c>
      <c r="H1572" s="389" t="s">
        <v>57</v>
      </c>
    </row>
    <row r="1573" spans="1:8">
      <c r="A1573" s="384" t="s">
        <v>111</v>
      </c>
      <c r="B1573" s="384" t="s">
        <v>100</v>
      </c>
      <c r="C1573" s="385" t="s">
        <v>33</v>
      </c>
      <c r="D1573" s="385" t="s">
        <v>30</v>
      </c>
      <c r="E1573" s="386" t="s">
        <v>1880</v>
      </c>
      <c r="F1573" s="387" t="str">
        <f t="shared" si="68"/>
        <v>주말엔팅세이브</v>
      </c>
      <c r="G1573" s="27" t="str">
        <f t="shared" si="69"/>
        <v>LTE안심옵션</v>
      </c>
      <c r="H1573" s="389" t="s">
        <v>166</v>
      </c>
    </row>
    <row r="1574" spans="1:8">
      <c r="A1574" s="384" t="s">
        <v>111</v>
      </c>
      <c r="B1574" s="384" t="s">
        <v>100</v>
      </c>
      <c r="C1574" s="385" t="s">
        <v>33</v>
      </c>
      <c r="D1574" s="385" t="s">
        <v>30</v>
      </c>
      <c r="E1574" s="386" t="s">
        <v>1879</v>
      </c>
      <c r="F1574" s="387" t="str">
        <f t="shared" si="68"/>
        <v>주말엔팅3.0</v>
      </c>
      <c r="G1574" s="27" t="str">
        <f t="shared" si="69"/>
        <v/>
      </c>
      <c r="H1574" s="389" t="s">
        <v>38</v>
      </c>
    </row>
    <row r="1575" spans="1:8">
      <c r="A1575" s="384" t="s">
        <v>111</v>
      </c>
      <c r="B1575" s="384" t="s">
        <v>100</v>
      </c>
      <c r="C1575" s="385" t="s">
        <v>33</v>
      </c>
      <c r="D1575" s="385" t="s">
        <v>30</v>
      </c>
      <c r="E1575" s="386" t="s">
        <v>1881</v>
      </c>
      <c r="F1575" s="387" t="str">
        <f t="shared" si="68"/>
        <v>주말엔팅5.0</v>
      </c>
      <c r="G1575" s="27" t="str">
        <f t="shared" si="69"/>
        <v/>
      </c>
      <c r="H1575" s="389" t="s">
        <v>57</v>
      </c>
    </row>
    <row r="1576" spans="1:8">
      <c r="A1576" s="384" t="s">
        <v>111</v>
      </c>
      <c r="B1576" s="384" t="s">
        <v>100</v>
      </c>
      <c r="C1576" s="385" t="s">
        <v>33</v>
      </c>
      <c r="D1576" s="385" t="s">
        <v>30</v>
      </c>
      <c r="E1576" s="386" t="s">
        <v>1882</v>
      </c>
      <c r="F1576" s="387" t="str">
        <f t="shared" si="68"/>
        <v>주말엔팅5.0</v>
      </c>
      <c r="G1576" s="27" t="str">
        <f t="shared" si="69"/>
        <v/>
      </c>
      <c r="H1576" s="389" t="s">
        <v>57</v>
      </c>
    </row>
    <row r="1577" spans="1:8">
      <c r="A1577" s="384" t="s">
        <v>111</v>
      </c>
      <c r="B1577" s="384" t="s">
        <v>100</v>
      </c>
      <c r="C1577" s="385" t="s">
        <v>33</v>
      </c>
      <c r="D1577" s="385" t="s">
        <v>10</v>
      </c>
      <c r="E1577" s="386" t="s">
        <v>1880</v>
      </c>
      <c r="F1577" s="387" t="str">
        <f t="shared" si="68"/>
        <v>주말엔팅세이브</v>
      </c>
      <c r="G1577" s="27" t="str">
        <f t="shared" si="69"/>
        <v>LTE안심옵션</v>
      </c>
      <c r="H1577" s="389" t="s">
        <v>166</v>
      </c>
    </row>
    <row r="1578" spans="1:8">
      <c r="A1578" s="384" t="s">
        <v>111</v>
      </c>
      <c r="B1578" s="384" t="s">
        <v>100</v>
      </c>
      <c r="C1578" s="385" t="s">
        <v>33</v>
      </c>
      <c r="D1578" s="385" t="s">
        <v>10</v>
      </c>
      <c r="E1578" s="386" t="s">
        <v>1879</v>
      </c>
      <c r="F1578" s="387" t="str">
        <f t="shared" si="68"/>
        <v>주말엔팅3.0</v>
      </c>
      <c r="G1578" s="27" t="str">
        <f t="shared" si="69"/>
        <v/>
      </c>
      <c r="H1578" s="389" t="s">
        <v>38</v>
      </c>
    </row>
    <row r="1579" spans="1:8">
      <c r="A1579" s="384" t="s">
        <v>111</v>
      </c>
      <c r="B1579" s="384" t="s">
        <v>100</v>
      </c>
      <c r="C1579" s="385" t="s">
        <v>33</v>
      </c>
      <c r="D1579" s="385" t="s">
        <v>10</v>
      </c>
      <c r="E1579" s="386" t="s">
        <v>1881</v>
      </c>
      <c r="F1579" s="387" t="str">
        <f t="shared" si="68"/>
        <v>주말엔팅5.0</v>
      </c>
      <c r="G1579" s="27" t="str">
        <f t="shared" si="69"/>
        <v/>
      </c>
      <c r="H1579" s="389" t="s">
        <v>57</v>
      </c>
    </row>
    <row r="1580" spans="1:8">
      <c r="A1580" s="384" t="s">
        <v>111</v>
      </c>
      <c r="B1580" s="384" t="s">
        <v>100</v>
      </c>
      <c r="C1580" s="385" t="s">
        <v>33</v>
      </c>
      <c r="D1580" s="385" t="s">
        <v>10</v>
      </c>
      <c r="E1580" s="386" t="s">
        <v>1882</v>
      </c>
      <c r="F1580" s="387" t="str">
        <f t="shared" si="68"/>
        <v>주말엔팅5.0</v>
      </c>
      <c r="G1580" s="27" t="str">
        <f t="shared" si="69"/>
        <v/>
      </c>
      <c r="H1580" s="389" t="s">
        <v>57</v>
      </c>
    </row>
    <row r="1581" spans="1:8">
      <c r="A1581" s="384" t="s">
        <v>111</v>
      </c>
      <c r="B1581" s="384" t="s">
        <v>100</v>
      </c>
      <c r="C1581" s="385" t="s">
        <v>33</v>
      </c>
      <c r="D1581" s="385" t="s">
        <v>13</v>
      </c>
      <c r="E1581" s="386" t="s">
        <v>1880</v>
      </c>
      <c r="F1581" s="387" t="str">
        <f t="shared" si="68"/>
        <v>주말엔팅세이브</v>
      </c>
      <c r="G1581" s="27" t="str">
        <f t="shared" si="69"/>
        <v>LTE안심옵션</v>
      </c>
      <c r="H1581" s="389" t="s">
        <v>166</v>
      </c>
    </row>
    <row r="1582" spans="1:8">
      <c r="A1582" s="384" t="s">
        <v>111</v>
      </c>
      <c r="B1582" s="384" t="s">
        <v>100</v>
      </c>
      <c r="C1582" s="385" t="s">
        <v>33</v>
      </c>
      <c r="D1582" s="385" t="s">
        <v>13</v>
      </c>
      <c r="E1582" s="386" t="s">
        <v>1879</v>
      </c>
      <c r="F1582" s="387" t="str">
        <f t="shared" si="68"/>
        <v>주말엔팅3.0</v>
      </c>
      <c r="G1582" s="27" t="str">
        <f t="shared" si="69"/>
        <v/>
      </c>
      <c r="H1582" s="389" t="s">
        <v>38</v>
      </c>
    </row>
    <row r="1583" spans="1:8">
      <c r="A1583" s="384" t="s">
        <v>111</v>
      </c>
      <c r="B1583" s="384" t="s">
        <v>100</v>
      </c>
      <c r="C1583" s="385" t="s">
        <v>33</v>
      </c>
      <c r="D1583" s="385" t="s">
        <v>13</v>
      </c>
      <c r="E1583" s="386" t="s">
        <v>1881</v>
      </c>
      <c r="F1583" s="387" t="str">
        <f t="shared" si="68"/>
        <v>주말엔팅5.0</v>
      </c>
      <c r="G1583" s="27" t="str">
        <f t="shared" si="69"/>
        <v/>
      </c>
      <c r="H1583" s="389" t="s">
        <v>57</v>
      </c>
    </row>
    <row r="1584" spans="1:8">
      <c r="A1584" s="384" t="s">
        <v>111</v>
      </c>
      <c r="B1584" s="384" t="s">
        <v>100</v>
      </c>
      <c r="C1584" s="385" t="s">
        <v>33</v>
      </c>
      <c r="D1584" s="385" t="s">
        <v>13</v>
      </c>
      <c r="E1584" s="386" t="s">
        <v>1882</v>
      </c>
      <c r="F1584" s="387" t="str">
        <f t="shared" si="68"/>
        <v>주말엔팅5.0</v>
      </c>
      <c r="G1584" s="27" t="str">
        <f t="shared" si="69"/>
        <v/>
      </c>
      <c r="H1584" s="389" t="s">
        <v>57</v>
      </c>
    </row>
    <row r="1585" spans="1:8">
      <c r="A1585" s="384" t="s">
        <v>111</v>
      </c>
      <c r="B1585" s="384" t="s">
        <v>100</v>
      </c>
      <c r="C1585" s="385" t="s">
        <v>33</v>
      </c>
      <c r="D1585" s="385" t="s">
        <v>34</v>
      </c>
      <c r="E1585" s="386" t="s">
        <v>1880</v>
      </c>
      <c r="F1585" s="387" t="str">
        <f t="shared" si="68"/>
        <v>주말엔팅세이브</v>
      </c>
      <c r="G1585" s="27" t="str">
        <f t="shared" si="69"/>
        <v>LTE안심옵션</v>
      </c>
      <c r="H1585" s="389" t="s">
        <v>166</v>
      </c>
    </row>
    <row r="1586" spans="1:8">
      <c r="A1586" s="384" t="s">
        <v>111</v>
      </c>
      <c r="B1586" s="384" t="s">
        <v>100</v>
      </c>
      <c r="C1586" s="385" t="s">
        <v>33</v>
      </c>
      <c r="D1586" s="385" t="s">
        <v>34</v>
      </c>
      <c r="E1586" s="386" t="s">
        <v>1879</v>
      </c>
      <c r="F1586" s="387" t="str">
        <f t="shared" si="68"/>
        <v>주말엔팅3.0</v>
      </c>
      <c r="G1586" s="27" t="str">
        <f t="shared" si="69"/>
        <v/>
      </c>
      <c r="H1586" s="389" t="s">
        <v>38</v>
      </c>
    </row>
    <row r="1587" spans="1:8">
      <c r="A1587" s="384" t="s">
        <v>111</v>
      </c>
      <c r="B1587" s="384" t="s">
        <v>100</v>
      </c>
      <c r="C1587" s="385" t="s">
        <v>33</v>
      </c>
      <c r="D1587" s="385" t="s">
        <v>34</v>
      </c>
      <c r="E1587" s="386" t="s">
        <v>1881</v>
      </c>
      <c r="F1587" s="387" t="str">
        <f t="shared" si="68"/>
        <v>주말엔팅5.0</v>
      </c>
      <c r="G1587" s="27" t="str">
        <f t="shared" si="69"/>
        <v/>
      </c>
      <c r="H1587" s="389" t="s">
        <v>57</v>
      </c>
    </row>
    <row r="1588" spans="1:8">
      <c r="A1588" s="384" t="s">
        <v>111</v>
      </c>
      <c r="B1588" s="384" t="s">
        <v>100</v>
      </c>
      <c r="C1588" s="385" t="s">
        <v>33</v>
      </c>
      <c r="D1588" s="385" t="s">
        <v>34</v>
      </c>
      <c r="E1588" s="386" t="s">
        <v>1882</v>
      </c>
      <c r="F1588" s="387" t="str">
        <f t="shared" si="68"/>
        <v>주말엔팅5.0</v>
      </c>
      <c r="G1588" s="27" t="str">
        <f t="shared" si="69"/>
        <v/>
      </c>
      <c r="H1588" s="389" t="s">
        <v>57</v>
      </c>
    </row>
    <row r="1589" spans="1:8">
      <c r="A1589" s="384" t="s">
        <v>111</v>
      </c>
      <c r="B1589" s="384" t="s">
        <v>100</v>
      </c>
      <c r="C1589" s="385" t="s">
        <v>33</v>
      </c>
      <c r="D1589" s="385" t="s">
        <v>86</v>
      </c>
      <c r="E1589" s="386" t="s">
        <v>1880</v>
      </c>
      <c r="F1589" s="387" t="str">
        <f t="shared" si="68"/>
        <v>주말엔팅세이브</v>
      </c>
      <c r="G1589" s="27" t="str">
        <f t="shared" si="69"/>
        <v>LTE안심옵션</v>
      </c>
      <c r="H1589" s="389" t="s">
        <v>166</v>
      </c>
    </row>
    <row r="1590" spans="1:8">
      <c r="A1590" s="384" t="s">
        <v>111</v>
      </c>
      <c r="B1590" s="384" t="s">
        <v>100</v>
      </c>
      <c r="C1590" s="385" t="s">
        <v>33</v>
      </c>
      <c r="D1590" s="385" t="s">
        <v>86</v>
      </c>
      <c r="E1590" s="386" t="s">
        <v>1879</v>
      </c>
      <c r="F1590" s="387" t="str">
        <f t="shared" si="68"/>
        <v>주말엔팅3.0</v>
      </c>
      <c r="G1590" s="27" t="str">
        <f t="shared" si="69"/>
        <v/>
      </c>
      <c r="H1590" s="389" t="s">
        <v>38</v>
      </c>
    </row>
    <row r="1591" spans="1:8">
      <c r="A1591" s="384" t="s">
        <v>111</v>
      </c>
      <c r="B1591" s="384" t="s">
        <v>100</v>
      </c>
      <c r="C1591" s="385" t="s">
        <v>33</v>
      </c>
      <c r="D1591" s="385" t="s">
        <v>86</v>
      </c>
      <c r="E1591" s="386" t="s">
        <v>1881</v>
      </c>
      <c r="F1591" s="387" t="str">
        <f t="shared" si="68"/>
        <v>주말엔팅5.0</v>
      </c>
      <c r="G1591" s="27" t="str">
        <f t="shared" si="69"/>
        <v/>
      </c>
      <c r="H1591" s="389" t="s">
        <v>57</v>
      </c>
    </row>
    <row r="1592" spans="1:8">
      <c r="A1592" s="384" t="s">
        <v>111</v>
      </c>
      <c r="B1592" s="384" t="s">
        <v>100</v>
      </c>
      <c r="C1592" s="385" t="s">
        <v>33</v>
      </c>
      <c r="D1592" s="385" t="s">
        <v>86</v>
      </c>
      <c r="E1592" s="386" t="s">
        <v>1882</v>
      </c>
      <c r="F1592" s="387" t="str">
        <f t="shared" si="68"/>
        <v>주말엔팅5.0</v>
      </c>
      <c r="G1592" s="27" t="str">
        <f t="shared" si="69"/>
        <v/>
      </c>
      <c r="H1592" s="389" t="s">
        <v>57</v>
      </c>
    </row>
    <row r="1593" spans="1:8">
      <c r="A1593" s="384" t="s">
        <v>111</v>
      </c>
      <c r="B1593" s="384" t="s">
        <v>100</v>
      </c>
      <c r="C1593" s="385" t="s">
        <v>33</v>
      </c>
      <c r="D1593" s="385" t="s">
        <v>161</v>
      </c>
      <c r="E1593" s="386" t="s">
        <v>1880</v>
      </c>
      <c r="F1593" s="387" t="str">
        <f t="shared" si="68"/>
        <v>주말엔팅세이브</v>
      </c>
      <c r="G1593" s="27" t="str">
        <f t="shared" si="69"/>
        <v>LTE안심옵션</v>
      </c>
      <c r="H1593" s="389" t="s">
        <v>166</v>
      </c>
    </row>
    <row r="1594" spans="1:8">
      <c r="A1594" s="384" t="s">
        <v>111</v>
      </c>
      <c r="B1594" s="384" t="s">
        <v>100</v>
      </c>
      <c r="C1594" s="385" t="s">
        <v>33</v>
      </c>
      <c r="D1594" s="385" t="s">
        <v>160</v>
      </c>
      <c r="E1594" s="386" t="s">
        <v>1879</v>
      </c>
      <c r="F1594" s="387" t="str">
        <f t="shared" si="68"/>
        <v>주말엔팅3.0</v>
      </c>
      <c r="G1594" s="27" t="str">
        <f t="shared" si="69"/>
        <v/>
      </c>
      <c r="H1594" s="389" t="s">
        <v>38</v>
      </c>
    </row>
    <row r="1595" spans="1:8">
      <c r="A1595" s="384" t="s">
        <v>111</v>
      </c>
      <c r="B1595" s="384" t="s">
        <v>100</v>
      </c>
      <c r="C1595" s="385" t="s">
        <v>33</v>
      </c>
      <c r="D1595" s="385" t="s">
        <v>160</v>
      </c>
      <c r="E1595" s="386" t="s">
        <v>1881</v>
      </c>
      <c r="F1595" s="387" t="str">
        <f t="shared" si="68"/>
        <v>주말엔팅5.0</v>
      </c>
      <c r="G1595" s="27" t="str">
        <f t="shared" si="69"/>
        <v/>
      </c>
      <c r="H1595" s="389" t="s">
        <v>57</v>
      </c>
    </row>
    <row r="1596" spans="1:8">
      <c r="A1596" s="384" t="s">
        <v>111</v>
      </c>
      <c r="B1596" s="384" t="s">
        <v>100</v>
      </c>
      <c r="C1596" s="385" t="s">
        <v>33</v>
      </c>
      <c r="D1596" s="385" t="s">
        <v>160</v>
      </c>
      <c r="E1596" s="386" t="s">
        <v>1882</v>
      </c>
      <c r="F1596" s="387" t="str">
        <f t="shared" si="68"/>
        <v>주말엔팅5.0</v>
      </c>
      <c r="G1596" s="27" t="str">
        <f t="shared" si="69"/>
        <v/>
      </c>
      <c r="H1596" s="389" t="s">
        <v>57</v>
      </c>
    </row>
    <row r="1597" spans="1:8">
      <c r="A1597" s="384" t="s">
        <v>111</v>
      </c>
      <c r="B1597" s="384" t="s">
        <v>103</v>
      </c>
      <c r="C1597" s="385" t="s">
        <v>28</v>
      </c>
      <c r="D1597" s="385" t="s">
        <v>5</v>
      </c>
      <c r="E1597" s="386" t="s">
        <v>1880</v>
      </c>
      <c r="F1597" s="387" t="str">
        <f t="shared" ref="F1597:F1660" si="70">IFERROR(VLOOKUP(E1597,$A$11:$H$16,8,0),0)</f>
        <v>T끼리어르신</v>
      </c>
      <c r="G1597" s="27" t="str">
        <f t="shared" ref="G1597:G1660" si="71">IF(F1597="스몰","LTE안심옵션","")</f>
        <v/>
      </c>
      <c r="H1597" s="389" t="s">
        <v>166</v>
      </c>
    </row>
    <row r="1598" spans="1:8">
      <c r="A1598" s="384" t="s">
        <v>111</v>
      </c>
      <c r="B1598" s="384" t="s">
        <v>102</v>
      </c>
      <c r="C1598" s="385" t="s">
        <v>28</v>
      </c>
      <c r="D1598" s="385" t="s">
        <v>5</v>
      </c>
      <c r="E1598" s="386" t="s">
        <v>1879</v>
      </c>
      <c r="F1598" s="387" t="str">
        <f t="shared" si="70"/>
        <v>어르신 안심 2.8G</v>
      </c>
      <c r="G1598" s="27" t="str">
        <f t="shared" si="71"/>
        <v/>
      </c>
      <c r="H1598" s="389" t="s">
        <v>166</v>
      </c>
    </row>
    <row r="1599" spans="1:8">
      <c r="A1599" s="384" t="s">
        <v>111</v>
      </c>
      <c r="B1599" s="384" t="s">
        <v>102</v>
      </c>
      <c r="C1599" s="385" t="s">
        <v>28</v>
      </c>
      <c r="D1599" s="385" t="s">
        <v>5</v>
      </c>
      <c r="E1599" s="386" t="s">
        <v>1881</v>
      </c>
      <c r="F1599" s="387" t="str">
        <f t="shared" si="70"/>
        <v>어르신 안심 4.5G</v>
      </c>
      <c r="G1599" s="27" t="str">
        <f t="shared" si="71"/>
        <v/>
      </c>
      <c r="H1599" s="389" t="s">
        <v>57</v>
      </c>
    </row>
    <row r="1600" spans="1:8">
      <c r="A1600" s="384" t="s">
        <v>111</v>
      </c>
      <c r="B1600" s="384" t="s">
        <v>102</v>
      </c>
      <c r="C1600" s="385" t="s">
        <v>28</v>
      </c>
      <c r="D1600" s="385" t="s">
        <v>5</v>
      </c>
      <c r="E1600" s="386" t="s">
        <v>1882</v>
      </c>
      <c r="F1600" s="387" t="str">
        <f t="shared" si="70"/>
        <v>어르신 에센스(어르신 스페셜)</v>
      </c>
      <c r="G1600" s="27" t="str">
        <f t="shared" si="71"/>
        <v/>
      </c>
      <c r="H1600" s="389" t="s">
        <v>57</v>
      </c>
    </row>
    <row r="1601" spans="1:8">
      <c r="A1601" s="384" t="s">
        <v>111</v>
      </c>
      <c r="B1601" s="384" t="s">
        <v>102</v>
      </c>
      <c r="C1601" s="385" t="s">
        <v>28</v>
      </c>
      <c r="D1601" s="385" t="s">
        <v>30</v>
      </c>
      <c r="E1601" s="386" t="s">
        <v>1880</v>
      </c>
      <c r="F1601" s="387" t="str">
        <f t="shared" si="70"/>
        <v>T끼리어르신</v>
      </c>
      <c r="G1601" s="27" t="str">
        <f t="shared" si="71"/>
        <v/>
      </c>
      <c r="H1601" s="389" t="s">
        <v>166</v>
      </c>
    </row>
    <row r="1602" spans="1:8">
      <c r="A1602" s="384" t="s">
        <v>111</v>
      </c>
      <c r="B1602" s="384" t="s">
        <v>102</v>
      </c>
      <c r="C1602" s="385" t="s">
        <v>28</v>
      </c>
      <c r="D1602" s="385" t="s">
        <v>30</v>
      </c>
      <c r="E1602" s="386" t="s">
        <v>1879</v>
      </c>
      <c r="F1602" s="387" t="str">
        <f t="shared" si="70"/>
        <v>어르신 안심 2.8G</v>
      </c>
      <c r="G1602" s="27" t="str">
        <f t="shared" si="71"/>
        <v/>
      </c>
      <c r="H1602" s="389" t="s">
        <v>166</v>
      </c>
    </row>
    <row r="1603" spans="1:8">
      <c r="A1603" s="384" t="s">
        <v>111</v>
      </c>
      <c r="B1603" s="384" t="s">
        <v>102</v>
      </c>
      <c r="C1603" s="385" t="s">
        <v>28</v>
      </c>
      <c r="D1603" s="385" t="s">
        <v>30</v>
      </c>
      <c r="E1603" s="386" t="s">
        <v>1881</v>
      </c>
      <c r="F1603" s="387" t="str">
        <f t="shared" si="70"/>
        <v>어르신 안심 4.5G</v>
      </c>
      <c r="G1603" s="27" t="str">
        <f t="shared" si="71"/>
        <v/>
      </c>
      <c r="H1603" s="389" t="s">
        <v>57</v>
      </c>
    </row>
    <row r="1604" spans="1:8">
      <c r="A1604" s="384" t="s">
        <v>111</v>
      </c>
      <c r="B1604" s="384" t="s">
        <v>102</v>
      </c>
      <c r="C1604" s="385" t="s">
        <v>28</v>
      </c>
      <c r="D1604" s="385" t="s">
        <v>30</v>
      </c>
      <c r="E1604" s="386" t="s">
        <v>1882</v>
      </c>
      <c r="F1604" s="387" t="str">
        <f t="shared" si="70"/>
        <v>어르신 에센스(어르신 스페셜)</v>
      </c>
      <c r="G1604" s="27" t="str">
        <f t="shared" si="71"/>
        <v/>
      </c>
      <c r="H1604" s="389" t="s">
        <v>57</v>
      </c>
    </row>
    <row r="1605" spans="1:8">
      <c r="A1605" s="384" t="s">
        <v>111</v>
      </c>
      <c r="B1605" s="384" t="s">
        <v>102</v>
      </c>
      <c r="C1605" s="385" t="s">
        <v>28</v>
      </c>
      <c r="D1605" s="385" t="s">
        <v>10</v>
      </c>
      <c r="E1605" s="386" t="s">
        <v>1880</v>
      </c>
      <c r="F1605" s="387" t="str">
        <f t="shared" si="70"/>
        <v>T끼리어르신</v>
      </c>
      <c r="G1605" s="27" t="str">
        <f t="shared" si="71"/>
        <v/>
      </c>
      <c r="H1605" s="389" t="s">
        <v>166</v>
      </c>
    </row>
    <row r="1606" spans="1:8">
      <c r="A1606" s="384" t="s">
        <v>111</v>
      </c>
      <c r="B1606" s="384" t="s">
        <v>102</v>
      </c>
      <c r="C1606" s="385" t="s">
        <v>28</v>
      </c>
      <c r="D1606" s="385" t="s">
        <v>10</v>
      </c>
      <c r="E1606" s="386" t="s">
        <v>1879</v>
      </c>
      <c r="F1606" s="387" t="str">
        <f t="shared" si="70"/>
        <v>어르신 안심 2.8G</v>
      </c>
      <c r="G1606" s="27" t="str">
        <f t="shared" si="71"/>
        <v/>
      </c>
      <c r="H1606" s="389" t="s">
        <v>166</v>
      </c>
    </row>
    <row r="1607" spans="1:8">
      <c r="A1607" s="384" t="s">
        <v>111</v>
      </c>
      <c r="B1607" s="384" t="s">
        <v>102</v>
      </c>
      <c r="C1607" s="385" t="s">
        <v>28</v>
      </c>
      <c r="D1607" s="385" t="s">
        <v>10</v>
      </c>
      <c r="E1607" s="386" t="s">
        <v>1881</v>
      </c>
      <c r="F1607" s="387" t="str">
        <f t="shared" si="70"/>
        <v>어르신 안심 4.5G</v>
      </c>
      <c r="G1607" s="27" t="str">
        <f t="shared" si="71"/>
        <v/>
      </c>
      <c r="H1607" s="389" t="s">
        <v>57</v>
      </c>
    </row>
    <row r="1608" spans="1:8">
      <c r="A1608" s="384" t="s">
        <v>111</v>
      </c>
      <c r="B1608" s="384" t="s">
        <v>102</v>
      </c>
      <c r="C1608" s="385" t="s">
        <v>28</v>
      </c>
      <c r="D1608" s="385" t="s">
        <v>10</v>
      </c>
      <c r="E1608" s="386" t="s">
        <v>1882</v>
      </c>
      <c r="F1608" s="387" t="str">
        <f t="shared" si="70"/>
        <v>어르신 에센스(어르신 스페셜)</v>
      </c>
      <c r="G1608" s="27" t="str">
        <f t="shared" si="71"/>
        <v/>
      </c>
      <c r="H1608" s="389" t="s">
        <v>57</v>
      </c>
    </row>
    <row r="1609" spans="1:8">
      <c r="A1609" s="384" t="s">
        <v>111</v>
      </c>
      <c r="B1609" s="384" t="s">
        <v>102</v>
      </c>
      <c r="C1609" s="385" t="s">
        <v>28</v>
      </c>
      <c r="D1609" s="385" t="s">
        <v>13</v>
      </c>
      <c r="E1609" s="386" t="s">
        <v>1880</v>
      </c>
      <c r="F1609" s="387" t="str">
        <f t="shared" si="70"/>
        <v>T끼리어르신</v>
      </c>
      <c r="G1609" s="27" t="str">
        <f t="shared" si="71"/>
        <v/>
      </c>
      <c r="H1609" s="389" t="s">
        <v>166</v>
      </c>
    </row>
    <row r="1610" spans="1:8">
      <c r="A1610" s="384" t="s">
        <v>111</v>
      </c>
      <c r="B1610" s="384" t="s">
        <v>102</v>
      </c>
      <c r="C1610" s="385" t="s">
        <v>28</v>
      </c>
      <c r="D1610" s="385" t="s">
        <v>13</v>
      </c>
      <c r="E1610" s="386" t="s">
        <v>1879</v>
      </c>
      <c r="F1610" s="387" t="str">
        <f t="shared" si="70"/>
        <v>어르신 안심 2.8G</v>
      </c>
      <c r="G1610" s="27" t="str">
        <f t="shared" si="71"/>
        <v/>
      </c>
      <c r="H1610" s="389" t="s">
        <v>166</v>
      </c>
    </row>
    <row r="1611" spans="1:8">
      <c r="A1611" s="384" t="s">
        <v>111</v>
      </c>
      <c r="B1611" s="384" t="s">
        <v>102</v>
      </c>
      <c r="C1611" s="385" t="s">
        <v>28</v>
      </c>
      <c r="D1611" s="385" t="s">
        <v>13</v>
      </c>
      <c r="E1611" s="386" t="s">
        <v>1881</v>
      </c>
      <c r="F1611" s="387" t="str">
        <f t="shared" si="70"/>
        <v>어르신 안심 4.5G</v>
      </c>
      <c r="G1611" s="27" t="str">
        <f t="shared" si="71"/>
        <v/>
      </c>
      <c r="H1611" s="389" t="s">
        <v>57</v>
      </c>
    </row>
    <row r="1612" spans="1:8">
      <c r="A1612" s="384" t="s">
        <v>111</v>
      </c>
      <c r="B1612" s="384" t="s">
        <v>102</v>
      </c>
      <c r="C1612" s="385" t="s">
        <v>28</v>
      </c>
      <c r="D1612" s="385" t="s">
        <v>13</v>
      </c>
      <c r="E1612" s="386" t="s">
        <v>1882</v>
      </c>
      <c r="F1612" s="387" t="str">
        <f t="shared" si="70"/>
        <v>어르신 에센스(어르신 스페셜)</v>
      </c>
      <c r="G1612" s="27" t="str">
        <f t="shared" si="71"/>
        <v/>
      </c>
      <c r="H1612" s="389" t="s">
        <v>57</v>
      </c>
    </row>
    <row r="1613" spans="1:8">
      <c r="A1613" s="384" t="s">
        <v>111</v>
      </c>
      <c r="B1613" s="384" t="s">
        <v>102</v>
      </c>
      <c r="C1613" s="385" t="s">
        <v>28</v>
      </c>
      <c r="D1613" s="385" t="s">
        <v>34</v>
      </c>
      <c r="E1613" s="386" t="s">
        <v>1880</v>
      </c>
      <c r="F1613" s="387" t="str">
        <f t="shared" si="70"/>
        <v>T끼리어르신</v>
      </c>
      <c r="G1613" s="27" t="str">
        <f t="shared" si="71"/>
        <v/>
      </c>
      <c r="H1613" s="389" t="s">
        <v>166</v>
      </c>
    </row>
    <row r="1614" spans="1:8">
      <c r="A1614" s="384" t="s">
        <v>111</v>
      </c>
      <c r="B1614" s="384" t="s">
        <v>102</v>
      </c>
      <c r="C1614" s="385" t="s">
        <v>28</v>
      </c>
      <c r="D1614" s="385" t="s">
        <v>34</v>
      </c>
      <c r="E1614" s="386" t="s">
        <v>1879</v>
      </c>
      <c r="F1614" s="387" t="str">
        <f t="shared" si="70"/>
        <v>어르신 안심 2.8G</v>
      </c>
      <c r="G1614" s="27" t="str">
        <f t="shared" si="71"/>
        <v/>
      </c>
      <c r="H1614" s="389" t="s">
        <v>166</v>
      </c>
    </row>
    <row r="1615" spans="1:8">
      <c r="A1615" s="384" t="s">
        <v>111</v>
      </c>
      <c r="B1615" s="384" t="s">
        <v>102</v>
      </c>
      <c r="C1615" s="385" t="s">
        <v>28</v>
      </c>
      <c r="D1615" s="385" t="s">
        <v>34</v>
      </c>
      <c r="E1615" s="386" t="s">
        <v>1881</v>
      </c>
      <c r="F1615" s="387" t="str">
        <f t="shared" si="70"/>
        <v>어르신 안심 4.5G</v>
      </c>
      <c r="G1615" s="27" t="str">
        <f t="shared" si="71"/>
        <v/>
      </c>
      <c r="H1615" s="389" t="s">
        <v>57</v>
      </c>
    </row>
    <row r="1616" spans="1:8">
      <c r="A1616" s="384" t="s">
        <v>111</v>
      </c>
      <c r="B1616" s="384" t="s">
        <v>102</v>
      </c>
      <c r="C1616" s="385" t="s">
        <v>28</v>
      </c>
      <c r="D1616" s="385" t="s">
        <v>34</v>
      </c>
      <c r="E1616" s="386" t="s">
        <v>1882</v>
      </c>
      <c r="F1616" s="387" t="str">
        <f t="shared" si="70"/>
        <v>어르신 에센스(어르신 스페셜)</v>
      </c>
      <c r="G1616" s="27" t="str">
        <f t="shared" si="71"/>
        <v/>
      </c>
      <c r="H1616" s="389" t="s">
        <v>57</v>
      </c>
    </row>
    <row r="1617" spans="1:8">
      <c r="A1617" s="384" t="s">
        <v>111</v>
      </c>
      <c r="B1617" s="384" t="s">
        <v>102</v>
      </c>
      <c r="C1617" s="385" t="s">
        <v>28</v>
      </c>
      <c r="D1617" s="385" t="s">
        <v>86</v>
      </c>
      <c r="E1617" s="386" t="s">
        <v>1880</v>
      </c>
      <c r="F1617" s="387" t="str">
        <f t="shared" si="70"/>
        <v>T끼리어르신</v>
      </c>
      <c r="G1617" s="27" t="str">
        <f t="shared" si="71"/>
        <v/>
      </c>
      <c r="H1617" s="389" t="s">
        <v>166</v>
      </c>
    </row>
    <row r="1618" spans="1:8">
      <c r="A1618" s="384" t="s">
        <v>111</v>
      </c>
      <c r="B1618" s="384" t="s">
        <v>102</v>
      </c>
      <c r="C1618" s="385" t="s">
        <v>28</v>
      </c>
      <c r="D1618" s="385" t="s">
        <v>86</v>
      </c>
      <c r="E1618" s="386" t="s">
        <v>1879</v>
      </c>
      <c r="F1618" s="387" t="str">
        <f t="shared" si="70"/>
        <v>어르신 안심 2.8G</v>
      </c>
      <c r="G1618" s="27" t="str">
        <f t="shared" si="71"/>
        <v/>
      </c>
      <c r="H1618" s="389" t="s">
        <v>166</v>
      </c>
    </row>
    <row r="1619" spans="1:8">
      <c r="A1619" s="384" t="s">
        <v>111</v>
      </c>
      <c r="B1619" s="384" t="s">
        <v>102</v>
      </c>
      <c r="C1619" s="385" t="s">
        <v>28</v>
      </c>
      <c r="D1619" s="385" t="s">
        <v>86</v>
      </c>
      <c r="E1619" s="386" t="s">
        <v>1881</v>
      </c>
      <c r="F1619" s="387" t="str">
        <f t="shared" si="70"/>
        <v>어르신 안심 4.5G</v>
      </c>
      <c r="G1619" s="27" t="str">
        <f t="shared" si="71"/>
        <v/>
      </c>
      <c r="H1619" s="389" t="s">
        <v>57</v>
      </c>
    </row>
    <row r="1620" spans="1:8">
      <c r="A1620" s="384" t="s">
        <v>111</v>
      </c>
      <c r="B1620" s="384" t="s">
        <v>102</v>
      </c>
      <c r="C1620" s="385" t="s">
        <v>28</v>
      </c>
      <c r="D1620" s="385" t="s">
        <v>86</v>
      </c>
      <c r="E1620" s="386" t="s">
        <v>1882</v>
      </c>
      <c r="F1620" s="387" t="str">
        <f t="shared" si="70"/>
        <v>어르신 에센스(어르신 스페셜)</v>
      </c>
      <c r="G1620" s="27" t="str">
        <f t="shared" si="71"/>
        <v/>
      </c>
      <c r="H1620" s="389" t="s">
        <v>57</v>
      </c>
    </row>
    <row r="1621" spans="1:8">
      <c r="A1621" s="384" t="s">
        <v>111</v>
      </c>
      <c r="B1621" s="384" t="s">
        <v>102</v>
      </c>
      <c r="C1621" s="385" t="s">
        <v>28</v>
      </c>
      <c r="D1621" s="385" t="s">
        <v>161</v>
      </c>
      <c r="E1621" s="386" t="s">
        <v>1880</v>
      </c>
      <c r="F1621" s="387" t="str">
        <f t="shared" si="70"/>
        <v>T끼리어르신</v>
      </c>
      <c r="G1621" s="27" t="str">
        <f t="shared" si="71"/>
        <v/>
      </c>
      <c r="H1621" s="389" t="s">
        <v>166</v>
      </c>
    </row>
    <row r="1622" spans="1:8">
      <c r="A1622" s="384" t="s">
        <v>111</v>
      </c>
      <c r="B1622" s="384" t="s">
        <v>102</v>
      </c>
      <c r="C1622" s="385" t="s">
        <v>28</v>
      </c>
      <c r="D1622" s="385" t="s">
        <v>160</v>
      </c>
      <c r="E1622" s="386" t="s">
        <v>1879</v>
      </c>
      <c r="F1622" s="387" t="str">
        <f t="shared" si="70"/>
        <v>어르신 안심 2.8G</v>
      </c>
      <c r="G1622" s="27" t="str">
        <f t="shared" si="71"/>
        <v/>
      </c>
      <c r="H1622" s="389" t="s">
        <v>166</v>
      </c>
    </row>
    <row r="1623" spans="1:8">
      <c r="A1623" s="384" t="s">
        <v>111</v>
      </c>
      <c r="B1623" s="384" t="s">
        <v>102</v>
      </c>
      <c r="C1623" s="385" t="s">
        <v>28</v>
      </c>
      <c r="D1623" s="385" t="s">
        <v>160</v>
      </c>
      <c r="E1623" s="386" t="s">
        <v>1881</v>
      </c>
      <c r="F1623" s="387" t="str">
        <f t="shared" si="70"/>
        <v>어르신 안심 4.5G</v>
      </c>
      <c r="G1623" s="27" t="str">
        <f t="shared" si="71"/>
        <v/>
      </c>
      <c r="H1623" s="389" t="s">
        <v>57</v>
      </c>
    </row>
    <row r="1624" spans="1:8">
      <c r="A1624" s="384" t="s">
        <v>111</v>
      </c>
      <c r="B1624" s="384" t="s">
        <v>102</v>
      </c>
      <c r="C1624" s="385" t="s">
        <v>28</v>
      </c>
      <c r="D1624" s="385" t="s">
        <v>160</v>
      </c>
      <c r="E1624" s="386" t="s">
        <v>1882</v>
      </c>
      <c r="F1624" s="387" t="str">
        <f t="shared" si="70"/>
        <v>어르신 에센스(어르신 스페셜)</v>
      </c>
      <c r="G1624" s="27" t="str">
        <f t="shared" si="71"/>
        <v/>
      </c>
      <c r="H1624" s="389" t="s">
        <v>57</v>
      </c>
    </row>
    <row r="1625" spans="1:8">
      <c r="A1625" s="384" t="s">
        <v>111</v>
      </c>
      <c r="B1625" s="384" t="s">
        <v>102</v>
      </c>
      <c r="C1625" s="385" t="s">
        <v>48</v>
      </c>
      <c r="D1625" s="385" t="s">
        <v>5</v>
      </c>
      <c r="E1625" s="386" t="s">
        <v>1880</v>
      </c>
      <c r="F1625" s="387" t="str">
        <f t="shared" si="70"/>
        <v>T끼리어르신</v>
      </c>
      <c r="G1625" s="27" t="str">
        <f t="shared" si="71"/>
        <v/>
      </c>
      <c r="H1625" s="389" t="s">
        <v>166</v>
      </c>
    </row>
    <row r="1626" spans="1:8">
      <c r="A1626" s="384" t="s">
        <v>111</v>
      </c>
      <c r="B1626" s="384" t="s">
        <v>102</v>
      </c>
      <c r="C1626" s="385" t="s">
        <v>31</v>
      </c>
      <c r="D1626" s="385" t="s">
        <v>5</v>
      </c>
      <c r="E1626" s="386" t="s">
        <v>1879</v>
      </c>
      <c r="F1626" s="387" t="str">
        <f t="shared" si="70"/>
        <v>어르신 안심 2.8G</v>
      </c>
      <c r="G1626" s="27" t="str">
        <f t="shared" si="71"/>
        <v/>
      </c>
      <c r="H1626" s="389" t="s">
        <v>166</v>
      </c>
    </row>
    <row r="1627" spans="1:8">
      <c r="A1627" s="384" t="s">
        <v>111</v>
      </c>
      <c r="B1627" s="384" t="s">
        <v>102</v>
      </c>
      <c r="C1627" s="385" t="s">
        <v>31</v>
      </c>
      <c r="D1627" s="385" t="s">
        <v>5</v>
      </c>
      <c r="E1627" s="386" t="s">
        <v>1881</v>
      </c>
      <c r="F1627" s="387" t="str">
        <f t="shared" si="70"/>
        <v>어르신 안심 4.5G</v>
      </c>
      <c r="G1627" s="27" t="str">
        <f t="shared" si="71"/>
        <v/>
      </c>
      <c r="H1627" s="389" t="s">
        <v>57</v>
      </c>
    </row>
    <row r="1628" spans="1:8">
      <c r="A1628" s="384" t="s">
        <v>111</v>
      </c>
      <c r="B1628" s="384" t="s">
        <v>102</v>
      </c>
      <c r="C1628" s="385" t="s">
        <v>31</v>
      </c>
      <c r="D1628" s="385" t="s">
        <v>5</v>
      </c>
      <c r="E1628" s="386" t="s">
        <v>1882</v>
      </c>
      <c r="F1628" s="387" t="str">
        <f t="shared" si="70"/>
        <v>어르신 에센스(어르신 스페셜)</v>
      </c>
      <c r="G1628" s="27" t="str">
        <f t="shared" si="71"/>
        <v/>
      </c>
      <c r="H1628" s="389" t="s">
        <v>57</v>
      </c>
    </row>
    <row r="1629" spans="1:8">
      <c r="A1629" s="384" t="s">
        <v>111</v>
      </c>
      <c r="B1629" s="384" t="s">
        <v>102</v>
      </c>
      <c r="C1629" s="385" t="s">
        <v>31</v>
      </c>
      <c r="D1629" s="385" t="s">
        <v>30</v>
      </c>
      <c r="E1629" s="386" t="s">
        <v>1880</v>
      </c>
      <c r="F1629" s="387" t="str">
        <f t="shared" si="70"/>
        <v>T끼리어르신</v>
      </c>
      <c r="G1629" s="27" t="str">
        <f t="shared" si="71"/>
        <v/>
      </c>
      <c r="H1629" s="389" t="s">
        <v>166</v>
      </c>
    </row>
    <row r="1630" spans="1:8">
      <c r="A1630" s="384" t="s">
        <v>111</v>
      </c>
      <c r="B1630" s="384" t="s">
        <v>102</v>
      </c>
      <c r="C1630" s="385" t="s">
        <v>31</v>
      </c>
      <c r="D1630" s="385" t="s">
        <v>30</v>
      </c>
      <c r="E1630" s="386" t="s">
        <v>1879</v>
      </c>
      <c r="F1630" s="387" t="str">
        <f t="shared" si="70"/>
        <v>어르신 안심 2.8G</v>
      </c>
      <c r="G1630" s="27" t="str">
        <f t="shared" si="71"/>
        <v/>
      </c>
      <c r="H1630" s="389" t="s">
        <v>166</v>
      </c>
    </row>
    <row r="1631" spans="1:8">
      <c r="A1631" s="384" t="s">
        <v>111</v>
      </c>
      <c r="B1631" s="384" t="s">
        <v>102</v>
      </c>
      <c r="C1631" s="385" t="s">
        <v>31</v>
      </c>
      <c r="D1631" s="385" t="s">
        <v>30</v>
      </c>
      <c r="E1631" s="386" t="s">
        <v>1881</v>
      </c>
      <c r="F1631" s="387" t="str">
        <f t="shared" si="70"/>
        <v>어르신 안심 4.5G</v>
      </c>
      <c r="G1631" s="27" t="str">
        <f t="shared" si="71"/>
        <v/>
      </c>
      <c r="H1631" s="389" t="s">
        <v>57</v>
      </c>
    </row>
    <row r="1632" spans="1:8">
      <c r="A1632" s="384" t="s">
        <v>111</v>
      </c>
      <c r="B1632" s="384" t="s">
        <v>102</v>
      </c>
      <c r="C1632" s="385" t="s">
        <v>31</v>
      </c>
      <c r="D1632" s="385" t="s">
        <v>30</v>
      </c>
      <c r="E1632" s="386" t="s">
        <v>1882</v>
      </c>
      <c r="F1632" s="387" t="str">
        <f t="shared" si="70"/>
        <v>어르신 에센스(어르신 스페셜)</v>
      </c>
      <c r="G1632" s="27" t="str">
        <f t="shared" si="71"/>
        <v/>
      </c>
      <c r="H1632" s="389" t="s">
        <v>57</v>
      </c>
    </row>
    <row r="1633" spans="1:8">
      <c r="A1633" s="384" t="s">
        <v>111</v>
      </c>
      <c r="B1633" s="384" t="s">
        <v>102</v>
      </c>
      <c r="C1633" s="385" t="s">
        <v>31</v>
      </c>
      <c r="D1633" s="385" t="s">
        <v>10</v>
      </c>
      <c r="E1633" s="386" t="s">
        <v>1880</v>
      </c>
      <c r="F1633" s="387" t="str">
        <f t="shared" si="70"/>
        <v>T끼리어르신</v>
      </c>
      <c r="G1633" s="27" t="str">
        <f t="shared" si="71"/>
        <v/>
      </c>
      <c r="H1633" s="389" t="s">
        <v>166</v>
      </c>
    </row>
    <row r="1634" spans="1:8">
      <c r="A1634" s="384" t="s">
        <v>111</v>
      </c>
      <c r="B1634" s="384" t="s">
        <v>102</v>
      </c>
      <c r="C1634" s="385" t="s">
        <v>31</v>
      </c>
      <c r="D1634" s="385" t="s">
        <v>10</v>
      </c>
      <c r="E1634" s="386" t="s">
        <v>1879</v>
      </c>
      <c r="F1634" s="387" t="str">
        <f t="shared" si="70"/>
        <v>어르신 안심 2.8G</v>
      </c>
      <c r="G1634" s="27" t="str">
        <f t="shared" si="71"/>
        <v/>
      </c>
      <c r="H1634" s="389" t="s">
        <v>166</v>
      </c>
    </row>
    <row r="1635" spans="1:8">
      <c r="A1635" s="384" t="s">
        <v>111</v>
      </c>
      <c r="B1635" s="384" t="s">
        <v>102</v>
      </c>
      <c r="C1635" s="385" t="s">
        <v>31</v>
      </c>
      <c r="D1635" s="385" t="s">
        <v>10</v>
      </c>
      <c r="E1635" s="386" t="s">
        <v>1881</v>
      </c>
      <c r="F1635" s="387" t="str">
        <f t="shared" si="70"/>
        <v>어르신 안심 4.5G</v>
      </c>
      <c r="G1635" s="27" t="str">
        <f t="shared" si="71"/>
        <v/>
      </c>
      <c r="H1635" s="389" t="s">
        <v>57</v>
      </c>
    </row>
    <row r="1636" spans="1:8">
      <c r="A1636" s="384" t="s">
        <v>111</v>
      </c>
      <c r="B1636" s="384" t="s">
        <v>102</v>
      </c>
      <c r="C1636" s="385" t="s">
        <v>31</v>
      </c>
      <c r="D1636" s="385" t="s">
        <v>10</v>
      </c>
      <c r="E1636" s="386" t="s">
        <v>1882</v>
      </c>
      <c r="F1636" s="387" t="str">
        <f t="shared" si="70"/>
        <v>어르신 에센스(어르신 스페셜)</v>
      </c>
      <c r="G1636" s="27" t="str">
        <f t="shared" si="71"/>
        <v/>
      </c>
      <c r="H1636" s="389" t="s">
        <v>57</v>
      </c>
    </row>
    <row r="1637" spans="1:8">
      <c r="A1637" s="384" t="s">
        <v>111</v>
      </c>
      <c r="B1637" s="384" t="s">
        <v>102</v>
      </c>
      <c r="C1637" s="385" t="s">
        <v>31</v>
      </c>
      <c r="D1637" s="385" t="s">
        <v>13</v>
      </c>
      <c r="E1637" s="386" t="s">
        <v>1880</v>
      </c>
      <c r="F1637" s="387" t="str">
        <f t="shared" si="70"/>
        <v>T끼리어르신</v>
      </c>
      <c r="G1637" s="27" t="str">
        <f t="shared" si="71"/>
        <v/>
      </c>
      <c r="H1637" s="389" t="s">
        <v>166</v>
      </c>
    </row>
    <row r="1638" spans="1:8">
      <c r="A1638" s="384" t="s">
        <v>111</v>
      </c>
      <c r="B1638" s="384" t="s">
        <v>102</v>
      </c>
      <c r="C1638" s="385" t="s">
        <v>31</v>
      </c>
      <c r="D1638" s="385" t="s">
        <v>13</v>
      </c>
      <c r="E1638" s="386" t="s">
        <v>1879</v>
      </c>
      <c r="F1638" s="387" t="str">
        <f t="shared" si="70"/>
        <v>어르신 안심 2.8G</v>
      </c>
      <c r="G1638" s="27" t="str">
        <f t="shared" si="71"/>
        <v/>
      </c>
      <c r="H1638" s="389" t="s">
        <v>166</v>
      </c>
    </row>
    <row r="1639" spans="1:8">
      <c r="A1639" s="384" t="s">
        <v>111</v>
      </c>
      <c r="B1639" s="384" t="s">
        <v>102</v>
      </c>
      <c r="C1639" s="385" t="s">
        <v>31</v>
      </c>
      <c r="D1639" s="385" t="s">
        <v>13</v>
      </c>
      <c r="E1639" s="386" t="s">
        <v>1881</v>
      </c>
      <c r="F1639" s="387" t="str">
        <f t="shared" si="70"/>
        <v>어르신 안심 4.5G</v>
      </c>
      <c r="G1639" s="27" t="str">
        <f t="shared" si="71"/>
        <v/>
      </c>
      <c r="H1639" s="389" t="s">
        <v>57</v>
      </c>
    </row>
    <row r="1640" spans="1:8">
      <c r="A1640" s="384" t="s">
        <v>111</v>
      </c>
      <c r="B1640" s="384" t="s">
        <v>102</v>
      </c>
      <c r="C1640" s="385" t="s">
        <v>31</v>
      </c>
      <c r="D1640" s="385" t="s">
        <v>13</v>
      </c>
      <c r="E1640" s="386" t="s">
        <v>1882</v>
      </c>
      <c r="F1640" s="387" t="str">
        <f t="shared" si="70"/>
        <v>어르신 에센스(어르신 스페셜)</v>
      </c>
      <c r="G1640" s="27" t="str">
        <f t="shared" si="71"/>
        <v/>
      </c>
      <c r="H1640" s="389" t="s">
        <v>57</v>
      </c>
    </row>
    <row r="1641" spans="1:8">
      <c r="A1641" s="384" t="s">
        <v>111</v>
      </c>
      <c r="B1641" s="384" t="s">
        <v>102</v>
      </c>
      <c r="C1641" s="385" t="s">
        <v>31</v>
      </c>
      <c r="D1641" s="385" t="s">
        <v>34</v>
      </c>
      <c r="E1641" s="386" t="s">
        <v>1880</v>
      </c>
      <c r="F1641" s="387" t="str">
        <f t="shared" si="70"/>
        <v>T끼리어르신</v>
      </c>
      <c r="G1641" s="27" t="str">
        <f t="shared" si="71"/>
        <v/>
      </c>
      <c r="H1641" s="389" t="s">
        <v>166</v>
      </c>
    </row>
    <row r="1642" spans="1:8">
      <c r="A1642" s="384" t="s">
        <v>111</v>
      </c>
      <c r="B1642" s="384" t="s">
        <v>102</v>
      </c>
      <c r="C1642" s="385" t="s">
        <v>31</v>
      </c>
      <c r="D1642" s="385" t="s">
        <v>34</v>
      </c>
      <c r="E1642" s="386" t="s">
        <v>1879</v>
      </c>
      <c r="F1642" s="387" t="str">
        <f t="shared" si="70"/>
        <v>어르신 안심 2.8G</v>
      </c>
      <c r="G1642" s="27" t="str">
        <f t="shared" si="71"/>
        <v/>
      </c>
      <c r="H1642" s="389" t="s">
        <v>166</v>
      </c>
    </row>
    <row r="1643" spans="1:8">
      <c r="A1643" s="384" t="s">
        <v>111</v>
      </c>
      <c r="B1643" s="384" t="s">
        <v>102</v>
      </c>
      <c r="C1643" s="385" t="s">
        <v>31</v>
      </c>
      <c r="D1643" s="385" t="s">
        <v>34</v>
      </c>
      <c r="E1643" s="386" t="s">
        <v>1881</v>
      </c>
      <c r="F1643" s="387" t="str">
        <f t="shared" si="70"/>
        <v>어르신 안심 4.5G</v>
      </c>
      <c r="G1643" s="27" t="str">
        <f t="shared" si="71"/>
        <v/>
      </c>
      <c r="H1643" s="389" t="s">
        <v>57</v>
      </c>
    </row>
    <row r="1644" spans="1:8">
      <c r="A1644" s="384" t="s">
        <v>111</v>
      </c>
      <c r="B1644" s="384" t="s">
        <v>102</v>
      </c>
      <c r="C1644" s="385" t="s">
        <v>31</v>
      </c>
      <c r="D1644" s="385" t="s">
        <v>34</v>
      </c>
      <c r="E1644" s="386" t="s">
        <v>1882</v>
      </c>
      <c r="F1644" s="387" t="str">
        <f t="shared" si="70"/>
        <v>어르신 에센스(어르신 스페셜)</v>
      </c>
      <c r="G1644" s="27" t="str">
        <f t="shared" si="71"/>
        <v/>
      </c>
      <c r="H1644" s="389" t="s">
        <v>57</v>
      </c>
    </row>
    <row r="1645" spans="1:8">
      <c r="A1645" s="384" t="s">
        <v>111</v>
      </c>
      <c r="B1645" s="384" t="s">
        <v>102</v>
      </c>
      <c r="C1645" s="385" t="s">
        <v>31</v>
      </c>
      <c r="D1645" s="385" t="s">
        <v>86</v>
      </c>
      <c r="E1645" s="386" t="s">
        <v>1880</v>
      </c>
      <c r="F1645" s="387" t="str">
        <f t="shared" si="70"/>
        <v>T끼리어르신</v>
      </c>
      <c r="G1645" s="27" t="str">
        <f t="shared" si="71"/>
        <v/>
      </c>
      <c r="H1645" s="389" t="s">
        <v>166</v>
      </c>
    </row>
    <row r="1646" spans="1:8">
      <c r="A1646" s="384" t="s">
        <v>111</v>
      </c>
      <c r="B1646" s="384" t="s">
        <v>102</v>
      </c>
      <c r="C1646" s="385" t="s">
        <v>31</v>
      </c>
      <c r="D1646" s="385" t="s">
        <v>86</v>
      </c>
      <c r="E1646" s="386" t="s">
        <v>1879</v>
      </c>
      <c r="F1646" s="387" t="str">
        <f t="shared" si="70"/>
        <v>어르신 안심 2.8G</v>
      </c>
      <c r="G1646" s="27" t="str">
        <f t="shared" si="71"/>
        <v/>
      </c>
      <c r="H1646" s="389" t="s">
        <v>166</v>
      </c>
    </row>
    <row r="1647" spans="1:8">
      <c r="A1647" s="384" t="s">
        <v>111</v>
      </c>
      <c r="B1647" s="384" t="s">
        <v>102</v>
      </c>
      <c r="C1647" s="385" t="s">
        <v>31</v>
      </c>
      <c r="D1647" s="385" t="s">
        <v>86</v>
      </c>
      <c r="E1647" s="386" t="s">
        <v>1881</v>
      </c>
      <c r="F1647" s="387" t="str">
        <f t="shared" si="70"/>
        <v>어르신 안심 4.5G</v>
      </c>
      <c r="G1647" s="27" t="str">
        <f t="shared" si="71"/>
        <v/>
      </c>
      <c r="H1647" s="389" t="s">
        <v>57</v>
      </c>
    </row>
    <row r="1648" spans="1:8">
      <c r="A1648" s="384" t="s">
        <v>111</v>
      </c>
      <c r="B1648" s="384" t="s">
        <v>102</v>
      </c>
      <c r="C1648" s="385" t="s">
        <v>31</v>
      </c>
      <c r="D1648" s="385" t="s">
        <v>86</v>
      </c>
      <c r="E1648" s="386" t="s">
        <v>1882</v>
      </c>
      <c r="F1648" s="387" t="str">
        <f t="shared" si="70"/>
        <v>어르신 에센스(어르신 스페셜)</v>
      </c>
      <c r="G1648" s="27" t="str">
        <f t="shared" si="71"/>
        <v/>
      </c>
      <c r="H1648" s="389" t="s">
        <v>57</v>
      </c>
    </row>
    <row r="1649" spans="1:8">
      <c r="A1649" s="384" t="s">
        <v>111</v>
      </c>
      <c r="B1649" s="384" t="s">
        <v>102</v>
      </c>
      <c r="C1649" s="385" t="s">
        <v>31</v>
      </c>
      <c r="D1649" s="385" t="s">
        <v>161</v>
      </c>
      <c r="E1649" s="386" t="s">
        <v>1880</v>
      </c>
      <c r="F1649" s="387" t="str">
        <f t="shared" si="70"/>
        <v>T끼리어르신</v>
      </c>
      <c r="G1649" s="27" t="str">
        <f t="shared" si="71"/>
        <v/>
      </c>
      <c r="H1649" s="389" t="s">
        <v>166</v>
      </c>
    </row>
    <row r="1650" spans="1:8">
      <c r="A1650" s="384" t="s">
        <v>111</v>
      </c>
      <c r="B1650" s="384" t="s">
        <v>102</v>
      </c>
      <c r="C1650" s="385" t="s">
        <v>31</v>
      </c>
      <c r="D1650" s="385" t="s">
        <v>160</v>
      </c>
      <c r="E1650" s="386" t="s">
        <v>1879</v>
      </c>
      <c r="F1650" s="387" t="str">
        <f t="shared" si="70"/>
        <v>어르신 안심 2.8G</v>
      </c>
      <c r="G1650" s="27" t="str">
        <f t="shared" si="71"/>
        <v/>
      </c>
      <c r="H1650" s="389" t="s">
        <v>166</v>
      </c>
    </row>
    <row r="1651" spans="1:8">
      <c r="A1651" s="384" t="s">
        <v>111</v>
      </c>
      <c r="B1651" s="384" t="s">
        <v>102</v>
      </c>
      <c r="C1651" s="385" t="s">
        <v>31</v>
      </c>
      <c r="D1651" s="385" t="s">
        <v>160</v>
      </c>
      <c r="E1651" s="386" t="s">
        <v>1881</v>
      </c>
      <c r="F1651" s="387" t="str">
        <f t="shared" si="70"/>
        <v>어르신 안심 4.5G</v>
      </c>
      <c r="G1651" s="27" t="str">
        <f t="shared" si="71"/>
        <v/>
      </c>
      <c r="H1651" s="389" t="s">
        <v>57</v>
      </c>
    </row>
    <row r="1652" spans="1:8">
      <c r="A1652" s="384" t="s">
        <v>111</v>
      </c>
      <c r="B1652" s="384" t="s">
        <v>102</v>
      </c>
      <c r="C1652" s="385" t="s">
        <v>31</v>
      </c>
      <c r="D1652" s="385" t="s">
        <v>160</v>
      </c>
      <c r="E1652" s="386" t="s">
        <v>1882</v>
      </c>
      <c r="F1652" s="387" t="str">
        <f t="shared" si="70"/>
        <v>어르신 에센스(어르신 스페셜)</v>
      </c>
      <c r="G1652" s="27" t="str">
        <f t="shared" si="71"/>
        <v/>
      </c>
      <c r="H1652" s="389" t="s">
        <v>57</v>
      </c>
    </row>
    <row r="1653" spans="1:8">
      <c r="A1653" s="384" t="s">
        <v>111</v>
      </c>
      <c r="B1653" s="384" t="s">
        <v>102</v>
      </c>
      <c r="C1653" s="385" t="s">
        <v>49</v>
      </c>
      <c r="D1653" s="385" t="s">
        <v>5</v>
      </c>
      <c r="E1653" s="386" t="s">
        <v>1880</v>
      </c>
      <c r="F1653" s="387" t="str">
        <f t="shared" si="70"/>
        <v>T끼리어르신</v>
      </c>
      <c r="G1653" s="27" t="str">
        <f t="shared" si="71"/>
        <v/>
      </c>
      <c r="H1653" s="389" t="s">
        <v>166</v>
      </c>
    </row>
    <row r="1654" spans="1:8">
      <c r="A1654" s="384" t="s">
        <v>111</v>
      </c>
      <c r="B1654" s="384" t="s">
        <v>102</v>
      </c>
      <c r="C1654" s="385" t="s">
        <v>32</v>
      </c>
      <c r="D1654" s="385" t="s">
        <v>5</v>
      </c>
      <c r="E1654" s="386" t="s">
        <v>1879</v>
      </c>
      <c r="F1654" s="387" t="str">
        <f t="shared" si="70"/>
        <v>어르신 안심 2.8G</v>
      </c>
      <c r="G1654" s="27" t="str">
        <f t="shared" si="71"/>
        <v/>
      </c>
      <c r="H1654" s="389" t="s">
        <v>166</v>
      </c>
    </row>
    <row r="1655" spans="1:8">
      <c r="A1655" s="384" t="s">
        <v>111</v>
      </c>
      <c r="B1655" s="384" t="s">
        <v>102</v>
      </c>
      <c r="C1655" s="385" t="s">
        <v>32</v>
      </c>
      <c r="D1655" s="385" t="s">
        <v>5</v>
      </c>
      <c r="E1655" s="386" t="s">
        <v>1881</v>
      </c>
      <c r="F1655" s="387" t="str">
        <f t="shared" si="70"/>
        <v>어르신 안심 4.5G</v>
      </c>
      <c r="G1655" s="27" t="str">
        <f t="shared" si="71"/>
        <v/>
      </c>
      <c r="H1655" s="389" t="s">
        <v>57</v>
      </c>
    </row>
    <row r="1656" spans="1:8">
      <c r="A1656" s="384" t="s">
        <v>111</v>
      </c>
      <c r="B1656" s="384" t="s">
        <v>102</v>
      </c>
      <c r="C1656" s="385" t="s">
        <v>32</v>
      </c>
      <c r="D1656" s="385" t="s">
        <v>5</v>
      </c>
      <c r="E1656" s="386" t="s">
        <v>1882</v>
      </c>
      <c r="F1656" s="387" t="str">
        <f t="shared" si="70"/>
        <v>어르신 에센스(어르신 스페셜)</v>
      </c>
      <c r="G1656" s="27" t="str">
        <f t="shared" si="71"/>
        <v/>
      </c>
      <c r="H1656" s="389" t="s">
        <v>57</v>
      </c>
    </row>
    <row r="1657" spans="1:8">
      <c r="A1657" s="384" t="s">
        <v>111</v>
      </c>
      <c r="B1657" s="384" t="s">
        <v>102</v>
      </c>
      <c r="C1657" s="385" t="s">
        <v>32</v>
      </c>
      <c r="D1657" s="385" t="s">
        <v>30</v>
      </c>
      <c r="E1657" s="386" t="s">
        <v>1880</v>
      </c>
      <c r="F1657" s="387" t="str">
        <f t="shared" si="70"/>
        <v>T끼리어르신</v>
      </c>
      <c r="G1657" s="27" t="str">
        <f t="shared" si="71"/>
        <v/>
      </c>
      <c r="H1657" s="389" t="s">
        <v>166</v>
      </c>
    </row>
    <row r="1658" spans="1:8">
      <c r="A1658" s="384" t="s">
        <v>111</v>
      </c>
      <c r="B1658" s="384" t="s">
        <v>102</v>
      </c>
      <c r="C1658" s="385" t="s">
        <v>32</v>
      </c>
      <c r="D1658" s="385" t="s">
        <v>30</v>
      </c>
      <c r="E1658" s="386" t="s">
        <v>1879</v>
      </c>
      <c r="F1658" s="387" t="str">
        <f t="shared" si="70"/>
        <v>어르신 안심 2.8G</v>
      </c>
      <c r="G1658" s="27" t="str">
        <f t="shared" si="71"/>
        <v/>
      </c>
      <c r="H1658" s="389" t="s">
        <v>166</v>
      </c>
    </row>
    <row r="1659" spans="1:8">
      <c r="A1659" s="384" t="s">
        <v>111</v>
      </c>
      <c r="B1659" s="384" t="s">
        <v>102</v>
      </c>
      <c r="C1659" s="385" t="s">
        <v>32</v>
      </c>
      <c r="D1659" s="385" t="s">
        <v>30</v>
      </c>
      <c r="E1659" s="386" t="s">
        <v>1881</v>
      </c>
      <c r="F1659" s="387" t="str">
        <f t="shared" si="70"/>
        <v>어르신 안심 4.5G</v>
      </c>
      <c r="G1659" s="27" t="str">
        <f t="shared" si="71"/>
        <v/>
      </c>
      <c r="H1659" s="389" t="s">
        <v>57</v>
      </c>
    </row>
    <row r="1660" spans="1:8">
      <c r="A1660" s="384" t="s">
        <v>111</v>
      </c>
      <c r="B1660" s="384" t="s">
        <v>102</v>
      </c>
      <c r="C1660" s="385" t="s">
        <v>32</v>
      </c>
      <c r="D1660" s="385" t="s">
        <v>30</v>
      </c>
      <c r="E1660" s="386" t="s">
        <v>1882</v>
      </c>
      <c r="F1660" s="387" t="str">
        <f t="shared" si="70"/>
        <v>어르신 에센스(어르신 스페셜)</v>
      </c>
      <c r="G1660" s="27" t="str">
        <f t="shared" si="71"/>
        <v/>
      </c>
      <c r="H1660" s="389" t="s">
        <v>57</v>
      </c>
    </row>
    <row r="1661" spans="1:8">
      <c r="A1661" s="384" t="s">
        <v>111</v>
      </c>
      <c r="B1661" s="384" t="s">
        <v>102</v>
      </c>
      <c r="C1661" s="385" t="s">
        <v>32</v>
      </c>
      <c r="D1661" s="385" t="s">
        <v>10</v>
      </c>
      <c r="E1661" s="386" t="s">
        <v>1880</v>
      </c>
      <c r="F1661" s="387" t="str">
        <f t="shared" ref="F1661:F1708" si="72">IFERROR(VLOOKUP(E1661,$A$11:$H$16,8,0),0)</f>
        <v>T끼리어르신</v>
      </c>
      <c r="G1661" s="27" t="str">
        <f t="shared" ref="G1661:G1724" si="73">IF(F1661="스몰","LTE안심옵션","")</f>
        <v/>
      </c>
      <c r="H1661" s="389" t="s">
        <v>166</v>
      </c>
    </row>
    <row r="1662" spans="1:8">
      <c r="A1662" s="384" t="s">
        <v>111</v>
      </c>
      <c r="B1662" s="384" t="s">
        <v>102</v>
      </c>
      <c r="C1662" s="385" t="s">
        <v>32</v>
      </c>
      <c r="D1662" s="385" t="s">
        <v>10</v>
      </c>
      <c r="E1662" s="386" t="s">
        <v>1879</v>
      </c>
      <c r="F1662" s="387" t="str">
        <f t="shared" si="72"/>
        <v>어르신 안심 2.8G</v>
      </c>
      <c r="G1662" s="27" t="str">
        <f t="shared" si="73"/>
        <v/>
      </c>
      <c r="H1662" s="389" t="s">
        <v>166</v>
      </c>
    </row>
    <row r="1663" spans="1:8">
      <c r="A1663" s="384" t="s">
        <v>111</v>
      </c>
      <c r="B1663" s="384" t="s">
        <v>102</v>
      </c>
      <c r="C1663" s="385" t="s">
        <v>32</v>
      </c>
      <c r="D1663" s="385" t="s">
        <v>10</v>
      </c>
      <c r="E1663" s="386" t="s">
        <v>1881</v>
      </c>
      <c r="F1663" s="387" t="str">
        <f t="shared" si="72"/>
        <v>어르신 안심 4.5G</v>
      </c>
      <c r="G1663" s="27" t="str">
        <f t="shared" si="73"/>
        <v/>
      </c>
      <c r="H1663" s="389" t="s">
        <v>57</v>
      </c>
    </row>
    <row r="1664" spans="1:8">
      <c r="A1664" s="384" t="s">
        <v>111</v>
      </c>
      <c r="B1664" s="384" t="s">
        <v>102</v>
      </c>
      <c r="C1664" s="385" t="s">
        <v>32</v>
      </c>
      <c r="D1664" s="385" t="s">
        <v>10</v>
      </c>
      <c r="E1664" s="386" t="s">
        <v>1882</v>
      </c>
      <c r="F1664" s="387" t="str">
        <f t="shared" si="72"/>
        <v>어르신 에센스(어르신 스페셜)</v>
      </c>
      <c r="G1664" s="27" t="str">
        <f t="shared" si="73"/>
        <v/>
      </c>
      <c r="H1664" s="389" t="s">
        <v>57</v>
      </c>
    </row>
    <row r="1665" spans="1:8">
      <c r="A1665" s="384" t="s">
        <v>111</v>
      </c>
      <c r="B1665" s="384" t="s">
        <v>102</v>
      </c>
      <c r="C1665" s="385" t="s">
        <v>32</v>
      </c>
      <c r="D1665" s="385" t="s">
        <v>13</v>
      </c>
      <c r="E1665" s="386" t="s">
        <v>1880</v>
      </c>
      <c r="F1665" s="387" t="str">
        <f t="shared" si="72"/>
        <v>T끼리어르신</v>
      </c>
      <c r="G1665" s="27" t="str">
        <f t="shared" si="73"/>
        <v/>
      </c>
      <c r="H1665" s="389" t="s">
        <v>166</v>
      </c>
    </row>
    <row r="1666" spans="1:8">
      <c r="A1666" s="384" t="s">
        <v>111</v>
      </c>
      <c r="B1666" s="384" t="s">
        <v>102</v>
      </c>
      <c r="C1666" s="385" t="s">
        <v>32</v>
      </c>
      <c r="D1666" s="385" t="s">
        <v>13</v>
      </c>
      <c r="E1666" s="386" t="s">
        <v>1879</v>
      </c>
      <c r="F1666" s="387" t="str">
        <f t="shared" si="72"/>
        <v>어르신 안심 2.8G</v>
      </c>
      <c r="G1666" s="27" t="str">
        <f t="shared" si="73"/>
        <v/>
      </c>
      <c r="H1666" s="389" t="s">
        <v>166</v>
      </c>
    </row>
    <row r="1667" spans="1:8">
      <c r="A1667" s="384" t="s">
        <v>111</v>
      </c>
      <c r="B1667" s="384" t="s">
        <v>102</v>
      </c>
      <c r="C1667" s="385" t="s">
        <v>32</v>
      </c>
      <c r="D1667" s="385" t="s">
        <v>13</v>
      </c>
      <c r="E1667" s="386" t="s">
        <v>1881</v>
      </c>
      <c r="F1667" s="387" t="str">
        <f t="shared" si="72"/>
        <v>어르신 안심 4.5G</v>
      </c>
      <c r="G1667" s="27" t="str">
        <f t="shared" si="73"/>
        <v/>
      </c>
      <c r="H1667" s="389" t="s">
        <v>57</v>
      </c>
    </row>
    <row r="1668" spans="1:8">
      <c r="A1668" s="384" t="s">
        <v>111</v>
      </c>
      <c r="B1668" s="384" t="s">
        <v>102</v>
      </c>
      <c r="C1668" s="385" t="s">
        <v>32</v>
      </c>
      <c r="D1668" s="385" t="s">
        <v>13</v>
      </c>
      <c r="E1668" s="386" t="s">
        <v>1882</v>
      </c>
      <c r="F1668" s="387" t="str">
        <f t="shared" si="72"/>
        <v>어르신 에센스(어르신 스페셜)</v>
      </c>
      <c r="G1668" s="27" t="str">
        <f t="shared" si="73"/>
        <v/>
      </c>
      <c r="H1668" s="389" t="s">
        <v>57</v>
      </c>
    </row>
    <row r="1669" spans="1:8">
      <c r="A1669" s="384" t="s">
        <v>111</v>
      </c>
      <c r="B1669" s="384" t="s">
        <v>102</v>
      </c>
      <c r="C1669" s="385" t="s">
        <v>32</v>
      </c>
      <c r="D1669" s="385" t="s">
        <v>34</v>
      </c>
      <c r="E1669" s="386" t="s">
        <v>1880</v>
      </c>
      <c r="F1669" s="387" t="str">
        <f t="shared" si="72"/>
        <v>T끼리어르신</v>
      </c>
      <c r="G1669" s="27" t="str">
        <f t="shared" si="73"/>
        <v/>
      </c>
      <c r="H1669" s="389" t="s">
        <v>166</v>
      </c>
    </row>
    <row r="1670" spans="1:8">
      <c r="A1670" s="384" t="s">
        <v>111</v>
      </c>
      <c r="B1670" s="384" t="s">
        <v>102</v>
      </c>
      <c r="C1670" s="385" t="s">
        <v>32</v>
      </c>
      <c r="D1670" s="385" t="s">
        <v>34</v>
      </c>
      <c r="E1670" s="386" t="s">
        <v>1879</v>
      </c>
      <c r="F1670" s="387" t="str">
        <f t="shared" si="72"/>
        <v>어르신 안심 2.8G</v>
      </c>
      <c r="G1670" s="27" t="str">
        <f t="shared" si="73"/>
        <v/>
      </c>
      <c r="H1670" s="389" t="s">
        <v>166</v>
      </c>
    </row>
    <row r="1671" spans="1:8">
      <c r="A1671" s="384" t="s">
        <v>111</v>
      </c>
      <c r="B1671" s="384" t="s">
        <v>102</v>
      </c>
      <c r="C1671" s="385" t="s">
        <v>32</v>
      </c>
      <c r="D1671" s="385" t="s">
        <v>34</v>
      </c>
      <c r="E1671" s="386" t="s">
        <v>1881</v>
      </c>
      <c r="F1671" s="387" t="str">
        <f t="shared" si="72"/>
        <v>어르신 안심 4.5G</v>
      </c>
      <c r="G1671" s="27" t="str">
        <f t="shared" si="73"/>
        <v/>
      </c>
      <c r="H1671" s="389" t="s">
        <v>57</v>
      </c>
    </row>
    <row r="1672" spans="1:8">
      <c r="A1672" s="384" t="s">
        <v>111</v>
      </c>
      <c r="B1672" s="384" t="s">
        <v>102</v>
      </c>
      <c r="C1672" s="385" t="s">
        <v>32</v>
      </c>
      <c r="D1672" s="385" t="s">
        <v>34</v>
      </c>
      <c r="E1672" s="386" t="s">
        <v>1882</v>
      </c>
      <c r="F1672" s="387" t="str">
        <f t="shared" si="72"/>
        <v>어르신 에센스(어르신 스페셜)</v>
      </c>
      <c r="G1672" s="27" t="str">
        <f t="shared" si="73"/>
        <v/>
      </c>
      <c r="H1672" s="389" t="s">
        <v>57</v>
      </c>
    </row>
    <row r="1673" spans="1:8">
      <c r="A1673" s="384" t="s">
        <v>111</v>
      </c>
      <c r="B1673" s="384" t="s">
        <v>102</v>
      </c>
      <c r="C1673" s="385" t="s">
        <v>32</v>
      </c>
      <c r="D1673" s="385" t="s">
        <v>86</v>
      </c>
      <c r="E1673" s="386" t="s">
        <v>1880</v>
      </c>
      <c r="F1673" s="387" t="str">
        <f t="shared" si="72"/>
        <v>T끼리어르신</v>
      </c>
      <c r="G1673" s="27" t="str">
        <f t="shared" si="73"/>
        <v/>
      </c>
      <c r="H1673" s="389" t="s">
        <v>166</v>
      </c>
    </row>
    <row r="1674" spans="1:8">
      <c r="A1674" s="384" t="s">
        <v>111</v>
      </c>
      <c r="B1674" s="384" t="s">
        <v>102</v>
      </c>
      <c r="C1674" s="385" t="s">
        <v>32</v>
      </c>
      <c r="D1674" s="385" t="s">
        <v>86</v>
      </c>
      <c r="E1674" s="386" t="s">
        <v>1879</v>
      </c>
      <c r="F1674" s="387" t="str">
        <f t="shared" si="72"/>
        <v>어르신 안심 2.8G</v>
      </c>
      <c r="G1674" s="27" t="str">
        <f t="shared" si="73"/>
        <v/>
      </c>
      <c r="H1674" s="389" t="s">
        <v>166</v>
      </c>
    </row>
    <row r="1675" spans="1:8">
      <c r="A1675" s="384" t="s">
        <v>111</v>
      </c>
      <c r="B1675" s="384" t="s">
        <v>102</v>
      </c>
      <c r="C1675" s="385" t="s">
        <v>32</v>
      </c>
      <c r="D1675" s="385" t="s">
        <v>86</v>
      </c>
      <c r="E1675" s="386" t="s">
        <v>1881</v>
      </c>
      <c r="F1675" s="387" t="str">
        <f t="shared" si="72"/>
        <v>어르신 안심 4.5G</v>
      </c>
      <c r="G1675" s="27" t="str">
        <f t="shared" si="73"/>
        <v/>
      </c>
      <c r="H1675" s="389" t="s">
        <v>57</v>
      </c>
    </row>
    <row r="1676" spans="1:8">
      <c r="A1676" s="384" t="s">
        <v>111</v>
      </c>
      <c r="B1676" s="384" t="s">
        <v>102</v>
      </c>
      <c r="C1676" s="385" t="s">
        <v>32</v>
      </c>
      <c r="D1676" s="385" t="s">
        <v>86</v>
      </c>
      <c r="E1676" s="386" t="s">
        <v>1882</v>
      </c>
      <c r="F1676" s="387" t="str">
        <f t="shared" si="72"/>
        <v>어르신 에센스(어르신 스페셜)</v>
      </c>
      <c r="G1676" s="27" t="str">
        <f t="shared" si="73"/>
        <v/>
      </c>
      <c r="H1676" s="389" t="s">
        <v>57</v>
      </c>
    </row>
    <row r="1677" spans="1:8">
      <c r="A1677" s="384" t="s">
        <v>111</v>
      </c>
      <c r="B1677" s="384" t="s">
        <v>102</v>
      </c>
      <c r="C1677" s="385" t="s">
        <v>32</v>
      </c>
      <c r="D1677" s="385" t="s">
        <v>161</v>
      </c>
      <c r="E1677" s="386" t="s">
        <v>1880</v>
      </c>
      <c r="F1677" s="387" t="str">
        <f t="shared" si="72"/>
        <v>T끼리어르신</v>
      </c>
      <c r="G1677" s="27" t="str">
        <f t="shared" si="73"/>
        <v/>
      </c>
      <c r="H1677" s="389" t="s">
        <v>166</v>
      </c>
    </row>
    <row r="1678" spans="1:8">
      <c r="A1678" s="384" t="s">
        <v>111</v>
      </c>
      <c r="B1678" s="384" t="s">
        <v>102</v>
      </c>
      <c r="C1678" s="385" t="s">
        <v>32</v>
      </c>
      <c r="D1678" s="385" t="s">
        <v>160</v>
      </c>
      <c r="E1678" s="386" t="s">
        <v>1879</v>
      </c>
      <c r="F1678" s="387" t="str">
        <f t="shared" si="72"/>
        <v>어르신 안심 2.8G</v>
      </c>
      <c r="G1678" s="27" t="str">
        <f t="shared" si="73"/>
        <v/>
      </c>
      <c r="H1678" s="389" t="s">
        <v>166</v>
      </c>
    </row>
    <row r="1679" spans="1:8">
      <c r="A1679" s="384" t="s">
        <v>111</v>
      </c>
      <c r="B1679" s="384" t="s">
        <v>102</v>
      </c>
      <c r="C1679" s="385" t="s">
        <v>32</v>
      </c>
      <c r="D1679" s="385" t="s">
        <v>160</v>
      </c>
      <c r="E1679" s="386" t="s">
        <v>1881</v>
      </c>
      <c r="F1679" s="387" t="str">
        <f t="shared" si="72"/>
        <v>어르신 안심 4.5G</v>
      </c>
      <c r="G1679" s="27" t="str">
        <f t="shared" si="73"/>
        <v/>
      </c>
      <c r="H1679" s="389" t="s">
        <v>57</v>
      </c>
    </row>
    <row r="1680" spans="1:8">
      <c r="A1680" s="384" t="s">
        <v>111</v>
      </c>
      <c r="B1680" s="384" t="s">
        <v>102</v>
      </c>
      <c r="C1680" s="385" t="s">
        <v>32</v>
      </c>
      <c r="D1680" s="385" t="s">
        <v>160</v>
      </c>
      <c r="E1680" s="386" t="s">
        <v>1882</v>
      </c>
      <c r="F1680" s="387" t="str">
        <f t="shared" si="72"/>
        <v>어르신 에센스(어르신 스페셜)</v>
      </c>
      <c r="G1680" s="27" t="str">
        <f t="shared" si="73"/>
        <v/>
      </c>
      <c r="H1680" s="389" t="s">
        <v>57</v>
      </c>
    </row>
    <row r="1681" spans="1:8">
      <c r="A1681" s="384" t="s">
        <v>111</v>
      </c>
      <c r="B1681" s="384" t="s">
        <v>102</v>
      </c>
      <c r="C1681" s="385" t="s">
        <v>50</v>
      </c>
      <c r="D1681" s="385" t="s">
        <v>5</v>
      </c>
      <c r="E1681" s="386" t="s">
        <v>1880</v>
      </c>
      <c r="F1681" s="387" t="str">
        <f t="shared" si="72"/>
        <v>T끼리어르신</v>
      </c>
      <c r="G1681" s="27" t="str">
        <f t="shared" si="73"/>
        <v/>
      </c>
      <c r="H1681" s="389" t="s">
        <v>166</v>
      </c>
    </row>
    <row r="1682" spans="1:8">
      <c r="A1682" s="384" t="s">
        <v>111</v>
      </c>
      <c r="B1682" s="384" t="s">
        <v>102</v>
      </c>
      <c r="C1682" s="385" t="s">
        <v>33</v>
      </c>
      <c r="D1682" s="385" t="s">
        <v>5</v>
      </c>
      <c r="E1682" s="386" t="s">
        <v>1879</v>
      </c>
      <c r="F1682" s="387" t="str">
        <f t="shared" si="72"/>
        <v>어르신 안심 2.8G</v>
      </c>
      <c r="G1682" s="27" t="str">
        <f t="shared" si="73"/>
        <v/>
      </c>
      <c r="H1682" s="389" t="s">
        <v>166</v>
      </c>
    </row>
    <row r="1683" spans="1:8">
      <c r="A1683" s="384" t="s">
        <v>111</v>
      </c>
      <c r="B1683" s="384" t="s">
        <v>102</v>
      </c>
      <c r="C1683" s="385" t="s">
        <v>33</v>
      </c>
      <c r="D1683" s="385" t="s">
        <v>5</v>
      </c>
      <c r="E1683" s="386" t="s">
        <v>1881</v>
      </c>
      <c r="F1683" s="387" t="str">
        <f t="shared" si="72"/>
        <v>어르신 안심 4.5G</v>
      </c>
      <c r="G1683" s="27" t="str">
        <f t="shared" si="73"/>
        <v/>
      </c>
      <c r="H1683" s="389" t="s">
        <v>57</v>
      </c>
    </row>
    <row r="1684" spans="1:8">
      <c r="A1684" s="384" t="s">
        <v>111</v>
      </c>
      <c r="B1684" s="384" t="s">
        <v>102</v>
      </c>
      <c r="C1684" s="385" t="s">
        <v>33</v>
      </c>
      <c r="D1684" s="385" t="s">
        <v>5</v>
      </c>
      <c r="E1684" s="386" t="s">
        <v>1882</v>
      </c>
      <c r="F1684" s="387" t="str">
        <f t="shared" si="72"/>
        <v>어르신 에센스(어르신 스페셜)</v>
      </c>
      <c r="G1684" s="27" t="str">
        <f t="shared" si="73"/>
        <v/>
      </c>
      <c r="H1684" s="389" t="s">
        <v>57</v>
      </c>
    </row>
    <row r="1685" spans="1:8">
      <c r="A1685" s="384" t="s">
        <v>111</v>
      </c>
      <c r="B1685" s="384" t="s">
        <v>102</v>
      </c>
      <c r="C1685" s="385" t="s">
        <v>33</v>
      </c>
      <c r="D1685" s="385" t="s">
        <v>30</v>
      </c>
      <c r="E1685" s="386" t="s">
        <v>1880</v>
      </c>
      <c r="F1685" s="387" t="str">
        <f t="shared" si="72"/>
        <v>T끼리어르신</v>
      </c>
      <c r="G1685" s="27" t="str">
        <f t="shared" si="73"/>
        <v/>
      </c>
      <c r="H1685" s="389" t="s">
        <v>166</v>
      </c>
    </row>
    <row r="1686" spans="1:8">
      <c r="A1686" s="384" t="s">
        <v>111</v>
      </c>
      <c r="B1686" s="384" t="s">
        <v>102</v>
      </c>
      <c r="C1686" s="385" t="s">
        <v>33</v>
      </c>
      <c r="D1686" s="385" t="s">
        <v>30</v>
      </c>
      <c r="E1686" s="386" t="s">
        <v>1879</v>
      </c>
      <c r="F1686" s="387" t="str">
        <f t="shared" si="72"/>
        <v>어르신 안심 2.8G</v>
      </c>
      <c r="G1686" s="27" t="str">
        <f t="shared" si="73"/>
        <v/>
      </c>
      <c r="H1686" s="389" t="s">
        <v>166</v>
      </c>
    </row>
    <row r="1687" spans="1:8">
      <c r="A1687" s="384" t="s">
        <v>111</v>
      </c>
      <c r="B1687" s="384" t="s">
        <v>102</v>
      </c>
      <c r="C1687" s="385" t="s">
        <v>33</v>
      </c>
      <c r="D1687" s="385" t="s">
        <v>30</v>
      </c>
      <c r="E1687" s="386" t="s">
        <v>1881</v>
      </c>
      <c r="F1687" s="387" t="str">
        <f t="shared" si="72"/>
        <v>어르신 안심 4.5G</v>
      </c>
      <c r="G1687" s="27" t="str">
        <f t="shared" si="73"/>
        <v/>
      </c>
      <c r="H1687" s="389" t="s">
        <v>57</v>
      </c>
    </row>
    <row r="1688" spans="1:8">
      <c r="A1688" s="384" t="s">
        <v>111</v>
      </c>
      <c r="B1688" s="384" t="s">
        <v>102</v>
      </c>
      <c r="C1688" s="385" t="s">
        <v>33</v>
      </c>
      <c r="D1688" s="385" t="s">
        <v>30</v>
      </c>
      <c r="E1688" s="386" t="s">
        <v>1882</v>
      </c>
      <c r="F1688" s="387" t="str">
        <f t="shared" si="72"/>
        <v>어르신 에센스(어르신 스페셜)</v>
      </c>
      <c r="G1688" s="27" t="str">
        <f t="shared" si="73"/>
        <v/>
      </c>
      <c r="H1688" s="389" t="s">
        <v>57</v>
      </c>
    </row>
    <row r="1689" spans="1:8">
      <c r="A1689" s="384" t="s">
        <v>111</v>
      </c>
      <c r="B1689" s="384" t="s">
        <v>102</v>
      </c>
      <c r="C1689" s="385" t="s">
        <v>33</v>
      </c>
      <c r="D1689" s="385" t="s">
        <v>10</v>
      </c>
      <c r="E1689" s="386" t="s">
        <v>1880</v>
      </c>
      <c r="F1689" s="387" t="str">
        <f t="shared" si="72"/>
        <v>T끼리어르신</v>
      </c>
      <c r="G1689" s="27" t="str">
        <f t="shared" si="73"/>
        <v/>
      </c>
      <c r="H1689" s="389" t="s">
        <v>166</v>
      </c>
    </row>
    <row r="1690" spans="1:8">
      <c r="A1690" s="384" t="s">
        <v>111</v>
      </c>
      <c r="B1690" s="384" t="s">
        <v>102</v>
      </c>
      <c r="C1690" s="385" t="s">
        <v>33</v>
      </c>
      <c r="D1690" s="385" t="s">
        <v>10</v>
      </c>
      <c r="E1690" s="386" t="s">
        <v>1879</v>
      </c>
      <c r="F1690" s="387" t="str">
        <f t="shared" si="72"/>
        <v>어르신 안심 2.8G</v>
      </c>
      <c r="G1690" s="27" t="str">
        <f t="shared" si="73"/>
        <v/>
      </c>
      <c r="H1690" s="389" t="s">
        <v>166</v>
      </c>
    </row>
    <row r="1691" spans="1:8">
      <c r="A1691" s="384" t="s">
        <v>111</v>
      </c>
      <c r="B1691" s="384" t="s">
        <v>102</v>
      </c>
      <c r="C1691" s="385" t="s">
        <v>33</v>
      </c>
      <c r="D1691" s="385" t="s">
        <v>10</v>
      </c>
      <c r="E1691" s="386" t="s">
        <v>1881</v>
      </c>
      <c r="F1691" s="387" t="str">
        <f t="shared" si="72"/>
        <v>어르신 안심 4.5G</v>
      </c>
      <c r="G1691" s="27" t="str">
        <f t="shared" si="73"/>
        <v/>
      </c>
      <c r="H1691" s="389" t="s">
        <v>57</v>
      </c>
    </row>
    <row r="1692" spans="1:8">
      <c r="A1692" s="384" t="s">
        <v>111</v>
      </c>
      <c r="B1692" s="384" t="s">
        <v>102</v>
      </c>
      <c r="C1692" s="385" t="s">
        <v>33</v>
      </c>
      <c r="D1692" s="385" t="s">
        <v>10</v>
      </c>
      <c r="E1692" s="386" t="s">
        <v>1882</v>
      </c>
      <c r="F1692" s="387" t="str">
        <f t="shared" si="72"/>
        <v>어르신 에센스(어르신 스페셜)</v>
      </c>
      <c r="G1692" s="27" t="str">
        <f t="shared" si="73"/>
        <v/>
      </c>
      <c r="H1692" s="389" t="s">
        <v>57</v>
      </c>
    </row>
    <row r="1693" spans="1:8">
      <c r="A1693" s="384" t="s">
        <v>111</v>
      </c>
      <c r="B1693" s="384" t="s">
        <v>102</v>
      </c>
      <c r="C1693" s="385" t="s">
        <v>33</v>
      </c>
      <c r="D1693" s="385" t="s">
        <v>13</v>
      </c>
      <c r="E1693" s="386" t="s">
        <v>1880</v>
      </c>
      <c r="F1693" s="387" t="str">
        <f t="shared" si="72"/>
        <v>T끼리어르신</v>
      </c>
      <c r="G1693" s="27" t="str">
        <f t="shared" si="73"/>
        <v/>
      </c>
      <c r="H1693" s="389" t="s">
        <v>166</v>
      </c>
    </row>
    <row r="1694" spans="1:8">
      <c r="A1694" s="384" t="s">
        <v>111</v>
      </c>
      <c r="B1694" s="384" t="s">
        <v>102</v>
      </c>
      <c r="C1694" s="385" t="s">
        <v>33</v>
      </c>
      <c r="D1694" s="385" t="s">
        <v>13</v>
      </c>
      <c r="E1694" s="386" t="s">
        <v>1879</v>
      </c>
      <c r="F1694" s="387" t="str">
        <f t="shared" si="72"/>
        <v>어르신 안심 2.8G</v>
      </c>
      <c r="G1694" s="27" t="str">
        <f t="shared" si="73"/>
        <v/>
      </c>
      <c r="H1694" s="389" t="s">
        <v>166</v>
      </c>
    </row>
    <row r="1695" spans="1:8">
      <c r="A1695" s="384" t="s">
        <v>111</v>
      </c>
      <c r="B1695" s="384" t="s">
        <v>102</v>
      </c>
      <c r="C1695" s="385" t="s">
        <v>33</v>
      </c>
      <c r="D1695" s="385" t="s">
        <v>13</v>
      </c>
      <c r="E1695" s="386" t="s">
        <v>1881</v>
      </c>
      <c r="F1695" s="387" t="str">
        <f t="shared" si="72"/>
        <v>어르신 안심 4.5G</v>
      </c>
      <c r="G1695" s="27" t="str">
        <f t="shared" si="73"/>
        <v/>
      </c>
      <c r="H1695" s="389" t="s">
        <v>57</v>
      </c>
    </row>
    <row r="1696" spans="1:8">
      <c r="A1696" s="384" t="s">
        <v>111</v>
      </c>
      <c r="B1696" s="384" t="s">
        <v>102</v>
      </c>
      <c r="C1696" s="385" t="s">
        <v>33</v>
      </c>
      <c r="D1696" s="385" t="s">
        <v>13</v>
      </c>
      <c r="E1696" s="386" t="s">
        <v>1882</v>
      </c>
      <c r="F1696" s="387" t="str">
        <f t="shared" si="72"/>
        <v>어르신 에센스(어르신 스페셜)</v>
      </c>
      <c r="G1696" s="27" t="str">
        <f t="shared" si="73"/>
        <v/>
      </c>
      <c r="H1696" s="389" t="s">
        <v>57</v>
      </c>
    </row>
    <row r="1697" spans="1:8">
      <c r="A1697" s="384" t="s">
        <v>111</v>
      </c>
      <c r="B1697" s="384" t="s">
        <v>102</v>
      </c>
      <c r="C1697" s="385" t="s">
        <v>33</v>
      </c>
      <c r="D1697" s="385" t="s">
        <v>34</v>
      </c>
      <c r="E1697" s="386" t="s">
        <v>1880</v>
      </c>
      <c r="F1697" s="387" t="str">
        <f t="shared" si="72"/>
        <v>T끼리어르신</v>
      </c>
      <c r="G1697" s="27" t="str">
        <f t="shared" si="73"/>
        <v/>
      </c>
      <c r="H1697" s="389" t="s">
        <v>166</v>
      </c>
    </row>
    <row r="1698" spans="1:8">
      <c r="A1698" s="384" t="s">
        <v>111</v>
      </c>
      <c r="B1698" s="384" t="s">
        <v>102</v>
      </c>
      <c r="C1698" s="385" t="s">
        <v>33</v>
      </c>
      <c r="D1698" s="385" t="s">
        <v>34</v>
      </c>
      <c r="E1698" s="386" t="s">
        <v>1879</v>
      </c>
      <c r="F1698" s="387" t="str">
        <f t="shared" si="72"/>
        <v>어르신 안심 2.8G</v>
      </c>
      <c r="G1698" s="27" t="str">
        <f t="shared" si="73"/>
        <v/>
      </c>
      <c r="H1698" s="389" t="s">
        <v>166</v>
      </c>
    </row>
    <row r="1699" spans="1:8">
      <c r="A1699" s="384" t="s">
        <v>111</v>
      </c>
      <c r="B1699" s="384" t="s">
        <v>102</v>
      </c>
      <c r="C1699" s="385" t="s">
        <v>33</v>
      </c>
      <c r="D1699" s="385" t="s">
        <v>34</v>
      </c>
      <c r="E1699" s="386" t="s">
        <v>1881</v>
      </c>
      <c r="F1699" s="387" t="str">
        <f t="shared" si="72"/>
        <v>어르신 안심 4.5G</v>
      </c>
      <c r="G1699" s="27" t="str">
        <f t="shared" si="73"/>
        <v/>
      </c>
      <c r="H1699" s="389" t="s">
        <v>57</v>
      </c>
    </row>
    <row r="1700" spans="1:8">
      <c r="A1700" s="384" t="s">
        <v>111</v>
      </c>
      <c r="B1700" s="384" t="s">
        <v>102</v>
      </c>
      <c r="C1700" s="385" t="s">
        <v>33</v>
      </c>
      <c r="D1700" s="385" t="s">
        <v>34</v>
      </c>
      <c r="E1700" s="386" t="s">
        <v>1882</v>
      </c>
      <c r="F1700" s="387" t="str">
        <f t="shared" si="72"/>
        <v>어르신 에센스(어르신 스페셜)</v>
      </c>
      <c r="G1700" s="27" t="str">
        <f t="shared" si="73"/>
        <v/>
      </c>
      <c r="H1700" s="389" t="s">
        <v>57</v>
      </c>
    </row>
    <row r="1701" spans="1:8">
      <c r="A1701" s="384" t="s">
        <v>111</v>
      </c>
      <c r="B1701" s="384" t="s">
        <v>102</v>
      </c>
      <c r="C1701" s="385" t="s">
        <v>33</v>
      </c>
      <c r="D1701" s="385" t="s">
        <v>86</v>
      </c>
      <c r="E1701" s="386" t="s">
        <v>1880</v>
      </c>
      <c r="F1701" s="387" t="str">
        <f t="shared" si="72"/>
        <v>T끼리어르신</v>
      </c>
      <c r="G1701" s="27" t="str">
        <f t="shared" si="73"/>
        <v/>
      </c>
      <c r="H1701" s="389" t="s">
        <v>166</v>
      </c>
    </row>
    <row r="1702" spans="1:8">
      <c r="A1702" s="384" t="s">
        <v>111</v>
      </c>
      <c r="B1702" s="384" t="s">
        <v>102</v>
      </c>
      <c r="C1702" s="385" t="s">
        <v>33</v>
      </c>
      <c r="D1702" s="385" t="s">
        <v>86</v>
      </c>
      <c r="E1702" s="386" t="s">
        <v>1879</v>
      </c>
      <c r="F1702" s="387" t="str">
        <f t="shared" si="72"/>
        <v>어르신 안심 2.8G</v>
      </c>
      <c r="G1702" s="27" t="str">
        <f t="shared" si="73"/>
        <v/>
      </c>
      <c r="H1702" s="389" t="s">
        <v>166</v>
      </c>
    </row>
    <row r="1703" spans="1:8">
      <c r="A1703" s="384" t="s">
        <v>111</v>
      </c>
      <c r="B1703" s="384" t="s">
        <v>102</v>
      </c>
      <c r="C1703" s="385" t="s">
        <v>33</v>
      </c>
      <c r="D1703" s="385" t="s">
        <v>86</v>
      </c>
      <c r="E1703" s="386" t="s">
        <v>1881</v>
      </c>
      <c r="F1703" s="387" t="str">
        <f t="shared" si="72"/>
        <v>어르신 안심 4.5G</v>
      </c>
      <c r="G1703" s="27" t="str">
        <f t="shared" si="73"/>
        <v/>
      </c>
      <c r="H1703" s="389" t="s">
        <v>57</v>
      </c>
    </row>
    <row r="1704" spans="1:8">
      <c r="A1704" s="384" t="s">
        <v>111</v>
      </c>
      <c r="B1704" s="384" t="s">
        <v>102</v>
      </c>
      <c r="C1704" s="385" t="s">
        <v>33</v>
      </c>
      <c r="D1704" s="385" t="s">
        <v>86</v>
      </c>
      <c r="E1704" s="386" t="s">
        <v>1882</v>
      </c>
      <c r="F1704" s="387" t="str">
        <f t="shared" si="72"/>
        <v>어르신 에센스(어르신 스페셜)</v>
      </c>
      <c r="G1704" s="27" t="str">
        <f t="shared" si="73"/>
        <v/>
      </c>
      <c r="H1704" s="389" t="s">
        <v>57</v>
      </c>
    </row>
    <row r="1705" spans="1:8">
      <c r="A1705" s="384" t="s">
        <v>111</v>
      </c>
      <c r="B1705" s="384" t="s">
        <v>102</v>
      </c>
      <c r="C1705" s="385" t="s">
        <v>33</v>
      </c>
      <c r="D1705" s="385" t="s">
        <v>161</v>
      </c>
      <c r="E1705" s="386" t="s">
        <v>1880</v>
      </c>
      <c r="F1705" s="387" t="str">
        <f t="shared" si="72"/>
        <v>T끼리어르신</v>
      </c>
      <c r="G1705" s="27" t="str">
        <f t="shared" si="73"/>
        <v/>
      </c>
      <c r="H1705" s="389" t="s">
        <v>166</v>
      </c>
    </row>
    <row r="1706" spans="1:8">
      <c r="A1706" s="384" t="s">
        <v>111</v>
      </c>
      <c r="B1706" s="384" t="s">
        <v>102</v>
      </c>
      <c r="C1706" s="385" t="s">
        <v>33</v>
      </c>
      <c r="D1706" s="385" t="s">
        <v>160</v>
      </c>
      <c r="E1706" s="386" t="s">
        <v>1879</v>
      </c>
      <c r="F1706" s="387" t="str">
        <f t="shared" si="72"/>
        <v>어르신 안심 2.8G</v>
      </c>
      <c r="G1706" s="27" t="str">
        <f t="shared" si="73"/>
        <v/>
      </c>
      <c r="H1706" s="389" t="s">
        <v>166</v>
      </c>
    </row>
    <row r="1707" spans="1:8">
      <c r="A1707" s="384" t="s">
        <v>111</v>
      </c>
      <c r="B1707" s="384" t="s">
        <v>102</v>
      </c>
      <c r="C1707" s="385" t="s">
        <v>33</v>
      </c>
      <c r="D1707" s="385" t="s">
        <v>160</v>
      </c>
      <c r="E1707" s="386" t="s">
        <v>1881</v>
      </c>
      <c r="F1707" s="387" t="str">
        <f t="shared" si="72"/>
        <v>어르신 안심 4.5G</v>
      </c>
      <c r="G1707" s="27" t="str">
        <f t="shared" si="73"/>
        <v/>
      </c>
      <c r="H1707" s="389" t="s">
        <v>57</v>
      </c>
    </row>
    <row r="1708" spans="1:8">
      <c r="A1708" s="384" t="s">
        <v>111</v>
      </c>
      <c r="B1708" s="384" t="s">
        <v>102</v>
      </c>
      <c r="C1708" s="385" t="s">
        <v>33</v>
      </c>
      <c r="D1708" s="385" t="s">
        <v>160</v>
      </c>
      <c r="E1708" s="386" t="s">
        <v>1882</v>
      </c>
      <c r="F1708" s="387" t="str">
        <f t="shared" si="72"/>
        <v>어르신 에센스(어르신 스페셜)</v>
      </c>
      <c r="G1708" s="27" t="str">
        <f t="shared" si="73"/>
        <v/>
      </c>
      <c r="H1708" s="389" t="s">
        <v>57</v>
      </c>
    </row>
    <row r="1709" spans="1:8">
      <c r="A1709" s="384" t="s">
        <v>111</v>
      </c>
      <c r="B1709" s="384" t="s">
        <v>159</v>
      </c>
      <c r="C1709" s="385" t="s">
        <v>28</v>
      </c>
      <c r="D1709" s="385" t="s">
        <v>5</v>
      </c>
      <c r="E1709" s="386" t="s">
        <v>1880</v>
      </c>
      <c r="F1709" s="387" t="str">
        <f t="shared" ref="F1709:F1772" si="74">IFERROR(VLOOKUP(E1709,$A$10:$I$16,9,0),0)</f>
        <v>쿠키즈스마트</v>
      </c>
      <c r="G1709" s="27" t="str">
        <f t="shared" si="73"/>
        <v/>
      </c>
      <c r="H1709" s="389" t="s">
        <v>56</v>
      </c>
    </row>
    <row r="1710" spans="1:8">
      <c r="A1710" s="384" t="s">
        <v>111</v>
      </c>
      <c r="B1710" s="384" t="s">
        <v>158</v>
      </c>
      <c r="C1710" s="385" t="s">
        <v>28</v>
      </c>
      <c r="D1710" s="385" t="s">
        <v>5</v>
      </c>
      <c r="E1710" s="386" t="s">
        <v>1879</v>
      </c>
      <c r="F1710" s="387" t="str">
        <f t="shared" si="74"/>
        <v>쿠키즈스마트</v>
      </c>
      <c r="G1710" s="27" t="str">
        <f t="shared" si="73"/>
        <v/>
      </c>
      <c r="H1710" s="389" t="s">
        <v>56</v>
      </c>
    </row>
    <row r="1711" spans="1:8">
      <c r="A1711" s="384" t="s">
        <v>111</v>
      </c>
      <c r="B1711" s="384" t="s">
        <v>158</v>
      </c>
      <c r="C1711" s="385" t="s">
        <v>28</v>
      </c>
      <c r="D1711" s="385" t="s">
        <v>5</v>
      </c>
      <c r="E1711" s="386" t="s">
        <v>1881</v>
      </c>
      <c r="F1711" s="387" t="str">
        <f t="shared" si="74"/>
        <v>쿠키즈스마트</v>
      </c>
      <c r="G1711" s="27" t="str">
        <f t="shared" si="73"/>
        <v/>
      </c>
      <c r="H1711" s="389" t="s">
        <v>56</v>
      </c>
    </row>
    <row r="1712" spans="1:8">
      <c r="A1712" s="384" t="s">
        <v>111</v>
      </c>
      <c r="B1712" s="384" t="s">
        <v>158</v>
      </c>
      <c r="C1712" s="385" t="s">
        <v>28</v>
      </c>
      <c r="D1712" s="385" t="s">
        <v>5</v>
      </c>
      <c r="E1712" s="386" t="s">
        <v>1882</v>
      </c>
      <c r="F1712" s="387" t="str">
        <f t="shared" si="74"/>
        <v>쿠키즈스마트</v>
      </c>
      <c r="G1712" s="27" t="str">
        <f t="shared" si="73"/>
        <v/>
      </c>
      <c r="H1712" s="389" t="s">
        <v>56</v>
      </c>
    </row>
    <row r="1713" spans="1:8">
      <c r="A1713" s="384" t="s">
        <v>111</v>
      </c>
      <c r="B1713" s="384" t="s">
        <v>158</v>
      </c>
      <c r="C1713" s="385" t="s">
        <v>28</v>
      </c>
      <c r="D1713" s="385" t="s">
        <v>30</v>
      </c>
      <c r="E1713" s="386" t="s">
        <v>1880</v>
      </c>
      <c r="F1713" s="387" t="str">
        <f t="shared" si="74"/>
        <v>쿠키즈스마트</v>
      </c>
      <c r="G1713" s="27" t="str">
        <f t="shared" si="73"/>
        <v/>
      </c>
      <c r="H1713" s="389" t="s">
        <v>56</v>
      </c>
    </row>
    <row r="1714" spans="1:8">
      <c r="A1714" s="384" t="s">
        <v>111</v>
      </c>
      <c r="B1714" s="384" t="s">
        <v>158</v>
      </c>
      <c r="C1714" s="385" t="s">
        <v>28</v>
      </c>
      <c r="D1714" s="385" t="s">
        <v>30</v>
      </c>
      <c r="E1714" s="386" t="s">
        <v>1879</v>
      </c>
      <c r="F1714" s="387" t="str">
        <f t="shared" si="74"/>
        <v>쿠키즈스마트</v>
      </c>
      <c r="G1714" s="27" t="str">
        <f t="shared" si="73"/>
        <v/>
      </c>
      <c r="H1714" s="389" t="s">
        <v>56</v>
      </c>
    </row>
    <row r="1715" spans="1:8">
      <c r="A1715" s="384" t="s">
        <v>111</v>
      </c>
      <c r="B1715" s="384" t="s">
        <v>158</v>
      </c>
      <c r="C1715" s="385" t="s">
        <v>28</v>
      </c>
      <c r="D1715" s="385" t="s">
        <v>30</v>
      </c>
      <c r="E1715" s="386" t="s">
        <v>1881</v>
      </c>
      <c r="F1715" s="387" t="str">
        <f t="shared" si="74"/>
        <v>쿠키즈스마트</v>
      </c>
      <c r="G1715" s="27" t="str">
        <f t="shared" si="73"/>
        <v/>
      </c>
      <c r="H1715" s="389" t="s">
        <v>56</v>
      </c>
    </row>
    <row r="1716" spans="1:8">
      <c r="A1716" s="384" t="s">
        <v>111</v>
      </c>
      <c r="B1716" s="384" t="s">
        <v>158</v>
      </c>
      <c r="C1716" s="385" t="s">
        <v>28</v>
      </c>
      <c r="D1716" s="385" t="s">
        <v>30</v>
      </c>
      <c r="E1716" s="386" t="s">
        <v>1882</v>
      </c>
      <c r="F1716" s="387" t="str">
        <f t="shared" si="74"/>
        <v>쿠키즈스마트</v>
      </c>
      <c r="G1716" s="27" t="str">
        <f t="shared" si="73"/>
        <v/>
      </c>
      <c r="H1716" s="389" t="s">
        <v>56</v>
      </c>
    </row>
    <row r="1717" spans="1:8">
      <c r="A1717" s="384" t="s">
        <v>111</v>
      </c>
      <c r="B1717" s="384" t="s">
        <v>158</v>
      </c>
      <c r="C1717" s="385" t="s">
        <v>28</v>
      </c>
      <c r="D1717" s="385" t="s">
        <v>10</v>
      </c>
      <c r="E1717" s="386" t="s">
        <v>1880</v>
      </c>
      <c r="F1717" s="387" t="str">
        <f t="shared" si="74"/>
        <v>쿠키즈스마트</v>
      </c>
      <c r="G1717" s="27" t="str">
        <f t="shared" si="73"/>
        <v/>
      </c>
      <c r="H1717" s="389" t="s">
        <v>56</v>
      </c>
    </row>
    <row r="1718" spans="1:8">
      <c r="A1718" s="384" t="s">
        <v>111</v>
      </c>
      <c r="B1718" s="384" t="s">
        <v>158</v>
      </c>
      <c r="C1718" s="385" t="s">
        <v>28</v>
      </c>
      <c r="D1718" s="385" t="s">
        <v>10</v>
      </c>
      <c r="E1718" s="386" t="s">
        <v>1879</v>
      </c>
      <c r="F1718" s="387" t="str">
        <f t="shared" si="74"/>
        <v>쿠키즈스마트</v>
      </c>
      <c r="G1718" s="27" t="str">
        <f t="shared" si="73"/>
        <v/>
      </c>
      <c r="H1718" s="389" t="s">
        <v>56</v>
      </c>
    </row>
    <row r="1719" spans="1:8">
      <c r="A1719" s="384" t="s">
        <v>111</v>
      </c>
      <c r="B1719" s="384" t="s">
        <v>158</v>
      </c>
      <c r="C1719" s="385" t="s">
        <v>28</v>
      </c>
      <c r="D1719" s="385" t="s">
        <v>10</v>
      </c>
      <c r="E1719" s="386" t="s">
        <v>1881</v>
      </c>
      <c r="F1719" s="387" t="str">
        <f t="shared" si="74"/>
        <v>쿠키즈스마트</v>
      </c>
      <c r="G1719" s="27" t="str">
        <f t="shared" si="73"/>
        <v/>
      </c>
      <c r="H1719" s="389" t="s">
        <v>56</v>
      </c>
    </row>
    <row r="1720" spans="1:8">
      <c r="A1720" s="384" t="s">
        <v>111</v>
      </c>
      <c r="B1720" s="384" t="s">
        <v>158</v>
      </c>
      <c r="C1720" s="385" t="s">
        <v>28</v>
      </c>
      <c r="D1720" s="385" t="s">
        <v>10</v>
      </c>
      <c r="E1720" s="386" t="s">
        <v>1882</v>
      </c>
      <c r="F1720" s="387" t="str">
        <f t="shared" si="74"/>
        <v>쿠키즈스마트</v>
      </c>
      <c r="G1720" s="27" t="str">
        <f t="shared" si="73"/>
        <v/>
      </c>
      <c r="H1720" s="389" t="s">
        <v>56</v>
      </c>
    </row>
    <row r="1721" spans="1:8">
      <c r="A1721" s="384" t="s">
        <v>111</v>
      </c>
      <c r="B1721" s="384" t="s">
        <v>158</v>
      </c>
      <c r="C1721" s="385" t="s">
        <v>28</v>
      </c>
      <c r="D1721" s="385" t="s">
        <v>13</v>
      </c>
      <c r="E1721" s="386" t="s">
        <v>1880</v>
      </c>
      <c r="F1721" s="387" t="str">
        <f t="shared" si="74"/>
        <v>쿠키즈스마트</v>
      </c>
      <c r="G1721" s="27" t="str">
        <f t="shared" si="73"/>
        <v/>
      </c>
      <c r="H1721" s="389" t="s">
        <v>56</v>
      </c>
    </row>
    <row r="1722" spans="1:8">
      <c r="A1722" s="384" t="s">
        <v>111</v>
      </c>
      <c r="B1722" s="384" t="s">
        <v>158</v>
      </c>
      <c r="C1722" s="385" t="s">
        <v>28</v>
      </c>
      <c r="D1722" s="385" t="s">
        <v>13</v>
      </c>
      <c r="E1722" s="386" t="s">
        <v>1879</v>
      </c>
      <c r="F1722" s="387" t="str">
        <f t="shared" si="74"/>
        <v>쿠키즈스마트</v>
      </c>
      <c r="G1722" s="27" t="str">
        <f t="shared" si="73"/>
        <v/>
      </c>
      <c r="H1722" s="389" t="s">
        <v>56</v>
      </c>
    </row>
    <row r="1723" spans="1:8">
      <c r="A1723" s="384" t="s">
        <v>111</v>
      </c>
      <c r="B1723" s="384" t="s">
        <v>158</v>
      </c>
      <c r="C1723" s="385" t="s">
        <v>28</v>
      </c>
      <c r="D1723" s="385" t="s">
        <v>13</v>
      </c>
      <c r="E1723" s="386" t="s">
        <v>1881</v>
      </c>
      <c r="F1723" s="387" t="str">
        <f t="shared" si="74"/>
        <v>쿠키즈스마트</v>
      </c>
      <c r="G1723" s="27" t="str">
        <f t="shared" si="73"/>
        <v/>
      </c>
      <c r="H1723" s="389" t="s">
        <v>56</v>
      </c>
    </row>
    <row r="1724" spans="1:8">
      <c r="A1724" s="384" t="s">
        <v>111</v>
      </c>
      <c r="B1724" s="384" t="s">
        <v>158</v>
      </c>
      <c r="C1724" s="385" t="s">
        <v>28</v>
      </c>
      <c r="D1724" s="385" t="s">
        <v>13</v>
      </c>
      <c r="E1724" s="386" t="s">
        <v>1882</v>
      </c>
      <c r="F1724" s="387" t="str">
        <f t="shared" si="74"/>
        <v>쿠키즈스마트</v>
      </c>
      <c r="G1724" s="27" t="str">
        <f t="shared" si="73"/>
        <v/>
      </c>
      <c r="H1724" s="389" t="s">
        <v>56</v>
      </c>
    </row>
    <row r="1725" spans="1:8">
      <c r="A1725" s="384" t="s">
        <v>111</v>
      </c>
      <c r="B1725" s="384" t="s">
        <v>158</v>
      </c>
      <c r="C1725" s="385" t="s">
        <v>28</v>
      </c>
      <c r="D1725" s="385" t="s">
        <v>34</v>
      </c>
      <c r="E1725" s="386" t="s">
        <v>1880</v>
      </c>
      <c r="F1725" s="387" t="str">
        <f t="shared" si="74"/>
        <v>쿠키즈스마트</v>
      </c>
      <c r="G1725" s="27" t="str">
        <f t="shared" ref="G1725:G1788" si="75">IF(F1725="스몰","LTE안심옵션","")</f>
        <v/>
      </c>
      <c r="H1725" s="389" t="s">
        <v>56</v>
      </c>
    </row>
    <row r="1726" spans="1:8">
      <c r="A1726" s="384" t="s">
        <v>111</v>
      </c>
      <c r="B1726" s="384" t="s">
        <v>158</v>
      </c>
      <c r="C1726" s="385" t="s">
        <v>28</v>
      </c>
      <c r="D1726" s="385" t="s">
        <v>34</v>
      </c>
      <c r="E1726" s="386" t="s">
        <v>1879</v>
      </c>
      <c r="F1726" s="387" t="str">
        <f t="shared" si="74"/>
        <v>쿠키즈스마트</v>
      </c>
      <c r="G1726" s="27" t="str">
        <f t="shared" si="75"/>
        <v/>
      </c>
      <c r="H1726" s="389" t="s">
        <v>56</v>
      </c>
    </row>
    <row r="1727" spans="1:8">
      <c r="A1727" s="384" t="s">
        <v>111</v>
      </c>
      <c r="B1727" s="384" t="s">
        <v>158</v>
      </c>
      <c r="C1727" s="385" t="s">
        <v>28</v>
      </c>
      <c r="D1727" s="385" t="s">
        <v>34</v>
      </c>
      <c r="E1727" s="386" t="s">
        <v>1881</v>
      </c>
      <c r="F1727" s="387" t="str">
        <f t="shared" si="74"/>
        <v>쿠키즈스마트</v>
      </c>
      <c r="G1727" s="27" t="str">
        <f t="shared" si="75"/>
        <v/>
      </c>
      <c r="H1727" s="389" t="s">
        <v>56</v>
      </c>
    </row>
    <row r="1728" spans="1:8">
      <c r="A1728" s="384" t="s">
        <v>111</v>
      </c>
      <c r="B1728" s="384" t="s">
        <v>158</v>
      </c>
      <c r="C1728" s="385" t="s">
        <v>28</v>
      </c>
      <c r="D1728" s="385" t="s">
        <v>34</v>
      </c>
      <c r="E1728" s="386" t="s">
        <v>1882</v>
      </c>
      <c r="F1728" s="387" t="str">
        <f t="shared" si="74"/>
        <v>쿠키즈스마트</v>
      </c>
      <c r="G1728" s="27" t="str">
        <f t="shared" si="75"/>
        <v/>
      </c>
      <c r="H1728" s="389" t="s">
        <v>56</v>
      </c>
    </row>
    <row r="1729" spans="1:8">
      <c r="A1729" s="384" t="s">
        <v>111</v>
      </c>
      <c r="B1729" s="384" t="s">
        <v>158</v>
      </c>
      <c r="C1729" s="385" t="s">
        <v>28</v>
      </c>
      <c r="D1729" s="385" t="s">
        <v>86</v>
      </c>
      <c r="E1729" s="386" t="s">
        <v>1880</v>
      </c>
      <c r="F1729" s="387" t="str">
        <f t="shared" si="74"/>
        <v>쿠키즈스마트</v>
      </c>
      <c r="G1729" s="27" t="str">
        <f t="shared" si="75"/>
        <v/>
      </c>
      <c r="H1729" s="389" t="s">
        <v>56</v>
      </c>
    </row>
    <row r="1730" spans="1:8">
      <c r="A1730" s="384" t="s">
        <v>111</v>
      </c>
      <c r="B1730" s="384" t="s">
        <v>158</v>
      </c>
      <c r="C1730" s="385" t="s">
        <v>28</v>
      </c>
      <c r="D1730" s="385" t="s">
        <v>86</v>
      </c>
      <c r="E1730" s="386" t="s">
        <v>1879</v>
      </c>
      <c r="F1730" s="387" t="str">
        <f t="shared" si="74"/>
        <v>쿠키즈스마트</v>
      </c>
      <c r="G1730" s="27" t="str">
        <f t="shared" si="75"/>
        <v/>
      </c>
      <c r="H1730" s="389" t="s">
        <v>56</v>
      </c>
    </row>
    <row r="1731" spans="1:8">
      <c r="A1731" s="384" t="s">
        <v>111</v>
      </c>
      <c r="B1731" s="384" t="s">
        <v>158</v>
      </c>
      <c r="C1731" s="385" t="s">
        <v>28</v>
      </c>
      <c r="D1731" s="385" t="s">
        <v>86</v>
      </c>
      <c r="E1731" s="386" t="s">
        <v>1881</v>
      </c>
      <c r="F1731" s="387" t="str">
        <f t="shared" si="74"/>
        <v>쿠키즈스마트</v>
      </c>
      <c r="G1731" s="27" t="str">
        <f t="shared" si="75"/>
        <v/>
      </c>
      <c r="H1731" s="389" t="s">
        <v>56</v>
      </c>
    </row>
    <row r="1732" spans="1:8">
      <c r="A1732" s="384" t="s">
        <v>111</v>
      </c>
      <c r="B1732" s="384" t="s">
        <v>158</v>
      </c>
      <c r="C1732" s="385" t="s">
        <v>28</v>
      </c>
      <c r="D1732" s="385" t="s">
        <v>86</v>
      </c>
      <c r="E1732" s="386" t="s">
        <v>1882</v>
      </c>
      <c r="F1732" s="387" t="str">
        <f t="shared" si="74"/>
        <v>쿠키즈스마트</v>
      </c>
      <c r="G1732" s="27" t="str">
        <f t="shared" si="75"/>
        <v/>
      </c>
      <c r="H1732" s="389" t="s">
        <v>56</v>
      </c>
    </row>
    <row r="1733" spans="1:8">
      <c r="A1733" s="384" t="s">
        <v>111</v>
      </c>
      <c r="B1733" s="384" t="s">
        <v>158</v>
      </c>
      <c r="C1733" s="385" t="s">
        <v>28</v>
      </c>
      <c r="D1733" s="385" t="s">
        <v>161</v>
      </c>
      <c r="E1733" s="386" t="s">
        <v>1880</v>
      </c>
      <c r="F1733" s="387" t="str">
        <f t="shared" si="74"/>
        <v>쿠키즈스마트</v>
      </c>
      <c r="G1733" s="27" t="str">
        <f t="shared" si="75"/>
        <v/>
      </c>
      <c r="H1733" s="389" t="s">
        <v>56</v>
      </c>
    </row>
    <row r="1734" spans="1:8">
      <c r="A1734" s="384" t="s">
        <v>111</v>
      </c>
      <c r="B1734" s="384" t="s">
        <v>158</v>
      </c>
      <c r="C1734" s="385" t="s">
        <v>28</v>
      </c>
      <c r="D1734" s="385" t="s">
        <v>160</v>
      </c>
      <c r="E1734" s="386" t="s">
        <v>1879</v>
      </c>
      <c r="F1734" s="387" t="str">
        <f t="shared" si="74"/>
        <v>쿠키즈스마트</v>
      </c>
      <c r="G1734" s="27" t="str">
        <f t="shared" si="75"/>
        <v/>
      </c>
      <c r="H1734" s="389" t="s">
        <v>56</v>
      </c>
    </row>
    <row r="1735" spans="1:8">
      <c r="A1735" s="384" t="s">
        <v>111</v>
      </c>
      <c r="B1735" s="384" t="s">
        <v>158</v>
      </c>
      <c r="C1735" s="385" t="s">
        <v>28</v>
      </c>
      <c r="D1735" s="385" t="s">
        <v>160</v>
      </c>
      <c r="E1735" s="386" t="s">
        <v>1881</v>
      </c>
      <c r="F1735" s="387" t="str">
        <f t="shared" si="74"/>
        <v>쿠키즈스마트</v>
      </c>
      <c r="G1735" s="27" t="str">
        <f t="shared" si="75"/>
        <v/>
      </c>
      <c r="H1735" s="389" t="s">
        <v>56</v>
      </c>
    </row>
    <row r="1736" spans="1:8">
      <c r="A1736" s="384" t="s">
        <v>111</v>
      </c>
      <c r="B1736" s="384" t="s">
        <v>158</v>
      </c>
      <c r="C1736" s="385" t="s">
        <v>28</v>
      </c>
      <c r="D1736" s="385" t="s">
        <v>160</v>
      </c>
      <c r="E1736" s="386" t="s">
        <v>1882</v>
      </c>
      <c r="F1736" s="387" t="str">
        <f t="shared" si="74"/>
        <v>쿠키즈스마트</v>
      </c>
      <c r="G1736" s="27" t="str">
        <f t="shared" si="75"/>
        <v/>
      </c>
      <c r="H1736" s="389" t="s">
        <v>56</v>
      </c>
    </row>
    <row r="1737" spans="1:8">
      <c r="A1737" s="384" t="s">
        <v>111</v>
      </c>
      <c r="B1737" s="384" t="s">
        <v>158</v>
      </c>
      <c r="C1737" s="385" t="s">
        <v>48</v>
      </c>
      <c r="D1737" s="385" t="s">
        <v>5</v>
      </c>
      <c r="E1737" s="386" t="s">
        <v>1880</v>
      </c>
      <c r="F1737" s="387" t="str">
        <f t="shared" si="74"/>
        <v>쿠키즈스마트</v>
      </c>
      <c r="G1737" s="27" t="str">
        <f t="shared" si="75"/>
        <v/>
      </c>
      <c r="H1737" s="389" t="s">
        <v>56</v>
      </c>
    </row>
    <row r="1738" spans="1:8">
      <c r="A1738" s="384" t="s">
        <v>111</v>
      </c>
      <c r="B1738" s="384" t="s">
        <v>158</v>
      </c>
      <c r="C1738" s="385" t="s">
        <v>31</v>
      </c>
      <c r="D1738" s="385" t="s">
        <v>5</v>
      </c>
      <c r="E1738" s="386" t="s">
        <v>1879</v>
      </c>
      <c r="F1738" s="387" t="str">
        <f t="shared" si="74"/>
        <v>쿠키즈스마트</v>
      </c>
      <c r="G1738" s="27" t="str">
        <f t="shared" si="75"/>
        <v/>
      </c>
      <c r="H1738" s="389" t="s">
        <v>56</v>
      </c>
    </row>
    <row r="1739" spans="1:8">
      <c r="A1739" s="384" t="s">
        <v>111</v>
      </c>
      <c r="B1739" s="384" t="s">
        <v>158</v>
      </c>
      <c r="C1739" s="385" t="s">
        <v>31</v>
      </c>
      <c r="D1739" s="385" t="s">
        <v>5</v>
      </c>
      <c r="E1739" s="386" t="s">
        <v>1881</v>
      </c>
      <c r="F1739" s="387" t="str">
        <f t="shared" si="74"/>
        <v>쿠키즈스마트</v>
      </c>
      <c r="G1739" s="27" t="str">
        <f t="shared" si="75"/>
        <v/>
      </c>
      <c r="H1739" s="389" t="s">
        <v>56</v>
      </c>
    </row>
    <row r="1740" spans="1:8">
      <c r="A1740" s="384" t="s">
        <v>111</v>
      </c>
      <c r="B1740" s="384" t="s">
        <v>158</v>
      </c>
      <c r="C1740" s="385" t="s">
        <v>31</v>
      </c>
      <c r="D1740" s="385" t="s">
        <v>5</v>
      </c>
      <c r="E1740" s="386" t="s">
        <v>1882</v>
      </c>
      <c r="F1740" s="387" t="str">
        <f t="shared" si="74"/>
        <v>쿠키즈스마트</v>
      </c>
      <c r="G1740" s="27" t="str">
        <f t="shared" si="75"/>
        <v/>
      </c>
      <c r="H1740" s="389" t="s">
        <v>56</v>
      </c>
    </row>
    <row r="1741" spans="1:8">
      <c r="A1741" s="384" t="s">
        <v>111</v>
      </c>
      <c r="B1741" s="384" t="s">
        <v>158</v>
      </c>
      <c r="C1741" s="385" t="s">
        <v>31</v>
      </c>
      <c r="D1741" s="385" t="s">
        <v>30</v>
      </c>
      <c r="E1741" s="386" t="s">
        <v>1880</v>
      </c>
      <c r="F1741" s="387" t="str">
        <f t="shared" si="74"/>
        <v>쿠키즈스마트</v>
      </c>
      <c r="G1741" s="27" t="str">
        <f t="shared" si="75"/>
        <v/>
      </c>
      <c r="H1741" s="389" t="s">
        <v>56</v>
      </c>
    </row>
    <row r="1742" spans="1:8">
      <c r="A1742" s="384" t="s">
        <v>111</v>
      </c>
      <c r="B1742" s="384" t="s">
        <v>158</v>
      </c>
      <c r="C1742" s="385" t="s">
        <v>31</v>
      </c>
      <c r="D1742" s="385" t="s">
        <v>30</v>
      </c>
      <c r="E1742" s="386" t="s">
        <v>1879</v>
      </c>
      <c r="F1742" s="387" t="str">
        <f t="shared" si="74"/>
        <v>쿠키즈스마트</v>
      </c>
      <c r="G1742" s="27" t="str">
        <f t="shared" si="75"/>
        <v/>
      </c>
      <c r="H1742" s="389" t="s">
        <v>56</v>
      </c>
    </row>
    <row r="1743" spans="1:8">
      <c r="A1743" s="384" t="s">
        <v>111</v>
      </c>
      <c r="B1743" s="384" t="s">
        <v>158</v>
      </c>
      <c r="C1743" s="385" t="s">
        <v>31</v>
      </c>
      <c r="D1743" s="385" t="s">
        <v>30</v>
      </c>
      <c r="E1743" s="386" t="s">
        <v>1881</v>
      </c>
      <c r="F1743" s="387" t="str">
        <f t="shared" si="74"/>
        <v>쿠키즈스마트</v>
      </c>
      <c r="G1743" s="27" t="str">
        <f t="shared" si="75"/>
        <v/>
      </c>
      <c r="H1743" s="389" t="s">
        <v>56</v>
      </c>
    </row>
    <row r="1744" spans="1:8">
      <c r="A1744" s="384" t="s">
        <v>111</v>
      </c>
      <c r="B1744" s="384" t="s">
        <v>158</v>
      </c>
      <c r="C1744" s="385" t="s">
        <v>31</v>
      </c>
      <c r="D1744" s="385" t="s">
        <v>30</v>
      </c>
      <c r="E1744" s="386" t="s">
        <v>1882</v>
      </c>
      <c r="F1744" s="387" t="str">
        <f t="shared" si="74"/>
        <v>쿠키즈스마트</v>
      </c>
      <c r="G1744" s="27" t="str">
        <f t="shared" si="75"/>
        <v/>
      </c>
      <c r="H1744" s="389" t="s">
        <v>56</v>
      </c>
    </row>
    <row r="1745" spans="1:8">
      <c r="A1745" s="384" t="s">
        <v>111</v>
      </c>
      <c r="B1745" s="384" t="s">
        <v>158</v>
      </c>
      <c r="C1745" s="385" t="s">
        <v>31</v>
      </c>
      <c r="D1745" s="385" t="s">
        <v>10</v>
      </c>
      <c r="E1745" s="386" t="s">
        <v>1880</v>
      </c>
      <c r="F1745" s="387" t="str">
        <f t="shared" si="74"/>
        <v>쿠키즈스마트</v>
      </c>
      <c r="G1745" s="27" t="str">
        <f t="shared" si="75"/>
        <v/>
      </c>
      <c r="H1745" s="389" t="s">
        <v>56</v>
      </c>
    </row>
    <row r="1746" spans="1:8">
      <c r="A1746" s="384" t="s">
        <v>111</v>
      </c>
      <c r="B1746" s="384" t="s">
        <v>158</v>
      </c>
      <c r="C1746" s="385" t="s">
        <v>31</v>
      </c>
      <c r="D1746" s="385" t="s">
        <v>10</v>
      </c>
      <c r="E1746" s="386" t="s">
        <v>1879</v>
      </c>
      <c r="F1746" s="387" t="str">
        <f t="shared" si="74"/>
        <v>쿠키즈스마트</v>
      </c>
      <c r="G1746" s="27" t="str">
        <f t="shared" si="75"/>
        <v/>
      </c>
      <c r="H1746" s="389" t="s">
        <v>56</v>
      </c>
    </row>
    <row r="1747" spans="1:8">
      <c r="A1747" s="384" t="s">
        <v>111</v>
      </c>
      <c r="B1747" s="384" t="s">
        <v>158</v>
      </c>
      <c r="C1747" s="385" t="s">
        <v>31</v>
      </c>
      <c r="D1747" s="385" t="s">
        <v>10</v>
      </c>
      <c r="E1747" s="386" t="s">
        <v>1881</v>
      </c>
      <c r="F1747" s="387" t="str">
        <f t="shared" si="74"/>
        <v>쿠키즈스마트</v>
      </c>
      <c r="G1747" s="27" t="str">
        <f t="shared" si="75"/>
        <v/>
      </c>
      <c r="H1747" s="389" t="s">
        <v>56</v>
      </c>
    </row>
    <row r="1748" spans="1:8">
      <c r="A1748" s="384" t="s">
        <v>111</v>
      </c>
      <c r="B1748" s="384" t="s">
        <v>158</v>
      </c>
      <c r="C1748" s="385" t="s">
        <v>31</v>
      </c>
      <c r="D1748" s="385" t="s">
        <v>10</v>
      </c>
      <c r="E1748" s="386" t="s">
        <v>1882</v>
      </c>
      <c r="F1748" s="387" t="str">
        <f t="shared" si="74"/>
        <v>쿠키즈스마트</v>
      </c>
      <c r="G1748" s="27" t="str">
        <f t="shared" si="75"/>
        <v/>
      </c>
      <c r="H1748" s="389" t="s">
        <v>56</v>
      </c>
    </row>
    <row r="1749" spans="1:8">
      <c r="A1749" s="384" t="s">
        <v>111</v>
      </c>
      <c r="B1749" s="384" t="s">
        <v>158</v>
      </c>
      <c r="C1749" s="385" t="s">
        <v>31</v>
      </c>
      <c r="D1749" s="385" t="s">
        <v>13</v>
      </c>
      <c r="E1749" s="386" t="s">
        <v>1880</v>
      </c>
      <c r="F1749" s="387" t="str">
        <f t="shared" si="74"/>
        <v>쿠키즈스마트</v>
      </c>
      <c r="G1749" s="27" t="str">
        <f t="shared" si="75"/>
        <v/>
      </c>
      <c r="H1749" s="389" t="s">
        <v>56</v>
      </c>
    </row>
    <row r="1750" spans="1:8">
      <c r="A1750" s="384" t="s">
        <v>111</v>
      </c>
      <c r="B1750" s="384" t="s">
        <v>158</v>
      </c>
      <c r="C1750" s="385" t="s">
        <v>31</v>
      </c>
      <c r="D1750" s="385" t="s">
        <v>13</v>
      </c>
      <c r="E1750" s="386" t="s">
        <v>1879</v>
      </c>
      <c r="F1750" s="387" t="str">
        <f t="shared" si="74"/>
        <v>쿠키즈스마트</v>
      </c>
      <c r="G1750" s="27" t="str">
        <f t="shared" si="75"/>
        <v/>
      </c>
      <c r="H1750" s="389" t="s">
        <v>56</v>
      </c>
    </row>
    <row r="1751" spans="1:8">
      <c r="A1751" s="384" t="s">
        <v>111</v>
      </c>
      <c r="B1751" s="384" t="s">
        <v>158</v>
      </c>
      <c r="C1751" s="385" t="s">
        <v>31</v>
      </c>
      <c r="D1751" s="385" t="s">
        <v>13</v>
      </c>
      <c r="E1751" s="386" t="s">
        <v>1881</v>
      </c>
      <c r="F1751" s="387" t="str">
        <f t="shared" si="74"/>
        <v>쿠키즈스마트</v>
      </c>
      <c r="G1751" s="27" t="str">
        <f t="shared" si="75"/>
        <v/>
      </c>
      <c r="H1751" s="389" t="s">
        <v>56</v>
      </c>
    </row>
    <row r="1752" spans="1:8">
      <c r="A1752" s="384" t="s">
        <v>111</v>
      </c>
      <c r="B1752" s="384" t="s">
        <v>158</v>
      </c>
      <c r="C1752" s="385" t="s">
        <v>31</v>
      </c>
      <c r="D1752" s="385" t="s">
        <v>13</v>
      </c>
      <c r="E1752" s="386" t="s">
        <v>1882</v>
      </c>
      <c r="F1752" s="387" t="str">
        <f t="shared" si="74"/>
        <v>쿠키즈스마트</v>
      </c>
      <c r="G1752" s="27" t="str">
        <f t="shared" si="75"/>
        <v/>
      </c>
      <c r="H1752" s="389" t="s">
        <v>56</v>
      </c>
    </row>
    <row r="1753" spans="1:8">
      <c r="A1753" s="384" t="s">
        <v>111</v>
      </c>
      <c r="B1753" s="384" t="s">
        <v>158</v>
      </c>
      <c r="C1753" s="385" t="s">
        <v>31</v>
      </c>
      <c r="D1753" s="385" t="s">
        <v>34</v>
      </c>
      <c r="E1753" s="386" t="s">
        <v>1880</v>
      </c>
      <c r="F1753" s="387" t="str">
        <f t="shared" si="74"/>
        <v>쿠키즈스마트</v>
      </c>
      <c r="G1753" s="27" t="str">
        <f t="shared" si="75"/>
        <v/>
      </c>
      <c r="H1753" s="389" t="s">
        <v>56</v>
      </c>
    </row>
    <row r="1754" spans="1:8">
      <c r="A1754" s="384" t="s">
        <v>111</v>
      </c>
      <c r="B1754" s="384" t="s">
        <v>158</v>
      </c>
      <c r="C1754" s="385" t="s">
        <v>31</v>
      </c>
      <c r="D1754" s="385" t="s">
        <v>34</v>
      </c>
      <c r="E1754" s="386" t="s">
        <v>1879</v>
      </c>
      <c r="F1754" s="387" t="str">
        <f t="shared" si="74"/>
        <v>쿠키즈스마트</v>
      </c>
      <c r="G1754" s="27" t="str">
        <f t="shared" si="75"/>
        <v/>
      </c>
      <c r="H1754" s="389" t="s">
        <v>56</v>
      </c>
    </row>
    <row r="1755" spans="1:8">
      <c r="A1755" s="384" t="s">
        <v>111</v>
      </c>
      <c r="B1755" s="384" t="s">
        <v>158</v>
      </c>
      <c r="C1755" s="385" t="s">
        <v>31</v>
      </c>
      <c r="D1755" s="385" t="s">
        <v>34</v>
      </c>
      <c r="E1755" s="386" t="s">
        <v>1881</v>
      </c>
      <c r="F1755" s="387" t="str">
        <f t="shared" si="74"/>
        <v>쿠키즈스마트</v>
      </c>
      <c r="G1755" s="27" t="str">
        <f t="shared" si="75"/>
        <v/>
      </c>
      <c r="H1755" s="389" t="s">
        <v>56</v>
      </c>
    </row>
    <row r="1756" spans="1:8">
      <c r="A1756" s="384" t="s">
        <v>111</v>
      </c>
      <c r="B1756" s="384" t="s">
        <v>158</v>
      </c>
      <c r="C1756" s="385" t="s">
        <v>31</v>
      </c>
      <c r="D1756" s="385" t="s">
        <v>34</v>
      </c>
      <c r="E1756" s="386" t="s">
        <v>1882</v>
      </c>
      <c r="F1756" s="387" t="str">
        <f t="shared" si="74"/>
        <v>쿠키즈스마트</v>
      </c>
      <c r="G1756" s="27" t="str">
        <f t="shared" si="75"/>
        <v/>
      </c>
      <c r="H1756" s="389" t="s">
        <v>56</v>
      </c>
    </row>
    <row r="1757" spans="1:8">
      <c r="A1757" s="384" t="s">
        <v>111</v>
      </c>
      <c r="B1757" s="384" t="s">
        <v>158</v>
      </c>
      <c r="C1757" s="385" t="s">
        <v>31</v>
      </c>
      <c r="D1757" s="385" t="s">
        <v>86</v>
      </c>
      <c r="E1757" s="386" t="s">
        <v>1880</v>
      </c>
      <c r="F1757" s="387" t="str">
        <f t="shared" si="74"/>
        <v>쿠키즈스마트</v>
      </c>
      <c r="G1757" s="27" t="str">
        <f t="shared" si="75"/>
        <v/>
      </c>
      <c r="H1757" s="389" t="s">
        <v>56</v>
      </c>
    </row>
    <row r="1758" spans="1:8">
      <c r="A1758" s="384" t="s">
        <v>111</v>
      </c>
      <c r="B1758" s="384" t="s">
        <v>158</v>
      </c>
      <c r="C1758" s="385" t="s">
        <v>31</v>
      </c>
      <c r="D1758" s="385" t="s">
        <v>86</v>
      </c>
      <c r="E1758" s="386" t="s">
        <v>1879</v>
      </c>
      <c r="F1758" s="387" t="str">
        <f t="shared" si="74"/>
        <v>쿠키즈스마트</v>
      </c>
      <c r="G1758" s="27" t="str">
        <f t="shared" si="75"/>
        <v/>
      </c>
      <c r="H1758" s="389" t="s">
        <v>56</v>
      </c>
    </row>
    <row r="1759" spans="1:8">
      <c r="A1759" s="384" t="s">
        <v>111</v>
      </c>
      <c r="B1759" s="384" t="s">
        <v>158</v>
      </c>
      <c r="C1759" s="385" t="s">
        <v>31</v>
      </c>
      <c r="D1759" s="385" t="s">
        <v>86</v>
      </c>
      <c r="E1759" s="386" t="s">
        <v>1881</v>
      </c>
      <c r="F1759" s="387" t="str">
        <f t="shared" si="74"/>
        <v>쿠키즈스마트</v>
      </c>
      <c r="G1759" s="27" t="str">
        <f t="shared" si="75"/>
        <v/>
      </c>
      <c r="H1759" s="389" t="s">
        <v>56</v>
      </c>
    </row>
    <row r="1760" spans="1:8">
      <c r="A1760" s="384" t="s">
        <v>111</v>
      </c>
      <c r="B1760" s="384" t="s">
        <v>158</v>
      </c>
      <c r="C1760" s="385" t="s">
        <v>31</v>
      </c>
      <c r="D1760" s="385" t="s">
        <v>86</v>
      </c>
      <c r="E1760" s="386" t="s">
        <v>1882</v>
      </c>
      <c r="F1760" s="387" t="str">
        <f t="shared" si="74"/>
        <v>쿠키즈스마트</v>
      </c>
      <c r="G1760" s="27" t="str">
        <f t="shared" si="75"/>
        <v/>
      </c>
      <c r="H1760" s="389" t="s">
        <v>56</v>
      </c>
    </row>
    <row r="1761" spans="1:8">
      <c r="A1761" s="384" t="s">
        <v>111</v>
      </c>
      <c r="B1761" s="384" t="s">
        <v>158</v>
      </c>
      <c r="C1761" s="385" t="s">
        <v>31</v>
      </c>
      <c r="D1761" s="385" t="s">
        <v>161</v>
      </c>
      <c r="E1761" s="386" t="s">
        <v>1880</v>
      </c>
      <c r="F1761" s="387" t="str">
        <f t="shared" si="74"/>
        <v>쿠키즈스마트</v>
      </c>
      <c r="G1761" s="27" t="str">
        <f t="shared" si="75"/>
        <v/>
      </c>
      <c r="H1761" s="389" t="s">
        <v>56</v>
      </c>
    </row>
    <row r="1762" spans="1:8">
      <c r="A1762" s="384" t="s">
        <v>111</v>
      </c>
      <c r="B1762" s="384" t="s">
        <v>158</v>
      </c>
      <c r="C1762" s="385" t="s">
        <v>31</v>
      </c>
      <c r="D1762" s="385" t="s">
        <v>160</v>
      </c>
      <c r="E1762" s="386" t="s">
        <v>1879</v>
      </c>
      <c r="F1762" s="387" t="str">
        <f t="shared" si="74"/>
        <v>쿠키즈스마트</v>
      </c>
      <c r="G1762" s="27" t="str">
        <f t="shared" si="75"/>
        <v/>
      </c>
      <c r="H1762" s="389" t="s">
        <v>56</v>
      </c>
    </row>
    <row r="1763" spans="1:8">
      <c r="A1763" s="384" t="s">
        <v>111</v>
      </c>
      <c r="B1763" s="384" t="s">
        <v>158</v>
      </c>
      <c r="C1763" s="385" t="s">
        <v>31</v>
      </c>
      <c r="D1763" s="385" t="s">
        <v>160</v>
      </c>
      <c r="E1763" s="386" t="s">
        <v>1881</v>
      </c>
      <c r="F1763" s="387" t="str">
        <f t="shared" si="74"/>
        <v>쿠키즈스마트</v>
      </c>
      <c r="G1763" s="27" t="str">
        <f t="shared" si="75"/>
        <v/>
      </c>
      <c r="H1763" s="389" t="s">
        <v>56</v>
      </c>
    </row>
    <row r="1764" spans="1:8">
      <c r="A1764" s="384" t="s">
        <v>111</v>
      </c>
      <c r="B1764" s="384" t="s">
        <v>158</v>
      </c>
      <c r="C1764" s="385" t="s">
        <v>31</v>
      </c>
      <c r="D1764" s="385" t="s">
        <v>160</v>
      </c>
      <c r="E1764" s="386" t="s">
        <v>1882</v>
      </c>
      <c r="F1764" s="387" t="str">
        <f t="shared" si="74"/>
        <v>쿠키즈스마트</v>
      </c>
      <c r="G1764" s="27" t="str">
        <f t="shared" si="75"/>
        <v/>
      </c>
      <c r="H1764" s="389" t="s">
        <v>56</v>
      </c>
    </row>
    <row r="1765" spans="1:8">
      <c r="A1765" s="384" t="s">
        <v>111</v>
      </c>
      <c r="B1765" s="384" t="s">
        <v>158</v>
      </c>
      <c r="C1765" s="385" t="s">
        <v>49</v>
      </c>
      <c r="D1765" s="385" t="s">
        <v>5</v>
      </c>
      <c r="E1765" s="386" t="s">
        <v>1880</v>
      </c>
      <c r="F1765" s="387" t="str">
        <f t="shared" si="74"/>
        <v>쿠키즈스마트</v>
      </c>
      <c r="G1765" s="27" t="str">
        <f t="shared" si="75"/>
        <v/>
      </c>
      <c r="H1765" s="389" t="s">
        <v>56</v>
      </c>
    </row>
    <row r="1766" spans="1:8">
      <c r="A1766" s="384" t="s">
        <v>111</v>
      </c>
      <c r="B1766" s="384" t="s">
        <v>158</v>
      </c>
      <c r="C1766" s="385" t="s">
        <v>32</v>
      </c>
      <c r="D1766" s="385" t="s">
        <v>5</v>
      </c>
      <c r="E1766" s="386" t="s">
        <v>1879</v>
      </c>
      <c r="F1766" s="387" t="str">
        <f t="shared" si="74"/>
        <v>쿠키즈스마트</v>
      </c>
      <c r="G1766" s="27" t="str">
        <f t="shared" si="75"/>
        <v/>
      </c>
      <c r="H1766" s="389" t="s">
        <v>56</v>
      </c>
    </row>
    <row r="1767" spans="1:8">
      <c r="A1767" s="384" t="s">
        <v>111</v>
      </c>
      <c r="B1767" s="384" t="s">
        <v>158</v>
      </c>
      <c r="C1767" s="385" t="s">
        <v>32</v>
      </c>
      <c r="D1767" s="385" t="s">
        <v>5</v>
      </c>
      <c r="E1767" s="386" t="s">
        <v>1881</v>
      </c>
      <c r="F1767" s="387" t="str">
        <f t="shared" si="74"/>
        <v>쿠키즈스마트</v>
      </c>
      <c r="G1767" s="27" t="str">
        <f t="shared" si="75"/>
        <v/>
      </c>
      <c r="H1767" s="389" t="s">
        <v>56</v>
      </c>
    </row>
    <row r="1768" spans="1:8">
      <c r="A1768" s="384" t="s">
        <v>111</v>
      </c>
      <c r="B1768" s="384" t="s">
        <v>158</v>
      </c>
      <c r="C1768" s="385" t="s">
        <v>32</v>
      </c>
      <c r="D1768" s="385" t="s">
        <v>5</v>
      </c>
      <c r="E1768" s="386" t="s">
        <v>1882</v>
      </c>
      <c r="F1768" s="387" t="str">
        <f t="shared" si="74"/>
        <v>쿠키즈스마트</v>
      </c>
      <c r="G1768" s="27" t="str">
        <f t="shared" si="75"/>
        <v/>
      </c>
      <c r="H1768" s="389" t="s">
        <v>56</v>
      </c>
    </row>
    <row r="1769" spans="1:8">
      <c r="A1769" s="384" t="s">
        <v>111</v>
      </c>
      <c r="B1769" s="384" t="s">
        <v>158</v>
      </c>
      <c r="C1769" s="385" t="s">
        <v>32</v>
      </c>
      <c r="D1769" s="385" t="s">
        <v>30</v>
      </c>
      <c r="E1769" s="386" t="s">
        <v>1880</v>
      </c>
      <c r="F1769" s="387" t="str">
        <f t="shared" si="74"/>
        <v>쿠키즈스마트</v>
      </c>
      <c r="G1769" s="27" t="str">
        <f t="shared" si="75"/>
        <v/>
      </c>
      <c r="H1769" s="389" t="s">
        <v>56</v>
      </c>
    </row>
    <row r="1770" spans="1:8">
      <c r="A1770" s="384" t="s">
        <v>111</v>
      </c>
      <c r="B1770" s="384" t="s">
        <v>158</v>
      </c>
      <c r="C1770" s="385" t="s">
        <v>32</v>
      </c>
      <c r="D1770" s="385" t="s">
        <v>30</v>
      </c>
      <c r="E1770" s="386" t="s">
        <v>1879</v>
      </c>
      <c r="F1770" s="387" t="str">
        <f t="shared" si="74"/>
        <v>쿠키즈스마트</v>
      </c>
      <c r="G1770" s="27" t="str">
        <f t="shared" si="75"/>
        <v/>
      </c>
      <c r="H1770" s="389" t="s">
        <v>56</v>
      </c>
    </row>
    <row r="1771" spans="1:8">
      <c r="A1771" s="384" t="s">
        <v>111</v>
      </c>
      <c r="B1771" s="384" t="s">
        <v>158</v>
      </c>
      <c r="C1771" s="385" t="s">
        <v>32</v>
      </c>
      <c r="D1771" s="385" t="s">
        <v>30</v>
      </c>
      <c r="E1771" s="386" t="s">
        <v>1881</v>
      </c>
      <c r="F1771" s="387" t="str">
        <f t="shared" si="74"/>
        <v>쿠키즈스마트</v>
      </c>
      <c r="G1771" s="27" t="str">
        <f t="shared" si="75"/>
        <v/>
      </c>
      <c r="H1771" s="389" t="s">
        <v>56</v>
      </c>
    </row>
    <row r="1772" spans="1:8">
      <c r="A1772" s="384" t="s">
        <v>111</v>
      </c>
      <c r="B1772" s="384" t="s">
        <v>158</v>
      </c>
      <c r="C1772" s="385" t="s">
        <v>32</v>
      </c>
      <c r="D1772" s="385" t="s">
        <v>30</v>
      </c>
      <c r="E1772" s="386" t="s">
        <v>1882</v>
      </c>
      <c r="F1772" s="387" t="str">
        <f t="shared" si="74"/>
        <v>쿠키즈스마트</v>
      </c>
      <c r="G1772" s="27" t="str">
        <f t="shared" si="75"/>
        <v/>
      </c>
      <c r="H1772" s="389" t="s">
        <v>56</v>
      </c>
    </row>
    <row r="1773" spans="1:8">
      <c r="A1773" s="384" t="s">
        <v>111</v>
      </c>
      <c r="B1773" s="384" t="s">
        <v>158</v>
      </c>
      <c r="C1773" s="385" t="s">
        <v>32</v>
      </c>
      <c r="D1773" s="385" t="s">
        <v>10</v>
      </c>
      <c r="E1773" s="386" t="s">
        <v>1880</v>
      </c>
      <c r="F1773" s="387" t="str">
        <f t="shared" ref="F1773:F1820" si="76">IFERROR(VLOOKUP(E1773,$A$10:$I$16,9,0),0)</f>
        <v>쿠키즈스마트</v>
      </c>
      <c r="G1773" s="27" t="str">
        <f t="shared" si="75"/>
        <v/>
      </c>
      <c r="H1773" s="389" t="s">
        <v>56</v>
      </c>
    </row>
    <row r="1774" spans="1:8">
      <c r="A1774" s="384" t="s">
        <v>111</v>
      </c>
      <c r="B1774" s="384" t="s">
        <v>158</v>
      </c>
      <c r="C1774" s="385" t="s">
        <v>32</v>
      </c>
      <c r="D1774" s="385" t="s">
        <v>10</v>
      </c>
      <c r="E1774" s="386" t="s">
        <v>1879</v>
      </c>
      <c r="F1774" s="387" t="str">
        <f t="shared" si="76"/>
        <v>쿠키즈스마트</v>
      </c>
      <c r="G1774" s="27" t="str">
        <f t="shared" si="75"/>
        <v/>
      </c>
      <c r="H1774" s="389" t="s">
        <v>56</v>
      </c>
    </row>
    <row r="1775" spans="1:8">
      <c r="A1775" s="384" t="s">
        <v>111</v>
      </c>
      <c r="B1775" s="384" t="s">
        <v>158</v>
      </c>
      <c r="C1775" s="385" t="s">
        <v>32</v>
      </c>
      <c r="D1775" s="385" t="s">
        <v>10</v>
      </c>
      <c r="E1775" s="386" t="s">
        <v>1881</v>
      </c>
      <c r="F1775" s="387" t="str">
        <f t="shared" si="76"/>
        <v>쿠키즈스마트</v>
      </c>
      <c r="G1775" s="27" t="str">
        <f t="shared" si="75"/>
        <v/>
      </c>
      <c r="H1775" s="389" t="s">
        <v>56</v>
      </c>
    </row>
    <row r="1776" spans="1:8">
      <c r="A1776" s="384" t="s">
        <v>111</v>
      </c>
      <c r="B1776" s="384" t="s">
        <v>158</v>
      </c>
      <c r="C1776" s="385" t="s">
        <v>32</v>
      </c>
      <c r="D1776" s="385" t="s">
        <v>10</v>
      </c>
      <c r="E1776" s="386" t="s">
        <v>1882</v>
      </c>
      <c r="F1776" s="387" t="str">
        <f t="shared" si="76"/>
        <v>쿠키즈스마트</v>
      </c>
      <c r="G1776" s="27" t="str">
        <f t="shared" si="75"/>
        <v/>
      </c>
      <c r="H1776" s="389" t="s">
        <v>56</v>
      </c>
    </row>
    <row r="1777" spans="1:8">
      <c r="A1777" s="384" t="s">
        <v>111</v>
      </c>
      <c r="B1777" s="384" t="s">
        <v>158</v>
      </c>
      <c r="C1777" s="385" t="s">
        <v>32</v>
      </c>
      <c r="D1777" s="385" t="s">
        <v>13</v>
      </c>
      <c r="E1777" s="386" t="s">
        <v>1880</v>
      </c>
      <c r="F1777" s="387" t="str">
        <f t="shared" si="76"/>
        <v>쿠키즈스마트</v>
      </c>
      <c r="G1777" s="27" t="str">
        <f t="shared" si="75"/>
        <v/>
      </c>
      <c r="H1777" s="389" t="s">
        <v>56</v>
      </c>
    </row>
    <row r="1778" spans="1:8">
      <c r="A1778" s="384" t="s">
        <v>111</v>
      </c>
      <c r="B1778" s="384" t="s">
        <v>158</v>
      </c>
      <c r="C1778" s="385" t="s">
        <v>32</v>
      </c>
      <c r="D1778" s="385" t="s">
        <v>13</v>
      </c>
      <c r="E1778" s="386" t="s">
        <v>1879</v>
      </c>
      <c r="F1778" s="387" t="str">
        <f t="shared" si="76"/>
        <v>쿠키즈스마트</v>
      </c>
      <c r="G1778" s="27" t="str">
        <f t="shared" si="75"/>
        <v/>
      </c>
      <c r="H1778" s="389" t="s">
        <v>56</v>
      </c>
    </row>
    <row r="1779" spans="1:8">
      <c r="A1779" s="384" t="s">
        <v>111</v>
      </c>
      <c r="B1779" s="384" t="s">
        <v>158</v>
      </c>
      <c r="C1779" s="385" t="s">
        <v>32</v>
      </c>
      <c r="D1779" s="385" t="s">
        <v>13</v>
      </c>
      <c r="E1779" s="386" t="s">
        <v>1881</v>
      </c>
      <c r="F1779" s="387" t="str">
        <f t="shared" si="76"/>
        <v>쿠키즈스마트</v>
      </c>
      <c r="G1779" s="27" t="str">
        <f t="shared" si="75"/>
        <v/>
      </c>
      <c r="H1779" s="389" t="s">
        <v>56</v>
      </c>
    </row>
    <row r="1780" spans="1:8">
      <c r="A1780" s="384" t="s">
        <v>111</v>
      </c>
      <c r="B1780" s="384" t="s">
        <v>158</v>
      </c>
      <c r="C1780" s="385" t="s">
        <v>32</v>
      </c>
      <c r="D1780" s="385" t="s">
        <v>13</v>
      </c>
      <c r="E1780" s="386" t="s">
        <v>1882</v>
      </c>
      <c r="F1780" s="387" t="str">
        <f t="shared" si="76"/>
        <v>쿠키즈스마트</v>
      </c>
      <c r="G1780" s="27" t="str">
        <f t="shared" si="75"/>
        <v/>
      </c>
      <c r="H1780" s="389" t="s">
        <v>56</v>
      </c>
    </row>
    <row r="1781" spans="1:8">
      <c r="A1781" s="384" t="s">
        <v>111</v>
      </c>
      <c r="B1781" s="384" t="s">
        <v>158</v>
      </c>
      <c r="C1781" s="385" t="s">
        <v>32</v>
      </c>
      <c r="D1781" s="385" t="s">
        <v>34</v>
      </c>
      <c r="E1781" s="386" t="s">
        <v>1880</v>
      </c>
      <c r="F1781" s="387" t="str">
        <f t="shared" si="76"/>
        <v>쿠키즈스마트</v>
      </c>
      <c r="G1781" s="27" t="str">
        <f t="shared" si="75"/>
        <v/>
      </c>
      <c r="H1781" s="389" t="s">
        <v>56</v>
      </c>
    </row>
    <row r="1782" spans="1:8">
      <c r="A1782" s="384" t="s">
        <v>111</v>
      </c>
      <c r="B1782" s="384" t="s">
        <v>158</v>
      </c>
      <c r="C1782" s="385" t="s">
        <v>32</v>
      </c>
      <c r="D1782" s="385" t="s">
        <v>34</v>
      </c>
      <c r="E1782" s="386" t="s">
        <v>1879</v>
      </c>
      <c r="F1782" s="387" t="str">
        <f t="shared" si="76"/>
        <v>쿠키즈스마트</v>
      </c>
      <c r="G1782" s="27" t="str">
        <f t="shared" si="75"/>
        <v/>
      </c>
      <c r="H1782" s="389" t="s">
        <v>56</v>
      </c>
    </row>
    <row r="1783" spans="1:8">
      <c r="A1783" s="384" t="s">
        <v>111</v>
      </c>
      <c r="B1783" s="384" t="s">
        <v>158</v>
      </c>
      <c r="C1783" s="385" t="s">
        <v>32</v>
      </c>
      <c r="D1783" s="385" t="s">
        <v>34</v>
      </c>
      <c r="E1783" s="386" t="s">
        <v>1881</v>
      </c>
      <c r="F1783" s="387" t="str">
        <f t="shared" si="76"/>
        <v>쿠키즈스마트</v>
      </c>
      <c r="G1783" s="27" t="str">
        <f t="shared" si="75"/>
        <v/>
      </c>
      <c r="H1783" s="389" t="s">
        <v>56</v>
      </c>
    </row>
    <row r="1784" spans="1:8">
      <c r="A1784" s="384" t="s">
        <v>111</v>
      </c>
      <c r="B1784" s="384" t="s">
        <v>158</v>
      </c>
      <c r="C1784" s="385" t="s">
        <v>32</v>
      </c>
      <c r="D1784" s="385" t="s">
        <v>34</v>
      </c>
      <c r="E1784" s="386" t="s">
        <v>1882</v>
      </c>
      <c r="F1784" s="387" t="str">
        <f t="shared" si="76"/>
        <v>쿠키즈스마트</v>
      </c>
      <c r="G1784" s="27" t="str">
        <f t="shared" si="75"/>
        <v/>
      </c>
      <c r="H1784" s="389" t="s">
        <v>56</v>
      </c>
    </row>
    <row r="1785" spans="1:8">
      <c r="A1785" s="384" t="s">
        <v>111</v>
      </c>
      <c r="B1785" s="384" t="s">
        <v>158</v>
      </c>
      <c r="C1785" s="385" t="s">
        <v>32</v>
      </c>
      <c r="D1785" s="385" t="s">
        <v>86</v>
      </c>
      <c r="E1785" s="386" t="s">
        <v>1880</v>
      </c>
      <c r="F1785" s="387" t="str">
        <f t="shared" si="76"/>
        <v>쿠키즈스마트</v>
      </c>
      <c r="G1785" s="27" t="str">
        <f t="shared" si="75"/>
        <v/>
      </c>
      <c r="H1785" s="389" t="s">
        <v>56</v>
      </c>
    </row>
    <row r="1786" spans="1:8">
      <c r="A1786" s="384" t="s">
        <v>111</v>
      </c>
      <c r="B1786" s="384" t="s">
        <v>158</v>
      </c>
      <c r="C1786" s="385" t="s">
        <v>32</v>
      </c>
      <c r="D1786" s="385" t="s">
        <v>86</v>
      </c>
      <c r="E1786" s="386" t="s">
        <v>1879</v>
      </c>
      <c r="F1786" s="387" t="str">
        <f t="shared" si="76"/>
        <v>쿠키즈스마트</v>
      </c>
      <c r="G1786" s="27" t="str">
        <f t="shared" si="75"/>
        <v/>
      </c>
      <c r="H1786" s="389" t="s">
        <v>56</v>
      </c>
    </row>
    <row r="1787" spans="1:8">
      <c r="A1787" s="384" t="s">
        <v>111</v>
      </c>
      <c r="B1787" s="384" t="s">
        <v>158</v>
      </c>
      <c r="C1787" s="385" t="s">
        <v>32</v>
      </c>
      <c r="D1787" s="385" t="s">
        <v>86</v>
      </c>
      <c r="E1787" s="386" t="s">
        <v>1881</v>
      </c>
      <c r="F1787" s="387" t="str">
        <f t="shared" si="76"/>
        <v>쿠키즈스마트</v>
      </c>
      <c r="G1787" s="27" t="str">
        <f t="shared" si="75"/>
        <v/>
      </c>
      <c r="H1787" s="389" t="s">
        <v>56</v>
      </c>
    </row>
    <row r="1788" spans="1:8">
      <c r="A1788" s="384" t="s">
        <v>111</v>
      </c>
      <c r="B1788" s="384" t="s">
        <v>158</v>
      </c>
      <c r="C1788" s="385" t="s">
        <v>32</v>
      </c>
      <c r="D1788" s="385" t="s">
        <v>86</v>
      </c>
      <c r="E1788" s="386" t="s">
        <v>1882</v>
      </c>
      <c r="F1788" s="387" t="str">
        <f t="shared" si="76"/>
        <v>쿠키즈스마트</v>
      </c>
      <c r="G1788" s="27" t="str">
        <f t="shared" si="75"/>
        <v/>
      </c>
      <c r="H1788" s="389" t="s">
        <v>56</v>
      </c>
    </row>
    <row r="1789" spans="1:8">
      <c r="A1789" s="384" t="s">
        <v>111</v>
      </c>
      <c r="B1789" s="384" t="s">
        <v>158</v>
      </c>
      <c r="C1789" s="385" t="s">
        <v>32</v>
      </c>
      <c r="D1789" s="385" t="s">
        <v>161</v>
      </c>
      <c r="E1789" s="386" t="s">
        <v>1880</v>
      </c>
      <c r="F1789" s="387" t="str">
        <f t="shared" si="76"/>
        <v>쿠키즈스마트</v>
      </c>
      <c r="G1789" s="27" t="str">
        <f t="shared" ref="G1789:G1820" si="77">IF(F1789="스몰","LTE안심옵션","")</f>
        <v/>
      </c>
      <c r="H1789" s="389" t="s">
        <v>56</v>
      </c>
    </row>
    <row r="1790" spans="1:8">
      <c r="A1790" s="384" t="s">
        <v>111</v>
      </c>
      <c r="B1790" s="384" t="s">
        <v>158</v>
      </c>
      <c r="C1790" s="385" t="s">
        <v>32</v>
      </c>
      <c r="D1790" s="385" t="s">
        <v>160</v>
      </c>
      <c r="E1790" s="386" t="s">
        <v>1879</v>
      </c>
      <c r="F1790" s="387" t="str">
        <f t="shared" si="76"/>
        <v>쿠키즈스마트</v>
      </c>
      <c r="G1790" s="27" t="str">
        <f t="shared" si="77"/>
        <v/>
      </c>
      <c r="H1790" s="389" t="s">
        <v>56</v>
      </c>
    </row>
    <row r="1791" spans="1:8">
      <c r="A1791" s="384" t="s">
        <v>111</v>
      </c>
      <c r="B1791" s="384" t="s">
        <v>158</v>
      </c>
      <c r="C1791" s="385" t="s">
        <v>32</v>
      </c>
      <c r="D1791" s="385" t="s">
        <v>160</v>
      </c>
      <c r="E1791" s="386" t="s">
        <v>1881</v>
      </c>
      <c r="F1791" s="387" t="str">
        <f t="shared" si="76"/>
        <v>쿠키즈스마트</v>
      </c>
      <c r="G1791" s="27" t="str">
        <f t="shared" si="77"/>
        <v/>
      </c>
      <c r="H1791" s="389" t="s">
        <v>56</v>
      </c>
    </row>
    <row r="1792" spans="1:8">
      <c r="A1792" s="384" t="s">
        <v>111</v>
      </c>
      <c r="B1792" s="384" t="s">
        <v>158</v>
      </c>
      <c r="C1792" s="385" t="s">
        <v>32</v>
      </c>
      <c r="D1792" s="385" t="s">
        <v>160</v>
      </c>
      <c r="E1792" s="386" t="s">
        <v>1882</v>
      </c>
      <c r="F1792" s="387" t="str">
        <f t="shared" si="76"/>
        <v>쿠키즈스마트</v>
      </c>
      <c r="G1792" s="27" t="str">
        <f t="shared" si="77"/>
        <v/>
      </c>
      <c r="H1792" s="389" t="s">
        <v>56</v>
      </c>
    </row>
    <row r="1793" spans="1:8">
      <c r="A1793" s="384" t="s">
        <v>111</v>
      </c>
      <c r="B1793" s="384" t="s">
        <v>158</v>
      </c>
      <c r="C1793" s="385" t="s">
        <v>50</v>
      </c>
      <c r="D1793" s="385" t="s">
        <v>5</v>
      </c>
      <c r="E1793" s="386" t="s">
        <v>1880</v>
      </c>
      <c r="F1793" s="387" t="str">
        <f t="shared" si="76"/>
        <v>쿠키즈스마트</v>
      </c>
      <c r="G1793" s="27" t="str">
        <f t="shared" si="77"/>
        <v/>
      </c>
      <c r="H1793" s="389" t="s">
        <v>56</v>
      </c>
    </row>
    <row r="1794" spans="1:8">
      <c r="A1794" s="384" t="s">
        <v>111</v>
      </c>
      <c r="B1794" s="384" t="s">
        <v>158</v>
      </c>
      <c r="C1794" s="385" t="s">
        <v>33</v>
      </c>
      <c r="D1794" s="385" t="s">
        <v>5</v>
      </c>
      <c r="E1794" s="386" t="s">
        <v>1879</v>
      </c>
      <c r="F1794" s="387" t="str">
        <f t="shared" si="76"/>
        <v>쿠키즈스마트</v>
      </c>
      <c r="G1794" s="27" t="str">
        <f t="shared" si="77"/>
        <v/>
      </c>
      <c r="H1794" s="389" t="s">
        <v>56</v>
      </c>
    </row>
    <row r="1795" spans="1:8">
      <c r="A1795" s="384" t="s">
        <v>111</v>
      </c>
      <c r="B1795" s="384" t="s">
        <v>158</v>
      </c>
      <c r="C1795" s="385" t="s">
        <v>33</v>
      </c>
      <c r="D1795" s="385" t="s">
        <v>5</v>
      </c>
      <c r="E1795" s="386" t="s">
        <v>1881</v>
      </c>
      <c r="F1795" s="387" t="str">
        <f t="shared" si="76"/>
        <v>쿠키즈스마트</v>
      </c>
      <c r="G1795" s="27" t="str">
        <f t="shared" si="77"/>
        <v/>
      </c>
      <c r="H1795" s="389" t="s">
        <v>56</v>
      </c>
    </row>
    <row r="1796" spans="1:8">
      <c r="A1796" s="384" t="s">
        <v>111</v>
      </c>
      <c r="B1796" s="384" t="s">
        <v>158</v>
      </c>
      <c r="C1796" s="385" t="s">
        <v>33</v>
      </c>
      <c r="D1796" s="385" t="s">
        <v>5</v>
      </c>
      <c r="E1796" s="386" t="s">
        <v>1882</v>
      </c>
      <c r="F1796" s="387" t="str">
        <f t="shared" si="76"/>
        <v>쿠키즈스마트</v>
      </c>
      <c r="G1796" s="27" t="str">
        <f t="shared" si="77"/>
        <v/>
      </c>
      <c r="H1796" s="389" t="s">
        <v>56</v>
      </c>
    </row>
    <row r="1797" spans="1:8">
      <c r="A1797" s="384" t="s">
        <v>111</v>
      </c>
      <c r="B1797" s="384" t="s">
        <v>158</v>
      </c>
      <c r="C1797" s="385" t="s">
        <v>33</v>
      </c>
      <c r="D1797" s="385" t="s">
        <v>30</v>
      </c>
      <c r="E1797" s="386" t="s">
        <v>1880</v>
      </c>
      <c r="F1797" s="387" t="str">
        <f t="shared" si="76"/>
        <v>쿠키즈스마트</v>
      </c>
      <c r="G1797" s="27" t="str">
        <f t="shared" si="77"/>
        <v/>
      </c>
      <c r="H1797" s="389" t="s">
        <v>56</v>
      </c>
    </row>
    <row r="1798" spans="1:8">
      <c r="A1798" s="384" t="s">
        <v>111</v>
      </c>
      <c r="B1798" s="384" t="s">
        <v>158</v>
      </c>
      <c r="C1798" s="385" t="s">
        <v>33</v>
      </c>
      <c r="D1798" s="385" t="s">
        <v>30</v>
      </c>
      <c r="E1798" s="386" t="s">
        <v>1879</v>
      </c>
      <c r="F1798" s="387" t="str">
        <f t="shared" si="76"/>
        <v>쿠키즈스마트</v>
      </c>
      <c r="G1798" s="27" t="str">
        <f t="shared" si="77"/>
        <v/>
      </c>
      <c r="H1798" s="389" t="s">
        <v>56</v>
      </c>
    </row>
    <row r="1799" spans="1:8">
      <c r="A1799" s="384" t="s">
        <v>111</v>
      </c>
      <c r="B1799" s="384" t="s">
        <v>158</v>
      </c>
      <c r="C1799" s="385" t="s">
        <v>33</v>
      </c>
      <c r="D1799" s="385" t="s">
        <v>30</v>
      </c>
      <c r="E1799" s="386" t="s">
        <v>1881</v>
      </c>
      <c r="F1799" s="387" t="str">
        <f t="shared" si="76"/>
        <v>쿠키즈스마트</v>
      </c>
      <c r="G1799" s="27" t="str">
        <f t="shared" si="77"/>
        <v/>
      </c>
      <c r="H1799" s="389" t="s">
        <v>56</v>
      </c>
    </row>
    <row r="1800" spans="1:8">
      <c r="A1800" s="384" t="s">
        <v>111</v>
      </c>
      <c r="B1800" s="384" t="s">
        <v>158</v>
      </c>
      <c r="C1800" s="385" t="s">
        <v>33</v>
      </c>
      <c r="D1800" s="385" t="s">
        <v>30</v>
      </c>
      <c r="E1800" s="386" t="s">
        <v>1882</v>
      </c>
      <c r="F1800" s="387" t="str">
        <f t="shared" si="76"/>
        <v>쿠키즈스마트</v>
      </c>
      <c r="G1800" s="27" t="str">
        <f t="shared" si="77"/>
        <v/>
      </c>
      <c r="H1800" s="389" t="s">
        <v>56</v>
      </c>
    </row>
    <row r="1801" spans="1:8">
      <c r="A1801" s="384" t="s">
        <v>111</v>
      </c>
      <c r="B1801" s="384" t="s">
        <v>158</v>
      </c>
      <c r="C1801" s="385" t="s">
        <v>33</v>
      </c>
      <c r="D1801" s="385" t="s">
        <v>10</v>
      </c>
      <c r="E1801" s="386" t="s">
        <v>1880</v>
      </c>
      <c r="F1801" s="387" t="str">
        <f t="shared" si="76"/>
        <v>쿠키즈스마트</v>
      </c>
      <c r="G1801" s="27" t="str">
        <f t="shared" si="77"/>
        <v/>
      </c>
      <c r="H1801" s="389" t="s">
        <v>56</v>
      </c>
    </row>
    <row r="1802" spans="1:8">
      <c r="A1802" s="384" t="s">
        <v>111</v>
      </c>
      <c r="B1802" s="384" t="s">
        <v>158</v>
      </c>
      <c r="C1802" s="385" t="s">
        <v>33</v>
      </c>
      <c r="D1802" s="385" t="s">
        <v>10</v>
      </c>
      <c r="E1802" s="386" t="s">
        <v>1879</v>
      </c>
      <c r="F1802" s="387" t="str">
        <f t="shared" si="76"/>
        <v>쿠키즈스마트</v>
      </c>
      <c r="G1802" s="27" t="str">
        <f t="shared" si="77"/>
        <v/>
      </c>
      <c r="H1802" s="389" t="s">
        <v>56</v>
      </c>
    </row>
    <row r="1803" spans="1:8">
      <c r="A1803" s="384" t="s">
        <v>111</v>
      </c>
      <c r="B1803" s="384" t="s">
        <v>158</v>
      </c>
      <c r="C1803" s="385" t="s">
        <v>33</v>
      </c>
      <c r="D1803" s="385" t="s">
        <v>10</v>
      </c>
      <c r="E1803" s="386" t="s">
        <v>1881</v>
      </c>
      <c r="F1803" s="387" t="str">
        <f t="shared" si="76"/>
        <v>쿠키즈스마트</v>
      </c>
      <c r="G1803" s="27" t="str">
        <f t="shared" si="77"/>
        <v/>
      </c>
      <c r="H1803" s="389" t="s">
        <v>56</v>
      </c>
    </row>
    <row r="1804" spans="1:8">
      <c r="A1804" s="384" t="s">
        <v>111</v>
      </c>
      <c r="B1804" s="384" t="s">
        <v>158</v>
      </c>
      <c r="C1804" s="385" t="s">
        <v>33</v>
      </c>
      <c r="D1804" s="385" t="s">
        <v>10</v>
      </c>
      <c r="E1804" s="386" t="s">
        <v>1882</v>
      </c>
      <c r="F1804" s="387" t="str">
        <f t="shared" si="76"/>
        <v>쿠키즈스마트</v>
      </c>
      <c r="G1804" s="27" t="str">
        <f t="shared" si="77"/>
        <v/>
      </c>
      <c r="H1804" s="389" t="s">
        <v>56</v>
      </c>
    </row>
    <row r="1805" spans="1:8">
      <c r="A1805" s="384" t="s">
        <v>111</v>
      </c>
      <c r="B1805" s="384" t="s">
        <v>158</v>
      </c>
      <c r="C1805" s="385" t="s">
        <v>33</v>
      </c>
      <c r="D1805" s="385" t="s">
        <v>13</v>
      </c>
      <c r="E1805" s="386" t="s">
        <v>1880</v>
      </c>
      <c r="F1805" s="387" t="str">
        <f t="shared" si="76"/>
        <v>쿠키즈스마트</v>
      </c>
      <c r="G1805" s="27" t="str">
        <f t="shared" si="77"/>
        <v/>
      </c>
      <c r="H1805" s="389" t="s">
        <v>56</v>
      </c>
    </row>
    <row r="1806" spans="1:8">
      <c r="A1806" s="384" t="s">
        <v>111</v>
      </c>
      <c r="B1806" s="384" t="s">
        <v>158</v>
      </c>
      <c r="C1806" s="385" t="s">
        <v>33</v>
      </c>
      <c r="D1806" s="385" t="s">
        <v>13</v>
      </c>
      <c r="E1806" s="386" t="s">
        <v>1879</v>
      </c>
      <c r="F1806" s="387" t="str">
        <f t="shared" si="76"/>
        <v>쿠키즈스마트</v>
      </c>
      <c r="G1806" s="27" t="str">
        <f t="shared" si="77"/>
        <v/>
      </c>
      <c r="H1806" s="389" t="s">
        <v>56</v>
      </c>
    </row>
    <row r="1807" spans="1:8">
      <c r="A1807" s="384" t="s">
        <v>111</v>
      </c>
      <c r="B1807" s="384" t="s">
        <v>158</v>
      </c>
      <c r="C1807" s="385" t="s">
        <v>33</v>
      </c>
      <c r="D1807" s="385" t="s">
        <v>13</v>
      </c>
      <c r="E1807" s="386" t="s">
        <v>1881</v>
      </c>
      <c r="F1807" s="387" t="str">
        <f t="shared" si="76"/>
        <v>쿠키즈스마트</v>
      </c>
      <c r="G1807" s="27" t="str">
        <f t="shared" si="77"/>
        <v/>
      </c>
      <c r="H1807" s="389" t="s">
        <v>56</v>
      </c>
    </row>
    <row r="1808" spans="1:8">
      <c r="A1808" s="384" t="s">
        <v>111</v>
      </c>
      <c r="B1808" s="384" t="s">
        <v>158</v>
      </c>
      <c r="C1808" s="385" t="s">
        <v>33</v>
      </c>
      <c r="D1808" s="385" t="s">
        <v>13</v>
      </c>
      <c r="E1808" s="386" t="s">
        <v>1882</v>
      </c>
      <c r="F1808" s="387" t="str">
        <f t="shared" si="76"/>
        <v>쿠키즈스마트</v>
      </c>
      <c r="G1808" s="27" t="str">
        <f t="shared" si="77"/>
        <v/>
      </c>
      <c r="H1808" s="389" t="s">
        <v>56</v>
      </c>
    </row>
    <row r="1809" spans="1:8">
      <c r="A1809" s="384" t="s">
        <v>111</v>
      </c>
      <c r="B1809" s="384" t="s">
        <v>158</v>
      </c>
      <c r="C1809" s="385" t="s">
        <v>33</v>
      </c>
      <c r="D1809" s="385" t="s">
        <v>34</v>
      </c>
      <c r="E1809" s="386" t="s">
        <v>1880</v>
      </c>
      <c r="F1809" s="387" t="str">
        <f t="shared" si="76"/>
        <v>쿠키즈스마트</v>
      </c>
      <c r="G1809" s="27" t="str">
        <f t="shared" si="77"/>
        <v/>
      </c>
      <c r="H1809" s="389" t="s">
        <v>56</v>
      </c>
    </row>
    <row r="1810" spans="1:8">
      <c r="A1810" s="384" t="s">
        <v>111</v>
      </c>
      <c r="B1810" s="384" t="s">
        <v>158</v>
      </c>
      <c r="C1810" s="385" t="s">
        <v>33</v>
      </c>
      <c r="D1810" s="385" t="s">
        <v>34</v>
      </c>
      <c r="E1810" s="386" t="s">
        <v>1879</v>
      </c>
      <c r="F1810" s="387" t="str">
        <f t="shared" si="76"/>
        <v>쿠키즈스마트</v>
      </c>
      <c r="G1810" s="27" t="str">
        <f t="shared" si="77"/>
        <v/>
      </c>
      <c r="H1810" s="389" t="s">
        <v>56</v>
      </c>
    </row>
    <row r="1811" spans="1:8">
      <c r="A1811" s="384" t="s">
        <v>111</v>
      </c>
      <c r="B1811" s="384" t="s">
        <v>158</v>
      </c>
      <c r="C1811" s="385" t="s">
        <v>33</v>
      </c>
      <c r="D1811" s="385" t="s">
        <v>34</v>
      </c>
      <c r="E1811" s="386" t="s">
        <v>1881</v>
      </c>
      <c r="F1811" s="387" t="str">
        <f t="shared" si="76"/>
        <v>쿠키즈스마트</v>
      </c>
      <c r="G1811" s="27" t="str">
        <f t="shared" si="77"/>
        <v/>
      </c>
      <c r="H1811" s="389" t="s">
        <v>56</v>
      </c>
    </row>
    <row r="1812" spans="1:8">
      <c r="A1812" s="384" t="s">
        <v>111</v>
      </c>
      <c r="B1812" s="384" t="s">
        <v>158</v>
      </c>
      <c r="C1812" s="385" t="s">
        <v>33</v>
      </c>
      <c r="D1812" s="385" t="s">
        <v>34</v>
      </c>
      <c r="E1812" s="386" t="s">
        <v>1882</v>
      </c>
      <c r="F1812" s="387" t="str">
        <f t="shared" si="76"/>
        <v>쿠키즈스마트</v>
      </c>
      <c r="G1812" s="27" t="str">
        <f t="shared" si="77"/>
        <v/>
      </c>
      <c r="H1812" s="389" t="s">
        <v>56</v>
      </c>
    </row>
    <row r="1813" spans="1:8">
      <c r="A1813" s="384" t="s">
        <v>111</v>
      </c>
      <c r="B1813" s="384" t="s">
        <v>158</v>
      </c>
      <c r="C1813" s="385" t="s">
        <v>33</v>
      </c>
      <c r="D1813" s="385" t="s">
        <v>86</v>
      </c>
      <c r="E1813" s="386" t="s">
        <v>1880</v>
      </c>
      <c r="F1813" s="387" t="str">
        <f t="shared" si="76"/>
        <v>쿠키즈스마트</v>
      </c>
      <c r="G1813" s="27" t="str">
        <f t="shared" si="77"/>
        <v/>
      </c>
      <c r="H1813" s="389" t="s">
        <v>56</v>
      </c>
    </row>
    <row r="1814" spans="1:8">
      <c r="A1814" s="384" t="s">
        <v>111</v>
      </c>
      <c r="B1814" s="384" t="s">
        <v>158</v>
      </c>
      <c r="C1814" s="385" t="s">
        <v>33</v>
      </c>
      <c r="D1814" s="385" t="s">
        <v>86</v>
      </c>
      <c r="E1814" s="386" t="s">
        <v>1879</v>
      </c>
      <c r="F1814" s="387" t="str">
        <f t="shared" si="76"/>
        <v>쿠키즈스마트</v>
      </c>
      <c r="G1814" s="27" t="str">
        <f t="shared" si="77"/>
        <v/>
      </c>
      <c r="H1814" s="389" t="s">
        <v>56</v>
      </c>
    </row>
    <row r="1815" spans="1:8">
      <c r="A1815" s="384" t="s">
        <v>111</v>
      </c>
      <c r="B1815" s="384" t="s">
        <v>158</v>
      </c>
      <c r="C1815" s="385" t="s">
        <v>33</v>
      </c>
      <c r="D1815" s="385" t="s">
        <v>86</v>
      </c>
      <c r="E1815" s="386" t="s">
        <v>1881</v>
      </c>
      <c r="F1815" s="387" t="str">
        <f t="shared" si="76"/>
        <v>쿠키즈스마트</v>
      </c>
      <c r="G1815" s="27" t="str">
        <f t="shared" si="77"/>
        <v/>
      </c>
      <c r="H1815" s="389" t="s">
        <v>56</v>
      </c>
    </row>
    <row r="1816" spans="1:8">
      <c r="A1816" s="384" t="s">
        <v>111</v>
      </c>
      <c r="B1816" s="384" t="s">
        <v>158</v>
      </c>
      <c r="C1816" s="385" t="s">
        <v>33</v>
      </c>
      <c r="D1816" s="385" t="s">
        <v>86</v>
      </c>
      <c r="E1816" s="386" t="s">
        <v>1882</v>
      </c>
      <c r="F1816" s="387" t="str">
        <f t="shared" si="76"/>
        <v>쿠키즈스마트</v>
      </c>
      <c r="G1816" s="27" t="str">
        <f t="shared" si="77"/>
        <v/>
      </c>
      <c r="H1816" s="389" t="s">
        <v>56</v>
      </c>
    </row>
    <row r="1817" spans="1:8">
      <c r="A1817" s="384" t="s">
        <v>111</v>
      </c>
      <c r="B1817" s="384" t="s">
        <v>158</v>
      </c>
      <c r="C1817" s="385" t="s">
        <v>33</v>
      </c>
      <c r="D1817" s="385" t="s">
        <v>161</v>
      </c>
      <c r="E1817" s="386" t="s">
        <v>1880</v>
      </c>
      <c r="F1817" s="387" t="str">
        <f t="shared" si="76"/>
        <v>쿠키즈스마트</v>
      </c>
      <c r="G1817" s="27" t="str">
        <f t="shared" si="77"/>
        <v/>
      </c>
      <c r="H1817" s="389" t="s">
        <v>56</v>
      </c>
    </row>
    <row r="1818" spans="1:8">
      <c r="A1818" s="384" t="s">
        <v>111</v>
      </c>
      <c r="B1818" s="384" t="s">
        <v>158</v>
      </c>
      <c r="C1818" s="385" t="s">
        <v>33</v>
      </c>
      <c r="D1818" s="385" t="s">
        <v>160</v>
      </c>
      <c r="E1818" s="386" t="s">
        <v>1879</v>
      </c>
      <c r="F1818" s="387" t="str">
        <f t="shared" si="76"/>
        <v>쿠키즈스마트</v>
      </c>
      <c r="G1818" s="27" t="str">
        <f t="shared" si="77"/>
        <v/>
      </c>
      <c r="H1818" s="389" t="s">
        <v>56</v>
      </c>
    </row>
    <row r="1819" spans="1:8">
      <c r="A1819" s="384" t="s">
        <v>111</v>
      </c>
      <c r="B1819" s="384" t="s">
        <v>158</v>
      </c>
      <c r="C1819" s="385" t="s">
        <v>33</v>
      </c>
      <c r="D1819" s="385" t="s">
        <v>160</v>
      </c>
      <c r="E1819" s="386" t="s">
        <v>1881</v>
      </c>
      <c r="F1819" s="387" t="str">
        <f t="shared" si="76"/>
        <v>쿠키즈스마트</v>
      </c>
      <c r="G1819" s="27" t="str">
        <f t="shared" si="77"/>
        <v/>
      </c>
      <c r="H1819" s="389" t="s">
        <v>56</v>
      </c>
    </row>
    <row r="1820" spans="1:8">
      <c r="A1820" s="384" t="s">
        <v>111</v>
      </c>
      <c r="B1820" s="384" t="s">
        <v>158</v>
      </c>
      <c r="C1820" s="385" t="s">
        <v>33</v>
      </c>
      <c r="D1820" s="385" t="s">
        <v>160</v>
      </c>
      <c r="E1820" s="386" t="s">
        <v>1882</v>
      </c>
      <c r="F1820" s="387" t="str">
        <f t="shared" si="76"/>
        <v>쿠키즈스마트</v>
      </c>
      <c r="G1820" s="27" t="str">
        <f t="shared" si="77"/>
        <v/>
      </c>
      <c r="H1820" s="389" t="s">
        <v>56</v>
      </c>
    </row>
    <row r="1821" spans="1:8">
      <c r="B1821" s="11"/>
    </row>
    <row r="1822" spans="1:8">
      <c r="B1822" s="11"/>
    </row>
    <row r="1823" spans="1:8">
      <c r="B1823" s="11"/>
    </row>
    <row r="1824" spans="1:8">
      <c r="B1824" s="11"/>
    </row>
    <row r="1825" spans="2:2">
      <c r="B1825" s="11"/>
    </row>
    <row r="1826" spans="2:2">
      <c r="B1826" s="11"/>
    </row>
    <row r="1827" spans="2:2">
      <c r="B1827" s="11"/>
    </row>
    <row r="1828" spans="2:2">
      <c r="B1828" s="11"/>
    </row>
    <row r="1829" spans="2:2">
      <c r="B1829" s="11"/>
    </row>
    <row r="1830" spans="2:2">
      <c r="B1830" s="11"/>
    </row>
    <row r="1831" spans="2:2">
      <c r="B1831" s="11"/>
    </row>
    <row r="1832" spans="2:2">
      <c r="B1832" s="11"/>
    </row>
    <row r="1833" spans="2:2">
      <c r="B1833" s="11"/>
    </row>
    <row r="1834" spans="2:2">
      <c r="B1834" s="11"/>
    </row>
    <row r="1835" spans="2:2">
      <c r="B1835" s="11"/>
    </row>
    <row r="1836" spans="2:2">
      <c r="B1836" s="11"/>
    </row>
    <row r="1837" spans="2:2">
      <c r="B1837" s="11"/>
    </row>
    <row r="1838" spans="2:2">
      <c r="B1838" s="11"/>
    </row>
    <row r="1839" spans="2:2">
      <c r="B1839" s="11"/>
    </row>
    <row r="1840" spans="2:2">
      <c r="B1840" s="11"/>
    </row>
    <row r="1841" spans="2:2">
      <c r="B1841" s="11"/>
    </row>
    <row r="1842" spans="2:2">
      <c r="B1842" s="11"/>
    </row>
    <row r="1843" spans="2:2">
      <c r="B1843" s="11"/>
    </row>
    <row r="1844" spans="2:2">
      <c r="B1844" s="11"/>
    </row>
    <row r="1845" spans="2:2">
      <c r="B1845" s="11"/>
    </row>
    <row r="1846" spans="2:2">
      <c r="B1846" s="11"/>
    </row>
    <row r="1847" spans="2:2">
      <c r="B1847" s="11"/>
    </row>
    <row r="1848" spans="2:2">
      <c r="B1848" s="11"/>
    </row>
    <row r="1849" spans="2:2">
      <c r="B1849" s="11"/>
    </row>
    <row r="1850" spans="2:2">
      <c r="B1850" s="11"/>
    </row>
    <row r="1851" spans="2:2">
      <c r="B1851" s="11"/>
    </row>
    <row r="1852" spans="2:2">
      <c r="B1852" s="11"/>
    </row>
    <row r="1853" spans="2:2">
      <c r="B1853" s="11"/>
    </row>
    <row r="1854" spans="2:2">
      <c r="B1854" s="11"/>
    </row>
    <row r="1855" spans="2:2">
      <c r="B1855" s="11"/>
    </row>
    <row r="1856" spans="2:2">
      <c r="B1856" s="11"/>
    </row>
    <row r="1857" spans="2:2">
      <c r="B1857" s="11"/>
    </row>
    <row r="1858" spans="2:2">
      <c r="B1858" s="11"/>
    </row>
    <row r="1859" spans="2:2">
      <c r="B1859" s="11"/>
    </row>
    <row r="1860" spans="2:2">
      <c r="B1860" s="11"/>
    </row>
    <row r="1861" spans="2:2">
      <c r="B1861" s="11"/>
    </row>
    <row r="1862" spans="2:2">
      <c r="B1862" s="11"/>
    </row>
    <row r="1863" spans="2:2">
      <c r="B1863" s="11"/>
    </row>
    <row r="1864" spans="2:2">
      <c r="B1864" s="11"/>
    </row>
    <row r="1865" spans="2:2">
      <c r="B1865" s="11"/>
    </row>
    <row r="1866" spans="2:2">
      <c r="B1866" s="11"/>
    </row>
    <row r="1867" spans="2:2">
      <c r="B1867" s="11"/>
    </row>
    <row r="1868" spans="2:2">
      <c r="B1868" s="11"/>
    </row>
    <row r="1869" spans="2:2">
      <c r="B1869" s="11"/>
    </row>
    <row r="1870" spans="2:2">
      <c r="B1870" s="11"/>
    </row>
    <row r="1871" spans="2:2">
      <c r="B1871" s="11"/>
    </row>
    <row r="1872" spans="2:2">
      <c r="B1872" s="11"/>
    </row>
    <row r="1873" spans="2:2">
      <c r="B1873" s="11"/>
    </row>
    <row r="1874" spans="2:2">
      <c r="B1874" s="11"/>
    </row>
    <row r="1875" spans="2:2">
      <c r="B1875" s="11"/>
    </row>
    <row r="1876" spans="2:2">
      <c r="B1876" s="11"/>
    </row>
    <row r="1877" spans="2:2">
      <c r="B1877" s="11"/>
    </row>
    <row r="1878" spans="2:2">
      <c r="B1878" s="11"/>
    </row>
    <row r="1879" spans="2:2">
      <c r="B1879" s="11"/>
    </row>
    <row r="1880" spans="2:2">
      <c r="B1880" s="11"/>
    </row>
    <row r="1881" spans="2:2">
      <c r="B1881" s="11"/>
    </row>
    <row r="1882" spans="2:2">
      <c r="B1882" s="11"/>
    </row>
    <row r="1883" spans="2:2">
      <c r="B1883" s="11"/>
    </row>
    <row r="1884" spans="2:2">
      <c r="B1884" s="11"/>
    </row>
    <row r="1885" spans="2:2">
      <c r="B1885" s="11"/>
    </row>
    <row r="1886" spans="2:2">
      <c r="B1886" s="11"/>
    </row>
    <row r="1887" spans="2:2">
      <c r="B1887" s="11"/>
    </row>
    <row r="1888" spans="2:2">
      <c r="B1888" s="11"/>
    </row>
    <row r="1889" spans="2:2">
      <c r="B1889" s="11"/>
    </row>
    <row r="1890" spans="2:2">
      <c r="B1890" s="11"/>
    </row>
    <row r="1891" spans="2:2">
      <c r="B1891" s="11"/>
    </row>
    <row r="1892" spans="2:2">
      <c r="B1892" s="11"/>
    </row>
    <row r="1893" spans="2:2">
      <c r="B1893" s="11"/>
    </row>
    <row r="1894" spans="2:2">
      <c r="B1894" s="11"/>
    </row>
    <row r="1895" spans="2:2">
      <c r="B1895" s="11"/>
    </row>
    <row r="1896" spans="2:2">
      <c r="B1896" s="11"/>
    </row>
    <row r="1897" spans="2:2">
      <c r="B1897" s="11"/>
    </row>
    <row r="1898" spans="2:2">
      <c r="B1898" s="11"/>
    </row>
    <row r="1899" spans="2:2">
      <c r="B1899" s="11"/>
    </row>
    <row r="1900" spans="2:2">
      <c r="B1900" s="11"/>
    </row>
    <row r="1901" spans="2:2">
      <c r="B1901" s="11"/>
    </row>
    <row r="1902" spans="2:2">
      <c r="B1902" s="11"/>
    </row>
    <row r="1903" spans="2:2">
      <c r="B1903" s="11"/>
    </row>
    <row r="1904" spans="2:2">
      <c r="B1904" s="11"/>
    </row>
    <row r="1905" spans="2:2">
      <c r="B1905" s="11"/>
    </row>
    <row r="1906" spans="2:2">
      <c r="B1906" s="11"/>
    </row>
    <row r="1907" spans="2:2">
      <c r="B1907" s="11"/>
    </row>
    <row r="1908" spans="2:2">
      <c r="B1908" s="11"/>
    </row>
    <row r="1909" spans="2:2">
      <c r="B1909" s="11"/>
    </row>
    <row r="1910" spans="2:2">
      <c r="B1910" s="11"/>
    </row>
    <row r="1911" spans="2:2">
      <c r="B1911" s="11"/>
    </row>
    <row r="1912" spans="2:2">
      <c r="B1912" s="11"/>
    </row>
    <row r="1913" spans="2:2">
      <c r="B1913" s="11"/>
    </row>
    <row r="1914" spans="2:2">
      <c r="B1914" s="11"/>
    </row>
    <row r="1915" spans="2:2">
      <c r="B1915" s="11"/>
    </row>
    <row r="1916" spans="2:2">
      <c r="B1916" s="11"/>
    </row>
    <row r="1917" spans="2:2">
      <c r="B1917" s="11"/>
    </row>
    <row r="1918" spans="2:2">
      <c r="B1918" s="11"/>
    </row>
    <row r="1919" spans="2:2">
      <c r="B1919" s="11"/>
    </row>
    <row r="1920" spans="2:2">
      <c r="B1920" s="11"/>
    </row>
    <row r="1921" spans="2:2">
      <c r="B1921" s="11"/>
    </row>
    <row r="1922" spans="2:2">
      <c r="B1922" s="11"/>
    </row>
    <row r="1923" spans="2:2">
      <c r="B1923" s="11"/>
    </row>
    <row r="1924" spans="2:2">
      <c r="B1924" s="11"/>
    </row>
    <row r="1925" spans="2:2">
      <c r="B1925" s="11"/>
    </row>
    <row r="1926" spans="2:2">
      <c r="B1926" s="11"/>
    </row>
    <row r="1927" spans="2:2">
      <c r="B1927" s="11"/>
    </row>
    <row r="1928" spans="2:2">
      <c r="B1928" s="11"/>
    </row>
    <row r="1929" spans="2:2">
      <c r="B1929" s="11"/>
    </row>
    <row r="1930" spans="2:2">
      <c r="B1930" s="11"/>
    </row>
    <row r="1931" spans="2:2">
      <c r="B1931" s="11"/>
    </row>
    <row r="1932" spans="2:2">
      <c r="B1932" s="11"/>
    </row>
    <row r="1933" spans="2:2">
      <c r="B1933" s="11"/>
    </row>
    <row r="1934" spans="2:2">
      <c r="B1934" s="11"/>
    </row>
    <row r="1935" spans="2:2">
      <c r="B1935" s="11"/>
    </row>
    <row r="1936" spans="2:2">
      <c r="B1936" s="11"/>
    </row>
    <row r="1937" spans="2:2">
      <c r="B1937" s="11"/>
    </row>
    <row r="1938" spans="2:2">
      <c r="B1938" s="11"/>
    </row>
    <row r="1939" spans="2:2">
      <c r="B1939" s="11"/>
    </row>
    <row r="1940" spans="2:2">
      <c r="B1940" s="11"/>
    </row>
    <row r="1941" spans="2:2">
      <c r="B1941" s="11"/>
    </row>
    <row r="1942" spans="2:2">
      <c r="B1942" s="11"/>
    </row>
    <row r="1943" spans="2:2">
      <c r="B1943" s="11"/>
    </row>
    <row r="1944" spans="2:2">
      <c r="B1944" s="11"/>
    </row>
    <row r="1945" spans="2:2">
      <c r="B1945" s="11"/>
    </row>
    <row r="1946" spans="2:2">
      <c r="B1946" s="11"/>
    </row>
    <row r="1947" spans="2:2">
      <c r="B1947" s="11"/>
    </row>
    <row r="1948" spans="2:2">
      <c r="B1948" s="11"/>
    </row>
    <row r="1949" spans="2:2">
      <c r="B1949" s="11"/>
    </row>
    <row r="1950" spans="2:2">
      <c r="B1950" s="11"/>
    </row>
    <row r="1951" spans="2:2">
      <c r="B1951" s="11"/>
    </row>
    <row r="1952" spans="2:2">
      <c r="B1952" s="11"/>
    </row>
    <row r="1953" spans="2:2">
      <c r="B1953" s="11"/>
    </row>
    <row r="1954" spans="2:2">
      <c r="B1954" s="11"/>
    </row>
    <row r="1955" spans="2:2">
      <c r="B1955" s="11"/>
    </row>
    <row r="1956" spans="2:2">
      <c r="B1956" s="11"/>
    </row>
    <row r="1957" spans="2:2">
      <c r="B1957" s="11"/>
    </row>
    <row r="1958" spans="2:2">
      <c r="B1958" s="11"/>
    </row>
    <row r="1959" spans="2:2">
      <c r="B1959" s="11"/>
    </row>
    <row r="1960" spans="2:2">
      <c r="B1960" s="11"/>
    </row>
    <row r="1961" spans="2:2">
      <c r="B1961" s="11"/>
    </row>
    <row r="1962" spans="2:2">
      <c r="B1962" s="11"/>
    </row>
    <row r="1963" spans="2:2">
      <c r="B1963" s="11"/>
    </row>
    <row r="1964" spans="2:2">
      <c r="B1964" s="11"/>
    </row>
    <row r="1965" spans="2:2">
      <c r="B1965" s="11"/>
    </row>
    <row r="1966" spans="2:2">
      <c r="B1966" s="11"/>
    </row>
    <row r="1967" spans="2:2">
      <c r="B1967" s="11"/>
    </row>
    <row r="1968" spans="2:2">
      <c r="B1968" s="11"/>
    </row>
    <row r="1969" spans="2:2">
      <c r="B1969" s="11"/>
    </row>
    <row r="1970" spans="2:2">
      <c r="B1970" s="11"/>
    </row>
    <row r="1971" spans="2:2">
      <c r="B1971" s="11"/>
    </row>
    <row r="1972" spans="2:2">
      <c r="B1972" s="11"/>
    </row>
    <row r="1973" spans="2:2">
      <c r="B1973" s="11"/>
    </row>
    <row r="1974" spans="2:2">
      <c r="B1974" s="11"/>
    </row>
    <row r="1975" spans="2:2">
      <c r="B1975" s="11"/>
    </row>
    <row r="1976" spans="2:2">
      <c r="B1976" s="11"/>
    </row>
    <row r="1977" spans="2:2">
      <c r="B1977" s="11"/>
    </row>
    <row r="1978" spans="2:2">
      <c r="B1978" s="11"/>
    </row>
    <row r="1979" spans="2:2">
      <c r="B1979" s="11"/>
    </row>
    <row r="1980" spans="2:2">
      <c r="B1980" s="11"/>
    </row>
    <row r="1981" spans="2:2">
      <c r="B1981" s="11"/>
    </row>
    <row r="1982" spans="2:2">
      <c r="B1982" s="11"/>
    </row>
    <row r="1983" spans="2:2">
      <c r="B1983" s="11"/>
    </row>
    <row r="1984" spans="2:2">
      <c r="B1984" s="11"/>
    </row>
    <row r="1985" spans="2:2">
      <c r="B1985" s="11"/>
    </row>
    <row r="1986" spans="2:2">
      <c r="B1986" s="11"/>
    </row>
    <row r="1987" spans="2:2">
      <c r="B1987" s="11"/>
    </row>
    <row r="1988" spans="2:2">
      <c r="B1988" s="11"/>
    </row>
    <row r="1989" spans="2:2">
      <c r="B1989" s="11"/>
    </row>
    <row r="1990" spans="2:2">
      <c r="B1990" s="11"/>
    </row>
    <row r="1991" spans="2:2">
      <c r="B1991" s="11"/>
    </row>
    <row r="1992" spans="2:2">
      <c r="B1992" s="11"/>
    </row>
    <row r="1993" spans="2:2">
      <c r="B1993" s="11"/>
    </row>
    <row r="1994" spans="2:2">
      <c r="B1994" s="11"/>
    </row>
    <row r="1995" spans="2:2">
      <c r="B1995" s="11"/>
    </row>
    <row r="1996" spans="2:2">
      <c r="B1996" s="11"/>
    </row>
    <row r="1997" spans="2:2">
      <c r="B1997" s="11"/>
    </row>
    <row r="1998" spans="2:2">
      <c r="B1998" s="11"/>
    </row>
    <row r="1999" spans="2:2">
      <c r="B1999" s="11"/>
    </row>
    <row r="2000" spans="2:2">
      <c r="B2000" s="11"/>
    </row>
    <row r="2001" spans="2:2">
      <c r="B2001" s="11"/>
    </row>
    <row r="2002" spans="2:2">
      <c r="B2002" s="11"/>
    </row>
    <row r="2003" spans="2:2">
      <c r="B2003" s="11"/>
    </row>
    <row r="2004" spans="2:2">
      <c r="B2004" s="11"/>
    </row>
    <row r="2005" spans="2:2">
      <c r="B2005" s="11"/>
    </row>
    <row r="2006" spans="2:2">
      <c r="B2006" s="11"/>
    </row>
    <row r="2007" spans="2:2">
      <c r="B2007" s="11"/>
    </row>
    <row r="2008" spans="2:2">
      <c r="B2008" s="11"/>
    </row>
    <row r="2009" spans="2:2">
      <c r="B2009" s="11"/>
    </row>
    <row r="2010" spans="2:2">
      <c r="B2010" s="11"/>
    </row>
    <row r="2011" spans="2:2">
      <c r="B2011" s="11"/>
    </row>
    <row r="2012" spans="2:2">
      <c r="B2012" s="11"/>
    </row>
    <row r="2013" spans="2:2">
      <c r="B2013" s="11"/>
    </row>
    <row r="2014" spans="2:2">
      <c r="B2014" s="11"/>
    </row>
    <row r="2015" spans="2:2">
      <c r="B2015" s="11"/>
    </row>
    <row r="2016" spans="2:2">
      <c r="B2016" s="11"/>
    </row>
    <row r="2017" spans="2:2">
      <c r="B2017" s="11"/>
    </row>
    <row r="2018" spans="2:2">
      <c r="B2018" s="11"/>
    </row>
    <row r="2019" spans="2:2">
      <c r="B2019" s="11"/>
    </row>
    <row r="2020" spans="2:2">
      <c r="B2020" s="11"/>
    </row>
    <row r="2021" spans="2:2">
      <c r="B2021" s="11"/>
    </row>
    <row r="2022" spans="2:2">
      <c r="B2022" s="11"/>
    </row>
    <row r="2023" spans="2:2">
      <c r="B2023" s="11"/>
    </row>
    <row r="2024" spans="2:2">
      <c r="B2024" s="11"/>
    </row>
    <row r="2025" spans="2:2">
      <c r="B2025" s="11"/>
    </row>
    <row r="2026" spans="2:2">
      <c r="B2026" s="11"/>
    </row>
    <row r="2027" spans="2:2">
      <c r="B2027" s="11"/>
    </row>
    <row r="2028" spans="2:2">
      <c r="B2028" s="11"/>
    </row>
    <row r="2029" spans="2:2">
      <c r="B2029" s="11"/>
    </row>
    <row r="2030" spans="2:2">
      <c r="B2030" s="11"/>
    </row>
    <row r="2031" spans="2:2">
      <c r="B2031" s="11"/>
    </row>
    <row r="2032" spans="2:2">
      <c r="B2032" s="11"/>
    </row>
    <row r="2033" spans="2:2">
      <c r="B2033" s="11"/>
    </row>
    <row r="2034" spans="2:2">
      <c r="B2034" s="11"/>
    </row>
    <row r="2035" spans="2:2">
      <c r="B2035" s="11"/>
    </row>
    <row r="2036" spans="2:2">
      <c r="B2036" s="11"/>
    </row>
    <row r="2037" spans="2:2">
      <c r="B2037" s="11"/>
    </row>
    <row r="2038" spans="2:2">
      <c r="B2038" s="11"/>
    </row>
    <row r="2039" spans="2:2">
      <c r="B2039" s="11"/>
    </row>
    <row r="2040" spans="2:2">
      <c r="B2040" s="11"/>
    </row>
    <row r="2041" spans="2:2">
      <c r="B2041" s="11"/>
    </row>
    <row r="2042" spans="2:2">
      <c r="B2042" s="11"/>
    </row>
    <row r="2043" spans="2:2">
      <c r="B2043" s="11"/>
    </row>
    <row r="2044" spans="2:2">
      <c r="B2044" s="11"/>
    </row>
    <row r="2045" spans="2:2">
      <c r="B2045" s="11"/>
    </row>
    <row r="2046" spans="2:2">
      <c r="B2046" s="11"/>
    </row>
    <row r="2047" spans="2:2">
      <c r="B2047" s="11"/>
    </row>
    <row r="2048" spans="2:2">
      <c r="B2048" s="11"/>
    </row>
    <row r="2049" spans="2:2">
      <c r="B2049" s="11"/>
    </row>
    <row r="2050" spans="2:2">
      <c r="B2050" s="11"/>
    </row>
    <row r="2051" spans="2:2">
      <c r="B2051" s="11"/>
    </row>
    <row r="2052" spans="2:2">
      <c r="B2052" s="11"/>
    </row>
    <row r="2053" spans="2:2">
      <c r="B2053" s="11"/>
    </row>
    <row r="2054" spans="2:2">
      <c r="B2054" s="11"/>
    </row>
    <row r="2055" spans="2:2">
      <c r="B2055" s="11"/>
    </row>
    <row r="2056" spans="2:2">
      <c r="B2056" s="11"/>
    </row>
    <row r="2057" spans="2:2">
      <c r="B2057" s="11"/>
    </row>
    <row r="2058" spans="2:2">
      <c r="B2058" s="11"/>
    </row>
    <row r="2059" spans="2:2">
      <c r="B2059" s="11"/>
    </row>
    <row r="2060" spans="2:2">
      <c r="B2060" s="11"/>
    </row>
    <row r="2061" spans="2:2">
      <c r="B2061" s="11"/>
    </row>
    <row r="2062" spans="2:2">
      <c r="B2062" s="11"/>
    </row>
    <row r="2063" spans="2:2">
      <c r="B2063" s="11"/>
    </row>
    <row r="2064" spans="2:2">
      <c r="B2064" s="11"/>
    </row>
    <row r="2065" spans="2:2">
      <c r="B2065" s="11"/>
    </row>
    <row r="2066" spans="2:2">
      <c r="B2066" s="11"/>
    </row>
    <row r="2067" spans="2:2">
      <c r="B2067" s="11"/>
    </row>
    <row r="2068" spans="2:2">
      <c r="B2068" s="11"/>
    </row>
    <row r="2069" spans="2:2">
      <c r="B2069" s="11"/>
    </row>
    <row r="2070" spans="2:2">
      <c r="B2070" s="11"/>
    </row>
    <row r="2071" spans="2:2">
      <c r="B2071" s="11"/>
    </row>
    <row r="2072" spans="2:2">
      <c r="B2072" s="11"/>
    </row>
    <row r="2073" spans="2:2">
      <c r="B2073" s="11"/>
    </row>
    <row r="2074" spans="2:2">
      <c r="B2074" s="11"/>
    </row>
    <row r="2075" spans="2:2">
      <c r="B2075" s="11"/>
    </row>
    <row r="2076" spans="2:2">
      <c r="B2076" s="11"/>
    </row>
    <row r="2077" spans="2:2">
      <c r="B2077" s="11"/>
    </row>
    <row r="2078" spans="2:2">
      <c r="B2078" s="11"/>
    </row>
    <row r="2079" spans="2:2">
      <c r="B2079" s="11"/>
    </row>
    <row r="2080" spans="2:2">
      <c r="B2080" s="11"/>
    </row>
    <row r="2081" spans="2:2">
      <c r="B2081" s="11"/>
    </row>
    <row r="2082" spans="2:2">
      <c r="B2082" s="11"/>
    </row>
    <row r="2083" spans="2:2">
      <c r="B2083" s="11"/>
    </row>
    <row r="2084" spans="2:2">
      <c r="B2084" s="11"/>
    </row>
    <row r="2085" spans="2:2">
      <c r="B2085" s="11"/>
    </row>
    <row r="2086" spans="2:2">
      <c r="B2086" s="11"/>
    </row>
    <row r="2087" spans="2:2">
      <c r="B2087" s="11"/>
    </row>
    <row r="2088" spans="2:2">
      <c r="B2088" s="11"/>
    </row>
    <row r="2089" spans="2:2">
      <c r="B2089" s="11"/>
    </row>
    <row r="2090" spans="2:2">
      <c r="B2090" s="11"/>
    </row>
    <row r="2091" spans="2:2">
      <c r="B2091" s="11"/>
    </row>
    <row r="2092" spans="2:2">
      <c r="B2092" s="11"/>
    </row>
    <row r="2093" spans="2:2">
      <c r="B2093" s="11"/>
    </row>
    <row r="2094" spans="2:2">
      <c r="B2094" s="11"/>
    </row>
    <row r="2095" spans="2:2">
      <c r="B2095" s="11"/>
    </row>
    <row r="2096" spans="2:2">
      <c r="B2096" s="11"/>
    </row>
    <row r="2097" spans="2:2">
      <c r="B2097" s="11"/>
    </row>
    <row r="2098" spans="2:2">
      <c r="B2098" s="11"/>
    </row>
    <row r="2099" spans="2:2">
      <c r="B2099" s="11"/>
    </row>
    <row r="2100" spans="2:2">
      <c r="B2100" s="11"/>
    </row>
    <row r="2101" spans="2:2">
      <c r="B2101" s="11"/>
    </row>
    <row r="2102" spans="2:2">
      <c r="B2102" s="11"/>
    </row>
    <row r="2103" spans="2:2">
      <c r="B2103" s="11"/>
    </row>
    <row r="2104" spans="2:2">
      <c r="B2104" s="11"/>
    </row>
    <row r="2105" spans="2:2">
      <c r="B2105" s="11"/>
    </row>
    <row r="2106" spans="2:2">
      <c r="B2106" s="11"/>
    </row>
    <row r="2107" spans="2:2">
      <c r="B2107" s="11"/>
    </row>
    <row r="2108" spans="2:2">
      <c r="B2108" s="11"/>
    </row>
    <row r="2109" spans="2:2">
      <c r="B2109" s="11"/>
    </row>
    <row r="2110" spans="2:2">
      <c r="B2110" s="11"/>
    </row>
    <row r="2111" spans="2:2">
      <c r="B2111" s="11"/>
    </row>
    <row r="2112" spans="2:2">
      <c r="B2112" s="11"/>
    </row>
    <row r="2113" spans="2:2">
      <c r="B2113" s="11"/>
    </row>
    <row r="2114" spans="2:2">
      <c r="B2114" s="11"/>
    </row>
    <row r="2115" spans="2:2">
      <c r="B2115" s="11"/>
    </row>
    <row r="2116" spans="2:2">
      <c r="B2116" s="11"/>
    </row>
    <row r="2117" spans="2:2">
      <c r="B2117" s="11"/>
    </row>
    <row r="2118" spans="2:2">
      <c r="B2118" s="11"/>
    </row>
    <row r="2119" spans="2:2">
      <c r="B2119" s="11"/>
    </row>
    <row r="2120" spans="2:2">
      <c r="B2120" s="11"/>
    </row>
    <row r="2121" spans="2:2">
      <c r="B2121" s="11"/>
    </row>
    <row r="2122" spans="2:2">
      <c r="B2122" s="11"/>
    </row>
    <row r="2123" spans="2:2">
      <c r="B2123" s="11"/>
    </row>
    <row r="2124" spans="2:2">
      <c r="B2124" s="11"/>
    </row>
    <row r="2125" spans="2:2">
      <c r="B2125" s="11"/>
    </row>
    <row r="2126" spans="2:2">
      <c r="B2126" s="11"/>
    </row>
    <row r="2127" spans="2:2">
      <c r="B2127" s="11"/>
    </row>
    <row r="2128" spans="2:2">
      <c r="B2128" s="11"/>
    </row>
    <row r="2129" spans="2:2">
      <c r="B2129" s="11"/>
    </row>
    <row r="2130" spans="2:2">
      <c r="B2130" s="11"/>
    </row>
    <row r="2131" spans="2:2">
      <c r="B2131" s="11"/>
    </row>
    <row r="2132" spans="2:2">
      <c r="B2132" s="11"/>
    </row>
    <row r="2133" spans="2:2">
      <c r="B2133" s="11"/>
    </row>
    <row r="2134" spans="2:2">
      <c r="B2134" s="11"/>
    </row>
    <row r="2135" spans="2:2">
      <c r="B2135" s="11"/>
    </row>
    <row r="2136" spans="2:2">
      <c r="B2136" s="11"/>
    </row>
    <row r="2137" spans="2:2">
      <c r="B2137" s="11"/>
    </row>
    <row r="2138" spans="2:2">
      <c r="B2138" s="11"/>
    </row>
    <row r="2139" spans="2:2">
      <c r="B2139" s="11"/>
    </row>
    <row r="2140" spans="2:2">
      <c r="B2140" s="11"/>
    </row>
    <row r="2141" spans="2:2">
      <c r="B2141" s="11"/>
    </row>
    <row r="2142" spans="2:2">
      <c r="B2142" s="11"/>
    </row>
    <row r="2143" spans="2:2">
      <c r="B2143" s="11"/>
    </row>
    <row r="2144" spans="2:2">
      <c r="B2144" s="11"/>
    </row>
    <row r="2145" spans="2:2">
      <c r="B2145" s="11"/>
    </row>
    <row r="2146" spans="2:2">
      <c r="B2146" s="11"/>
    </row>
    <row r="2147" spans="2:2">
      <c r="B2147" s="11"/>
    </row>
    <row r="2148" spans="2:2">
      <c r="B2148" s="11"/>
    </row>
    <row r="2149" spans="2:2">
      <c r="B2149" s="11"/>
    </row>
    <row r="2150" spans="2:2">
      <c r="B2150" s="11"/>
    </row>
    <row r="2151" spans="2:2">
      <c r="B2151" s="11"/>
    </row>
    <row r="2152" spans="2:2">
      <c r="B2152" s="11"/>
    </row>
    <row r="2153" spans="2:2">
      <c r="B2153" s="11"/>
    </row>
    <row r="2154" spans="2:2">
      <c r="B2154" s="11"/>
    </row>
    <row r="2155" spans="2:2">
      <c r="B2155" s="11"/>
    </row>
    <row r="2156" spans="2:2">
      <c r="B2156" s="11"/>
    </row>
    <row r="2157" spans="2:2">
      <c r="B2157" s="11"/>
    </row>
    <row r="2158" spans="2:2">
      <c r="B2158" s="11"/>
    </row>
    <row r="2159" spans="2:2">
      <c r="B2159" s="11"/>
    </row>
    <row r="2160" spans="2:2">
      <c r="B2160" s="11"/>
    </row>
    <row r="2161" spans="2:2">
      <c r="B2161" s="11"/>
    </row>
    <row r="2162" spans="2:2">
      <c r="B2162" s="11"/>
    </row>
    <row r="2163" spans="2:2">
      <c r="B2163" s="11"/>
    </row>
    <row r="2164" spans="2:2">
      <c r="B2164" s="11"/>
    </row>
    <row r="2165" spans="2:2">
      <c r="B2165" s="11"/>
    </row>
    <row r="2166" spans="2:2">
      <c r="B2166" s="11"/>
    </row>
    <row r="2167" spans="2:2">
      <c r="B2167" s="11"/>
    </row>
    <row r="2168" spans="2:2">
      <c r="B2168" s="11"/>
    </row>
    <row r="2169" spans="2:2">
      <c r="B2169" s="11"/>
    </row>
    <row r="2170" spans="2:2">
      <c r="B2170" s="11"/>
    </row>
    <row r="2171" spans="2:2">
      <c r="B2171" s="11"/>
    </row>
    <row r="2172" spans="2:2">
      <c r="B2172" s="11"/>
    </row>
    <row r="2173" spans="2:2">
      <c r="B2173" s="11"/>
    </row>
    <row r="2174" spans="2:2">
      <c r="B2174" s="11"/>
    </row>
    <row r="2175" spans="2:2">
      <c r="B2175" s="11"/>
    </row>
    <row r="2176" spans="2:2">
      <c r="B2176" s="11"/>
    </row>
    <row r="2177" spans="2:2">
      <c r="B2177" s="11"/>
    </row>
    <row r="2178" spans="2:2">
      <c r="B2178" s="11"/>
    </row>
    <row r="2179" spans="2:2">
      <c r="B2179" s="11"/>
    </row>
    <row r="2180" spans="2:2">
      <c r="B2180" s="11"/>
    </row>
    <row r="2181" spans="2:2">
      <c r="B2181" s="11"/>
    </row>
    <row r="2182" spans="2:2">
      <c r="B2182" s="11"/>
    </row>
    <row r="2183" spans="2:2">
      <c r="B2183" s="11"/>
    </row>
    <row r="2184" spans="2:2">
      <c r="B2184" s="11"/>
    </row>
    <row r="2185" spans="2:2">
      <c r="B2185" s="11"/>
    </row>
    <row r="2186" spans="2:2">
      <c r="B2186" s="11"/>
    </row>
    <row r="2187" spans="2:2">
      <c r="B2187" s="11"/>
    </row>
    <row r="2188" spans="2:2">
      <c r="B2188" s="11"/>
    </row>
    <row r="2189" spans="2:2">
      <c r="B2189" s="11"/>
    </row>
    <row r="2190" spans="2:2">
      <c r="B2190" s="11"/>
    </row>
    <row r="2191" spans="2:2">
      <c r="B2191" s="11"/>
    </row>
    <row r="2192" spans="2:2">
      <c r="B2192" s="11"/>
    </row>
    <row r="2193" spans="2:2">
      <c r="B2193" s="11"/>
    </row>
    <row r="2194" spans="2:2">
      <c r="B2194" s="11"/>
    </row>
    <row r="2195" spans="2:2">
      <c r="B2195" s="11"/>
    </row>
    <row r="2196" spans="2:2">
      <c r="B2196" s="11"/>
    </row>
    <row r="2197" spans="2:2">
      <c r="B2197" s="11"/>
    </row>
    <row r="2198" spans="2:2">
      <c r="B2198" s="11"/>
    </row>
    <row r="2199" spans="2:2">
      <c r="B2199" s="11"/>
    </row>
    <row r="2200" spans="2:2">
      <c r="B2200" s="11"/>
    </row>
    <row r="2201" spans="2:2">
      <c r="B2201" s="11"/>
    </row>
    <row r="2202" spans="2:2">
      <c r="B2202" s="11"/>
    </row>
    <row r="2203" spans="2:2">
      <c r="B2203" s="11"/>
    </row>
    <row r="2204" spans="2:2">
      <c r="B2204" s="11"/>
    </row>
    <row r="2205" spans="2:2">
      <c r="B2205" s="11"/>
    </row>
    <row r="2206" spans="2:2">
      <c r="B2206" s="11"/>
    </row>
    <row r="2207" spans="2:2">
      <c r="B2207" s="11"/>
    </row>
    <row r="2208" spans="2:2">
      <c r="B2208" s="11"/>
    </row>
    <row r="2209" spans="2:2">
      <c r="B2209" s="11"/>
    </row>
    <row r="2210" spans="2:2">
      <c r="B2210" s="11"/>
    </row>
    <row r="2211" spans="2:2">
      <c r="B2211" s="11"/>
    </row>
    <row r="2212" spans="2:2">
      <c r="B2212" s="11"/>
    </row>
    <row r="2213" spans="2:2">
      <c r="B2213" s="11"/>
    </row>
    <row r="2214" spans="2:2">
      <c r="B2214" s="11"/>
    </row>
    <row r="2215" spans="2:2">
      <c r="B2215" s="11"/>
    </row>
    <row r="2216" spans="2:2">
      <c r="B2216" s="11"/>
    </row>
    <row r="2217" spans="2:2">
      <c r="B2217" s="11"/>
    </row>
    <row r="2218" spans="2:2">
      <c r="B2218" s="11"/>
    </row>
    <row r="2219" spans="2:2">
      <c r="B2219" s="11"/>
    </row>
    <row r="2220" spans="2:2">
      <c r="B2220" s="11"/>
    </row>
    <row r="2221" spans="2:2">
      <c r="B2221" s="11"/>
    </row>
    <row r="2222" spans="2:2">
      <c r="B2222" s="11"/>
    </row>
    <row r="2223" spans="2:2">
      <c r="B2223" s="11"/>
    </row>
    <row r="2224" spans="2:2">
      <c r="B2224" s="11"/>
    </row>
    <row r="2225" spans="2:2">
      <c r="B2225" s="11"/>
    </row>
    <row r="2226" spans="2:2">
      <c r="B2226" s="11"/>
    </row>
    <row r="2227" spans="2:2">
      <c r="B2227" s="11"/>
    </row>
    <row r="2228" spans="2:2">
      <c r="B2228" s="11"/>
    </row>
    <row r="2229" spans="2:2">
      <c r="B2229" s="11"/>
    </row>
    <row r="2230" spans="2:2">
      <c r="B2230" s="11"/>
    </row>
    <row r="2231" spans="2:2">
      <c r="B2231" s="11"/>
    </row>
    <row r="2232" spans="2:2">
      <c r="B2232" s="11"/>
    </row>
    <row r="2233" spans="2:2">
      <c r="B2233" s="11"/>
    </row>
    <row r="2234" spans="2:2">
      <c r="B2234" s="11"/>
    </row>
    <row r="2235" spans="2:2">
      <c r="B2235" s="11"/>
    </row>
    <row r="2236" spans="2:2">
      <c r="B2236" s="11"/>
    </row>
    <row r="2237" spans="2:2">
      <c r="B2237" s="11"/>
    </row>
    <row r="2238" spans="2:2">
      <c r="B2238" s="11"/>
    </row>
    <row r="2239" spans="2:2">
      <c r="B2239" s="11"/>
    </row>
    <row r="2240" spans="2:2">
      <c r="B2240" s="11"/>
    </row>
    <row r="2241" spans="2:2">
      <c r="B2241" s="11"/>
    </row>
    <row r="2242" spans="2:2">
      <c r="B2242" s="11"/>
    </row>
    <row r="2243" spans="2:2">
      <c r="B2243" s="11"/>
    </row>
    <row r="2244" spans="2:2">
      <c r="B2244" s="11"/>
    </row>
    <row r="2245" spans="2:2">
      <c r="B2245" s="11"/>
    </row>
    <row r="2246" spans="2:2">
      <c r="B2246" s="11"/>
    </row>
    <row r="2247" spans="2:2">
      <c r="B2247" s="11"/>
    </row>
    <row r="2248" spans="2:2">
      <c r="B2248" s="11"/>
    </row>
    <row r="2249" spans="2:2">
      <c r="B2249" s="11"/>
    </row>
    <row r="2250" spans="2:2">
      <c r="B2250" s="11"/>
    </row>
    <row r="2251" spans="2:2">
      <c r="B2251" s="11"/>
    </row>
    <row r="2252" spans="2:2">
      <c r="B2252" s="11"/>
    </row>
    <row r="2253" spans="2:2">
      <c r="B2253" s="11"/>
    </row>
    <row r="2254" spans="2:2">
      <c r="B2254" s="11"/>
    </row>
    <row r="2255" spans="2:2">
      <c r="B2255" s="11"/>
    </row>
    <row r="2256" spans="2:2">
      <c r="B2256" s="11"/>
    </row>
    <row r="2257" spans="2:2">
      <c r="B2257" s="11"/>
    </row>
    <row r="2258" spans="2:2">
      <c r="B2258" s="11"/>
    </row>
    <row r="2259" spans="2:2">
      <c r="B2259" s="11"/>
    </row>
    <row r="2260" spans="2:2">
      <c r="B2260" s="11"/>
    </row>
    <row r="2261" spans="2:2">
      <c r="B2261" s="11"/>
    </row>
    <row r="2262" spans="2:2">
      <c r="B2262" s="11"/>
    </row>
    <row r="2263" spans="2:2">
      <c r="B2263" s="11"/>
    </row>
    <row r="2264" spans="2:2">
      <c r="B2264" s="11"/>
    </row>
    <row r="2265" spans="2:2">
      <c r="B2265" s="11"/>
    </row>
    <row r="2266" spans="2:2">
      <c r="B2266" s="11"/>
    </row>
    <row r="2267" spans="2:2">
      <c r="B2267" s="11"/>
    </row>
    <row r="2268" spans="2:2">
      <c r="B2268" s="11"/>
    </row>
    <row r="2269" spans="2:2">
      <c r="B2269" s="11"/>
    </row>
    <row r="2270" spans="2:2">
      <c r="B2270" s="11"/>
    </row>
    <row r="2271" spans="2:2">
      <c r="B2271" s="11"/>
    </row>
    <row r="2272" spans="2:2">
      <c r="B2272" s="11"/>
    </row>
    <row r="2273" spans="2:2">
      <c r="B2273" s="11"/>
    </row>
    <row r="2274" spans="2:2">
      <c r="B2274" s="11"/>
    </row>
    <row r="2275" spans="2:2">
      <c r="B2275" s="11"/>
    </row>
    <row r="2276" spans="2:2">
      <c r="B2276" s="11"/>
    </row>
    <row r="2277" spans="2:2">
      <c r="B2277" s="11"/>
    </row>
    <row r="2278" spans="2:2">
      <c r="B2278" s="11"/>
    </row>
    <row r="2279" spans="2:2">
      <c r="B2279" s="11"/>
    </row>
    <row r="2280" spans="2:2">
      <c r="B2280" s="11"/>
    </row>
    <row r="2281" spans="2:2">
      <c r="B2281" s="11"/>
    </row>
    <row r="2282" spans="2:2">
      <c r="B2282" s="11"/>
    </row>
    <row r="2283" spans="2:2">
      <c r="B2283" s="11"/>
    </row>
    <row r="2284" spans="2:2">
      <c r="B2284" s="11"/>
    </row>
    <row r="2285" spans="2:2">
      <c r="B2285" s="11"/>
    </row>
    <row r="2286" spans="2:2">
      <c r="B2286" s="11"/>
    </row>
    <row r="2287" spans="2:2">
      <c r="B2287" s="11"/>
    </row>
    <row r="2288" spans="2:2">
      <c r="B2288" s="11"/>
    </row>
    <row r="2289" spans="2:2">
      <c r="B2289" s="11"/>
    </row>
    <row r="2290" spans="2:2">
      <c r="B2290" s="11"/>
    </row>
    <row r="2291" spans="2:2">
      <c r="B2291" s="11"/>
    </row>
    <row r="2292" spans="2:2">
      <c r="B2292" s="11"/>
    </row>
    <row r="2293" spans="2:2">
      <c r="B2293" s="11"/>
    </row>
    <row r="2294" spans="2:2">
      <c r="B2294" s="11"/>
    </row>
    <row r="2295" spans="2:2">
      <c r="B2295" s="11"/>
    </row>
    <row r="2296" spans="2:2">
      <c r="B2296" s="11"/>
    </row>
    <row r="2297" spans="2:2">
      <c r="B2297" s="11"/>
    </row>
    <row r="2298" spans="2:2">
      <c r="B2298" s="11"/>
    </row>
    <row r="2299" spans="2:2">
      <c r="B2299" s="11"/>
    </row>
    <row r="2300" spans="2:2">
      <c r="B2300" s="11"/>
    </row>
    <row r="2301" spans="2:2">
      <c r="B2301" s="11"/>
    </row>
    <row r="2302" spans="2:2">
      <c r="B2302" s="11"/>
    </row>
    <row r="2303" spans="2:2">
      <c r="B2303" s="11"/>
    </row>
    <row r="2304" spans="2:2">
      <c r="B2304" s="11"/>
    </row>
    <row r="2305" spans="2:2">
      <c r="B2305" s="11"/>
    </row>
    <row r="2306" spans="2:2">
      <c r="B2306" s="11"/>
    </row>
    <row r="2307" spans="2:2">
      <c r="B2307" s="11"/>
    </row>
    <row r="2308" spans="2:2">
      <c r="B2308" s="11"/>
    </row>
    <row r="2309" spans="2:2">
      <c r="B2309" s="11"/>
    </row>
    <row r="2310" spans="2:2">
      <c r="B2310" s="11"/>
    </row>
    <row r="2311" spans="2:2">
      <c r="B2311" s="11"/>
    </row>
    <row r="2312" spans="2:2">
      <c r="B2312" s="11"/>
    </row>
    <row r="2313" spans="2:2">
      <c r="B2313" s="11"/>
    </row>
    <row r="2314" spans="2:2">
      <c r="B2314" s="11"/>
    </row>
    <row r="2315" spans="2:2">
      <c r="B2315" s="11"/>
    </row>
    <row r="2316" spans="2:2">
      <c r="B2316" s="11"/>
    </row>
    <row r="2317" spans="2:2">
      <c r="B2317" s="11"/>
    </row>
    <row r="2318" spans="2:2">
      <c r="B2318" s="11"/>
    </row>
    <row r="2319" spans="2:2">
      <c r="B2319" s="11"/>
    </row>
    <row r="2320" spans="2:2">
      <c r="B2320" s="11"/>
    </row>
    <row r="2321" spans="2:2">
      <c r="B2321" s="11"/>
    </row>
    <row r="2322" spans="2:2">
      <c r="B2322" s="11"/>
    </row>
    <row r="2323" spans="2:2">
      <c r="B2323" s="11"/>
    </row>
    <row r="2324" spans="2:2">
      <c r="B2324" s="11"/>
    </row>
    <row r="2325" spans="2:2">
      <c r="B2325" s="11"/>
    </row>
    <row r="2326" spans="2:2">
      <c r="B2326" s="11"/>
    </row>
    <row r="2327" spans="2:2">
      <c r="B2327" s="11"/>
    </row>
    <row r="2328" spans="2:2">
      <c r="B2328" s="11"/>
    </row>
    <row r="2329" spans="2:2">
      <c r="B2329" s="11"/>
    </row>
    <row r="2330" spans="2:2">
      <c r="B2330" s="11"/>
    </row>
    <row r="2331" spans="2:2">
      <c r="B2331" s="11"/>
    </row>
    <row r="2332" spans="2:2">
      <c r="B2332" s="11"/>
    </row>
    <row r="2333" spans="2:2">
      <c r="B2333" s="11"/>
    </row>
    <row r="2334" spans="2:2">
      <c r="B2334" s="11"/>
    </row>
    <row r="2335" spans="2:2">
      <c r="B2335" s="11"/>
    </row>
    <row r="2336" spans="2:2">
      <c r="B2336" s="11"/>
    </row>
    <row r="2337" spans="2:2">
      <c r="B2337" s="11"/>
    </row>
    <row r="2338" spans="2:2">
      <c r="B2338" s="11"/>
    </row>
    <row r="2339" spans="2:2">
      <c r="B2339" s="11"/>
    </row>
    <row r="2340" spans="2:2">
      <c r="B2340" s="11"/>
    </row>
    <row r="2341" spans="2:2">
      <c r="B2341" s="11"/>
    </row>
    <row r="2342" spans="2:2">
      <c r="B2342" s="11"/>
    </row>
    <row r="2343" spans="2:2">
      <c r="B2343" s="11"/>
    </row>
    <row r="2344" spans="2:2">
      <c r="B2344" s="11"/>
    </row>
    <row r="2345" spans="2:2">
      <c r="B2345" s="11"/>
    </row>
    <row r="2346" spans="2:2">
      <c r="B2346" s="11"/>
    </row>
    <row r="2347" spans="2:2">
      <c r="B2347" s="11"/>
    </row>
    <row r="2348" spans="2:2">
      <c r="B2348" s="11"/>
    </row>
    <row r="2349" spans="2:2">
      <c r="B2349" s="11"/>
    </row>
    <row r="2350" spans="2:2">
      <c r="B2350" s="11"/>
    </row>
    <row r="2351" spans="2:2">
      <c r="B2351" s="11"/>
    </row>
    <row r="2352" spans="2:2">
      <c r="B2352" s="11"/>
    </row>
    <row r="2353" spans="2:2">
      <c r="B2353" s="11"/>
    </row>
    <row r="2354" spans="2:2">
      <c r="B2354" s="11"/>
    </row>
    <row r="2355" spans="2:2">
      <c r="B2355" s="11"/>
    </row>
    <row r="2356" spans="2:2">
      <c r="B2356" s="11"/>
    </row>
    <row r="2357" spans="2:2">
      <c r="B2357" s="11"/>
    </row>
    <row r="2358" spans="2:2">
      <c r="B2358" s="11"/>
    </row>
    <row r="2359" spans="2:2">
      <c r="B2359" s="11"/>
    </row>
    <row r="2360" spans="2:2">
      <c r="B2360" s="11"/>
    </row>
    <row r="2361" spans="2:2">
      <c r="B2361" s="11"/>
    </row>
    <row r="2362" spans="2:2">
      <c r="B2362" s="11"/>
    </row>
    <row r="2363" spans="2:2">
      <c r="B2363" s="11"/>
    </row>
    <row r="2364" spans="2:2">
      <c r="B2364" s="11"/>
    </row>
    <row r="2365" spans="2:2">
      <c r="B2365" s="11"/>
    </row>
    <row r="2366" spans="2:2">
      <c r="B2366" s="11"/>
    </row>
    <row r="2367" spans="2:2">
      <c r="B2367" s="11"/>
    </row>
    <row r="2368" spans="2:2">
      <c r="B2368" s="11"/>
    </row>
    <row r="2369" spans="2:2">
      <c r="B2369" s="11"/>
    </row>
    <row r="2370" spans="2:2">
      <c r="B2370" s="11"/>
    </row>
    <row r="2371" spans="2:2">
      <c r="B2371" s="11"/>
    </row>
    <row r="2372" spans="2:2">
      <c r="B2372" s="11"/>
    </row>
    <row r="2373" spans="2:2">
      <c r="B2373" s="11"/>
    </row>
    <row r="2374" spans="2:2">
      <c r="B2374" s="11"/>
    </row>
    <row r="2375" spans="2:2">
      <c r="B2375" s="11"/>
    </row>
    <row r="2376" spans="2:2">
      <c r="B2376" s="11"/>
    </row>
    <row r="2377" spans="2:2">
      <c r="B2377" s="11"/>
    </row>
    <row r="2378" spans="2:2">
      <c r="B2378" s="11"/>
    </row>
    <row r="2379" spans="2:2">
      <c r="B2379" s="11"/>
    </row>
    <row r="2380" spans="2:2">
      <c r="B2380" s="11"/>
    </row>
    <row r="2381" spans="2:2">
      <c r="B2381" s="11"/>
    </row>
    <row r="2382" spans="2:2">
      <c r="B2382" s="11"/>
    </row>
    <row r="2383" spans="2:2">
      <c r="B2383" s="11"/>
    </row>
    <row r="2384" spans="2:2">
      <c r="B2384" s="11"/>
    </row>
    <row r="2385" spans="2:2">
      <c r="B2385" s="11"/>
    </row>
    <row r="2386" spans="2:2">
      <c r="B2386" s="11"/>
    </row>
    <row r="2387" spans="2:2">
      <c r="B2387" s="11"/>
    </row>
    <row r="2388" spans="2:2">
      <c r="B2388" s="11"/>
    </row>
    <row r="2389" spans="2:2">
      <c r="B2389" s="11"/>
    </row>
    <row r="2390" spans="2:2">
      <c r="B2390" s="11"/>
    </row>
    <row r="2391" spans="2:2">
      <c r="B2391" s="11"/>
    </row>
    <row r="2392" spans="2:2">
      <c r="B2392" s="11"/>
    </row>
    <row r="2393" spans="2:2">
      <c r="B2393" s="11"/>
    </row>
    <row r="2394" spans="2:2">
      <c r="B2394" s="11"/>
    </row>
    <row r="2395" spans="2:2">
      <c r="B2395" s="11"/>
    </row>
    <row r="2396" spans="2:2">
      <c r="B2396" s="11"/>
    </row>
    <row r="2397" spans="2:2">
      <c r="B2397" s="11"/>
    </row>
    <row r="2398" spans="2:2">
      <c r="B2398" s="11"/>
    </row>
    <row r="2399" spans="2:2">
      <c r="B2399" s="11"/>
    </row>
    <row r="2400" spans="2:2">
      <c r="B2400" s="11"/>
    </row>
    <row r="2401" spans="2:2">
      <c r="B2401" s="11"/>
    </row>
    <row r="2402" spans="2:2">
      <c r="B2402" s="11"/>
    </row>
    <row r="2403" spans="2:2">
      <c r="B2403" s="11"/>
    </row>
    <row r="2404" spans="2:2">
      <c r="B2404" s="11"/>
    </row>
    <row r="2405" spans="2:2">
      <c r="B2405" s="11"/>
    </row>
    <row r="2406" spans="2:2">
      <c r="B2406" s="11"/>
    </row>
    <row r="2407" spans="2:2">
      <c r="B2407" s="11"/>
    </row>
    <row r="2408" spans="2:2">
      <c r="B2408" s="11"/>
    </row>
    <row r="2409" spans="2:2">
      <c r="B2409" s="11"/>
    </row>
    <row r="2410" spans="2:2">
      <c r="B2410" s="11"/>
    </row>
    <row r="2411" spans="2:2">
      <c r="B2411" s="11"/>
    </row>
    <row r="2412" spans="2:2">
      <c r="B2412" s="11"/>
    </row>
    <row r="2413" spans="2:2">
      <c r="B2413" s="11"/>
    </row>
    <row r="2414" spans="2:2">
      <c r="B2414" s="11"/>
    </row>
    <row r="2415" spans="2:2">
      <c r="B2415" s="11"/>
    </row>
    <row r="2416" spans="2:2">
      <c r="B2416" s="11"/>
    </row>
    <row r="2417" spans="2:2">
      <c r="B2417" s="11"/>
    </row>
    <row r="2418" spans="2:2">
      <c r="B2418" s="11"/>
    </row>
    <row r="2419" spans="2:2">
      <c r="B2419" s="11"/>
    </row>
    <row r="2420" spans="2:2">
      <c r="B2420" s="11"/>
    </row>
    <row r="2421" spans="2:2">
      <c r="B2421" s="11"/>
    </row>
    <row r="2422" spans="2:2">
      <c r="B2422" s="11"/>
    </row>
    <row r="2423" spans="2:2">
      <c r="B2423" s="11"/>
    </row>
    <row r="2424" spans="2:2">
      <c r="B2424" s="11"/>
    </row>
    <row r="2425" spans="2:2">
      <c r="B2425" s="11"/>
    </row>
    <row r="2426" spans="2:2">
      <c r="B2426" s="11"/>
    </row>
    <row r="2427" spans="2:2">
      <c r="B2427" s="11"/>
    </row>
    <row r="2428" spans="2:2">
      <c r="B2428" s="11"/>
    </row>
    <row r="2429" spans="2:2">
      <c r="B2429" s="11"/>
    </row>
    <row r="2430" spans="2:2">
      <c r="B2430" s="11"/>
    </row>
    <row r="2431" spans="2:2">
      <c r="B2431" s="11"/>
    </row>
    <row r="2432" spans="2:2">
      <c r="B2432" s="11"/>
    </row>
    <row r="2433" spans="2:2">
      <c r="B2433" s="11"/>
    </row>
    <row r="2434" spans="2:2">
      <c r="B2434" s="11"/>
    </row>
    <row r="2435" spans="2:2">
      <c r="B2435" s="11"/>
    </row>
    <row r="2436" spans="2:2">
      <c r="B2436" s="11"/>
    </row>
    <row r="2437" spans="2:2">
      <c r="B2437" s="11"/>
    </row>
    <row r="2438" spans="2:2">
      <c r="B2438" s="11"/>
    </row>
    <row r="2439" spans="2:2">
      <c r="B2439" s="11"/>
    </row>
    <row r="2440" spans="2:2">
      <c r="B2440" s="11"/>
    </row>
    <row r="2441" spans="2:2">
      <c r="B2441" s="11"/>
    </row>
    <row r="2442" spans="2:2">
      <c r="B2442" s="11"/>
    </row>
    <row r="2443" spans="2:2">
      <c r="B2443" s="11"/>
    </row>
    <row r="2444" spans="2:2">
      <c r="B2444" s="11"/>
    </row>
    <row r="2445" spans="2:2">
      <c r="B2445" s="11"/>
    </row>
    <row r="2446" spans="2:2">
      <c r="B2446" s="11"/>
    </row>
    <row r="2447" spans="2:2">
      <c r="B2447" s="11"/>
    </row>
    <row r="2448" spans="2:2">
      <c r="B2448" s="11"/>
    </row>
    <row r="2449" spans="2:2">
      <c r="B2449" s="11"/>
    </row>
    <row r="2450" spans="2:2">
      <c r="B2450" s="11"/>
    </row>
    <row r="2451" spans="2:2">
      <c r="B2451" s="11"/>
    </row>
    <row r="2452" spans="2:2">
      <c r="B2452" s="11"/>
    </row>
    <row r="2453" spans="2:2">
      <c r="B2453" s="11"/>
    </row>
    <row r="2454" spans="2:2">
      <c r="B2454" s="11"/>
    </row>
    <row r="2455" spans="2:2">
      <c r="B2455" s="11"/>
    </row>
    <row r="2456" spans="2:2">
      <c r="B2456" s="11"/>
    </row>
    <row r="2457" spans="2:2">
      <c r="B2457" s="11"/>
    </row>
    <row r="2458" spans="2:2">
      <c r="B2458" s="11"/>
    </row>
    <row r="2459" spans="2:2">
      <c r="B2459" s="11"/>
    </row>
    <row r="2460" spans="2:2">
      <c r="B2460" s="11"/>
    </row>
    <row r="2461" spans="2:2">
      <c r="B2461" s="11"/>
    </row>
    <row r="2462" spans="2:2">
      <c r="B2462" s="11"/>
    </row>
    <row r="2463" spans="2:2">
      <c r="B2463" s="11"/>
    </row>
    <row r="2464" spans="2:2">
      <c r="B2464" s="11"/>
    </row>
    <row r="2465" spans="2:2">
      <c r="B2465" s="11"/>
    </row>
    <row r="2466" spans="2:2">
      <c r="B2466" s="11"/>
    </row>
    <row r="2467" spans="2:2">
      <c r="B2467" s="11"/>
    </row>
    <row r="2468" spans="2:2">
      <c r="B2468" s="11"/>
    </row>
    <row r="2469" spans="2:2">
      <c r="B2469" s="11"/>
    </row>
    <row r="2470" spans="2:2">
      <c r="B2470" s="11"/>
    </row>
    <row r="2471" spans="2:2">
      <c r="B2471" s="11"/>
    </row>
    <row r="2472" spans="2:2">
      <c r="B2472" s="11"/>
    </row>
    <row r="2473" spans="2:2">
      <c r="B2473" s="11"/>
    </row>
    <row r="2474" spans="2:2">
      <c r="B2474" s="11"/>
    </row>
    <row r="2475" spans="2:2">
      <c r="B2475" s="11"/>
    </row>
    <row r="2476" spans="2:2">
      <c r="B2476" s="11"/>
    </row>
    <row r="2477" spans="2:2">
      <c r="B2477" s="11"/>
    </row>
    <row r="2478" spans="2:2">
      <c r="B2478" s="11"/>
    </row>
    <row r="2479" spans="2:2">
      <c r="B2479" s="11"/>
    </row>
    <row r="2480" spans="2:2">
      <c r="B2480" s="11"/>
    </row>
    <row r="2481" spans="2:2">
      <c r="B2481" s="11"/>
    </row>
    <row r="2482" spans="2:2">
      <c r="B2482" s="11"/>
    </row>
    <row r="2483" spans="2:2">
      <c r="B2483" s="11"/>
    </row>
    <row r="2484" spans="2:2">
      <c r="B2484" s="11"/>
    </row>
    <row r="2485" spans="2:2">
      <c r="B2485" s="11"/>
    </row>
    <row r="2486" spans="2:2">
      <c r="B2486" s="11"/>
    </row>
    <row r="2487" spans="2:2">
      <c r="B2487" s="11"/>
    </row>
    <row r="2488" spans="2:2">
      <c r="B2488" s="11"/>
    </row>
    <row r="2489" spans="2:2">
      <c r="B2489" s="11"/>
    </row>
    <row r="2490" spans="2:2">
      <c r="B2490" s="11"/>
    </row>
    <row r="2491" spans="2:2">
      <c r="B2491" s="11"/>
    </row>
    <row r="2492" spans="2:2">
      <c r="B2492" s="11"/>
    </row>
    <row r="2493" spans="2:2">
      <c r="B2493" s="11"/>
    </row>
    <row r="2494" spans="2:2">
      <c r="B2494" s="11"/>
    </row>
    <row r="2495" spans="2:2">
      <c r="B2495" s="11"/>
    </row>
    <row r="2496" spans="2:2">
      <c r="B2496" s="11"/>
    </row>
    <row r="2497" spans="2:2">
      <c r="B2497" s="11"/>
    </row>
    <row r="2498" spans="2:2">
      <c r="B2498" s="11"/>
    </row>
    <row r="2499" spans="2:2">
      <c r="B2499" s="11"/>
    </row>
    <row r="2500" spans="2:2">
      <c r="B2500" s="11"/>
    </row>
    <row r="2501" spans="2:2">
      <c r="B2501" s="11"/>
    </row>
    <row r="2502" spans="2:2">
      <c r="B2502" s="11"/>
    </row>
    <row r="2503" spans="2:2">
      <c r="B2503" s="11"/>
    </row>
    <row r="2504" spans="2:2">
      <c r="B2504" s="11"/>
    </row>
    <row r="2505" spans="2:2">
      <c r="B2505" s="11"/>
    </row>
    <row r="2506" spans="2:2">
      <c r="B2506" s="11"/>
    </row>
    <row r="2507" spans="2:2">
      <c r="B2507" s="11"/>
    </row>
    <row r="2508" spans="2:2">
      <c r="B2508" s="11"/>
    </row>
    <row r="2509" spans="2:2">
      <c r="B2509" s="11"/>
    </row>
    <row r="2510" spans="2:2">
      <c r="B2510" s="11"/>
    </row>
    <row r="2511" spans="2:2">
      <c r="B2511" s="11"/>
    </row>
    <row r="2512" spans="2:2">
      <c r="B2512" s="11"/>
    </row>
    <row r="2513" spans="2:2">
      <c r="B2513" s="11"/>
    </row>
    <row r="2514" spans="2:2">
      <c r="B2514" s="11"/>
    </row>
    <row r="2515" spans="2:2">
      <c r="B2515" s="11"/>
    </row>
    <row r="2516" spans="2:2">
      <c r="B2516" s="11"/>
    </row>
    <row r="2517" spans="2:2">
      <c r="B2517" s="11"/>
    </row>
    <row r="2518" spans="2:2">
      <c r="B2518" s="11"/>
    </row>
    <row r="2519" spans="2:2">
      <c r="B2519" s="11"/>
    </row>
    <row r="2520" spans="2:2">
      <c r="B2520" s="11"/>
    </row>
    <row r="2521" spans="2:2">
      <c r="B2521" s="11"/>
    </row>
    <row r="2522" spans="2:2">
      <c r="B2522" s="11"/>
    </row>
    <row r="2523" spans="2:2">
      <c r="B2523" s="11"/>
    </row>
    <row r="2524" spans="2:2">
      <c r="B2524" s="11"/>
    </row>
    <row r="2525" spans="2:2">
      <c r="B2525" s="11"/>
    </row>
    <row r="2526" spans="2:2">
      <c r="B2526" s="11"/>
    </row>
    <row r="2527" spans="2:2">
      <c r="B2527" s="11"/>
    </row>
    <row r="2528" spans="2:2">
      <c r="B2528" s="11"/>
    </row>
    <row r="2529" spans="2:2">
      <c r="B2529" s="11"/>
    </row>
    <row r="2530" spans="2:2">
      <c r="B2530" s="11"/>
    </row>
    <row r="2531" spans="2:2">
      <c r="B2531" s="11"/>
    </row>
    <row r="2532" spans="2:2">
      <c r="B2532" s="11"/>
    </row>
    <row r="2533" spans="2:2">
      <c r="B2533" s="11"/>
    </row>
    <row r="2534" spans="2:2">
      <c r="B2534" s="11"/>
    </row>
    <row r="2535" spans="2:2">
      <c r="B2535" s="11"/>
    </row>
    <row r="2536" spans="2:2">
      <c r="B2536" s="11"/>
    </row>
    <row r="2537" spans="2:2">
      <c r="B2537" s="11"/>
    </row>
    <row r="2538" spans="2:2">
      <c r="B2538" s="11"/>
    </row>
    <row r="2539" spans="2:2">
      <c r="B2539" s="11"/>
    </row>
    <row r="2540" spans="2:2">
      <c r="B2540" s="11"/>
    </row>
    <row r="2541" spans="2:2">
      <c r="B2541" s="11"/>
    </row>
    <row r="2542" spans="2:2">
      <c r="B2542" s="11"/>
    </row>
    <row r="2543" spans="2:2">
      <c r="B2543" s="11"/>
    </row>
    <row r="2544" spans="2:2">
      <c r="B2544" s="11"/>
    </row>
    <row r="2545" spans="2:2">
      <c r="B2545" s="11"/>
    </row>
    <row r="2546" spans="2:2">
      <c r="B2546" s="11"/>
    </row>
    <row r="2547" spans="2:2">
      <c r="B2547" s="11"/>
    </row>
    <row r="2548" spans="2:2">
      <c r="B2548" s="11"/>
    </row>
    <row r="2549" spans="2:2">
      <c r="B2549" s="11"/>
    </row>
    <row r="2550" spans="2:2">
      <c r="B2550" s="11"/>
    </row>
    <row r="2551" spans="2:2">
      <c r="B2551" s="11"/>
    </row>
    <row r="2552" spans="2:2">
      <c r="B2552" s="11"/>
    </row>
    <row r="2553" spans="2:2">
      <c r="B2553" s="11"/>
    </row>
    <row r="2554" spans="2:2">
      <c r="B2554" s="11"/>
    </row>
    <row r="2555" spans="2:2">
      <c r="B2555" s="11"/>
    </row>
    <row r="2556" spans="2:2">
      <c r="B2556" s="11"/>
    </row>
    <row r="2557" spans="2:2">
      <c r="B2557" s="11"/>
    </row>
    <row r="2558" spans="2:2">
      <c r="B2558" s="11"/>
    </row>
    <row r="2559" spans="2:2">
      <c r="B2559" s="11"/>
    </row>
    <row r="2560" spans="2:2">
      <c r="B2560" s="11"/>
    </row>
    <row r="2561" spans="2:2">
      <c r="B2561" s="11"/>
    </row>
    <row r="2562" spans="2:2">
      <c r="B2562" s="11"/>
    </row>
    <row r="2563" spans="2:2">
      <c r="B2563" s="11"/>
    </row>
    <row r="2564" spans="2:2">
      <c r="B2564" s="11"/>
    </row>
    <row r="2565" spans="2:2">
      <c r="B2565" s="11"/>
    </row>
    <row r="2566" spans="2:2">
      <c r="B2566" s="11"/>
    </row>
    <row r="2567" spans="2:2">
      <c r="B2567" s="11"/>
    </row>
    <row r="2568" spans="2:2">
      <c r="B2568" s="11"/>
    </row>
    <row r="2569" spans="2:2">
      <c r="B2569" s="11"/>
    </row>
    <row r="2570" spans="2:2">
      <c r="B2570" s="11"/>
    </row>
    <row r="2571" spans="2:2">
      <c r="B2571" s="11"/>
    </row>
    <row r="2572" spans="2:2">
      <c r="B2572" s="11"/>
    </row>
    <row r="2573" spans="2:2">
      <c r="B2573" s="11"/>
    </row>
    <row r="2574" spans="2:2">
      <c r="B2574" s="11"/>
    </row>
    <row r="2575" spans="2:2">
      <c r="B2575" s="11"/>
    </row>
    <row r="2576" spans="2:2">
      <c r="B2576" s="11"/>
    </row>
    <row r="2577" spans="2:2">
      <c r="B2577" s="11"/>
    </row>
    <row r="2578" spans="2:2">
      <c r="B2578" s="11"/>
    </row>
    <row r="2579" spans="2:2">
      <c r="B2579" s="11"/>
    </row>
    <row r="2580" spans="2:2">
      <c r="B2580" s="11"/>
    </row>
    <row r="2581" spans="2:2">
      <c r="B2581" s="11"/>
    </row>
    <row r="2582" spans="2:2">
      <c r="B2582" s="11"/>
    </row>
    <row r="2583" spans="2:2">
      <c r="B2583" s="11"/>
    </row>
    <row r="2584" spans="2:2">
      <c r="B2584" s="11"/>
    </row>
    <row r="2585" spans="2:2">
      <c r="B2585" s="11"/>
    </row>
    <row r="2586" spans="2:2">
      <c r="B2586" s="11"/>
    </row>
    <row r="2587" spans="2:2">
      <c r="B2587" s="11"/>
    </row>
    <row r="2588" spans="2:2">
      <c r="B2588" s="11"/>
    </row>
    <row r="2589" spans="2:2">
      <c r="B2589" s="11"/>
    </row>
    <row r="2590" spans="2:2">
      <c r="B2590" s="11"/>
    </row>
    <row r="2591" spans="2:2">
      <c r="B2591" s="11"/>
    </row>
    <row r="2592" spans="2:2">
      <c r="B2592" s="11"/>
    </row>
    <row r="2593" spans="2:2">
      <c r="B2593" s="11"/>
    </row>
    <row r="2594" spans="2:2">
      <c r="B2594" s="11"/>
    </row>
    <row r="2595" spans="2:2">
      <c r="B2595" s="11"/>
    </row>
    <row r="2596" spans="2:2">
      <c r="B2596" s="11"/>
    </row>
    <row r="2597" spans="2:2">
      <c r="B2597" s="11"/>
    </row>
    <row r="2598" spans="2:2">
      <c r="B2598" s="11"/>
    </row>
    <row r="2599" spans="2:2">
      <c r="B2599" s="11"/>
    </row>
    <row r="2600" spans="2:2">
      <c r="B2600" s="11"/>
    </row>
    <row r="2601" spans="2:2">
      <c r="B2601" s="11"/>
    </row>
    <row r="2602" spans="2:2">
      <c r="B2602" s="11"/>
    </row>
    <row r="2603" spans="2:2">
      <c r="B2603" s="11"/>
    </row>
    <row r="2604" spans="2:2">
      <c r="B2604" s="11"/>
    </row>
    <row r="2605" spans="2:2">
      <c r="B2605" s="11"/>
    </row>
    <row r="2606" spans="2:2">
      <c r="B2606" s="11"/>
    </row>
    <row r="2607" spans="2:2">
      <c r="B2607" s="11"/>
    </row>
    <row r="2608" spans="2:2">
      <c r="B2608" s="11"/>
    </row>
    <row r="2609" spans="2:2">
      <c r="B2609" s="11"/>
    </row>
    <row r="2610" spans="2:2">
      <c r="B2610" s="11"/>
    </row>
    <row r="2611" spans="2:2">
      <c r="B2611" s="11"/>
    </row>
    <row r="2612" spans="2:2">
      <c r="B2612" s="11"/>
    </row>
    <row r="2613" spans="2:2">
      <c r="B2613" s="11"/>
    </row>
    <row r="2614" spans="2:2">
      <c r="B2614" s="11"/>
    </row>
    <row r="2615" spans="2:2">
      <c r="B2615" s="11"/>
    </row>
    <row r="2616" spans="2:2">
      <c r="B2616" s="11"/>
    </row>
    <row r="2617" spans="2:2">
      <c r="B2617" s="11"/>
    </row>
    <row r="2618" spans="2:2">
      <c r="B2618" s="11"/>
    </row>
    <row r="2619" spans="2:2">
      <c r="B2619" s="11"/>
    </row>
    <row r="2620" spans="2:2">
      <c r="B2620" s="11"/>
    </row>
    <row r="2621" spans="2:2">
      <c r="B2621" s="11"/>
    </row>
    <row r="2622" spans="2:2">
      <c r="B2622" s="11"/>
    </row>
    <row r="2623" spans="2:2">
      <c r="B2623" s="11"/>
    </row>
    <row r="2624" spans="2:2">
      <c r="B2624" s="11"/>
    </row>
    <row r="2625" spans="2:2">
      <c r="B2625" s="11"/>
    </row>
    <row r="2626" spans="2:2">
      <c r="B2626" s="11"/>
    </row>
    <row r="2627" spans="2:2">
      <c r="B2627" s="11"/>
    </row>
    <row r="2628" spans="2:2">
      <c r="B2628" s="11"/>
    </row>
    <row r="2629" spans="2:2">
      <c r="B2629" s="11"/>
    </row>
    <row r="2630" spans="2:2">
      <c r="B2630" s="11"/>
    </row>
    <row r="2631" spans="2:2">
      <c r="B2631" s="11"/>
    </row>
    <row r="2632" spans="2:2">
      <c r="B2632" s="11"/>
    </row>
    <row r="2633" spans="2:2">
      <c r="B2633" s="11"/>
    </row>
    <row r="2634" spans="2:2">
      <c r="B2634" s="11"/>
    </row>
    <row r="2635" spans="2:2">
      <c r="B2635" s="11"/>
    </row>
    <row r="2636" spans="2:2">
      <c r="B2636" s="11"/>
    </row>
    <row r="2637" spans="2:2">
      <c r="B2637" s="11"/>
    </row>
    <row r="2638" spans="2:2">
      <c r="B2638" s="11"/>
    </row>
    <row r="2639" spans="2:2">
      <c r="B2639" s="11"/>
    </row>
    <row r="2640" spans="2:2">
      <c r="B2640" s="11"/>
    </row>
    <row r="2641" spans="2:2">
      <c r="B2641" s="11"/>
    </row>
    <row r="2642" spans="2:2">
      <c r="B2642" s="11"/>
    </row>
    <row r="2643" spans="2:2">
      <c r="B2643" s="11"/>
    </row>
    <row r="2644" spans="2:2">
      <c r="B2644" s="11"/>
    </row>
    <row r="2645" spans="2:2">
      <c r="B2645" s="11"/>
    </row>
    <row r="2646" spans="2:2">
      <c r="B2646" s="11"/>
    </row>
    <row r="2647" spans="2:2">
      <c r="B2647" s="11"/>
    </row>
    <row r="2648" spans="2:2">
      <c r="B2648" s="11"/>
    </row>
    <row r="2649" spans="2:2">
      <c r="B2649" s="11"/>
    </row>
    <row r="2650" spans="2:2">
      <c r="B2650" s="11"/>
    </row>
    <row r="2651" spans="2:2">
      <c r="B2651" s="11"/>
    </row>
    <row r="2652" spans="2:2">
      <c r="B2652" s="11"/>
    </row>
    <row r="2653" spans="2:2">
      <c r="B2653" s="11"/>
    </row>
    <row r="2654" spans="2:2">
      <c r="B2654" s="11"/>
    </row>
    <row r="2655" spans="2:2">
      <c r="B2655" s="11"/>
    </row>
    <row r="2656" spans="2:2">
      <c r="B2656" s="11"/>
    </row>
    <row r="2657" spans="2:2">
      <c r="B2657" s="11"/>
    </row>
    <row r="2658" spans="2:2">
      <c r="B2658" s="11"/>
    </row>
    <row r="2659" spans="2:2">
      <c r="B2659" s="11"/>
    </row>
    <row r="2660" spans="2:2">
      <c r="B2660" s="11"/>
    </row>
    <row r="2661" spans="2:2">
      <c r="B2661" s="11"/>
    </row>
    <row r="2662" spans="2:2">
      <c r="B2662" s="11"/>
    </row>
    <row r="2663" spans="2:2">
      <c r="B2663" s="11"/>
    </row>
    <row r="2664" spans="2:2">
      <c r="B2664" s="11"/>
    </row>
    <row r="2665" spans="2:2">
      <c r="B2665" s="11"/>
    </row>
    <row r="2666" spans="2:2">
      <c r="B2666" s="11"/>
    </row>
    <row r="2667" spans="2:2">
      <c r="B2667" s="11"/>
    </row>
    <row r="2668" spans="2:2">
      <c r="B2668" s="11"/>
    </row>
    <row r="2669" spans="2:2">
      <c r="B2669" s="11"/>
    </row>
    <row r="2670" spans="2:2">
      <c r="B2670" s="11"/>
    </row>
    <row r="2671" spans="2:2">
      <c r="B2671" s="11"/>
    </row>
    <row r="2672" spans="2:2">
      <c r="B2672" s="11"/>
    </row>
    <row r="2673" spans="2:2">
      <c r="B2673" s="11"/>
    </row>
    <row r="2674" spans="2:2">
      <c r="B2674" s="11"/>
    </row>
    <row r="2675" spans="2:2">
      <c r="B2675" s="11"/>
    </row>
    <row r="2676" spans="2:2">
      <c r="B2676" s="11"/>
    </row>
    <row r="2677" spans="2:2">
      <c r="B2677" s="11"/>
    </row>
    <row r="2678" spans="2:2">
      <c r="B2678" s="11"/>
    </row>
    <row r="2679" spans="2:2">
      <c r="B2679" s="11"/>
    </row>
    <row r="2680" spans="2:2">
      <c r="B2680" s="11"/>
    </row>
    <row r="2681" spans="2:2">
      <c r="B2681" s="11"/>
    </row>
    <row r="2682" spans="2:2">
      <c r="B2682" s="11"/>
    </row>
    <row r="2683" spans="2:2">
      <c r="B2683" s="11"/>
    </row>
    <row r="2684" spans="2:2">
      <c r="B2684" s="11"/>
    </row>
    <row r="2685" spans="2:2">
      <c r="B2685" s="11"/>
    </row>
    <row r="2686" spans="2:2">
      <c r="B2686" s="11"/>
    </row>
    <row r="2687" spans="2:2">
      <c r="B2687" s="11"/>
    </row>
    <row r="2688" spans="2:2">
      <c r="B2688" s="11"/>
    </row>
    <row r="2689" spans="2:2">
      <c r="B2689" s="11"/>
    </row>
    <row r="2690" spans="2:2">
      <c r="B2690" s="11"/>
    </row>
    <row r="2691" spans="2:2">
      <c r="B2691" s="11"/>
    </row>
    <row r="2692" spans="2:2">
      <c r="B2692" s="11"/>
    </row>
    <row r="2693" spans="2:2">
      <c r="B2693" s="11"/>
    </row>
    <row r="2694" spans="2:2">
      <c r="B2694" s="11"/>
    </row>
    <row r="2695" spans="2:2">
      <c r="B2695" s="11"/>
    </row>
    <row r="2696" spans="2:2">
      <c r="B2696" s="11"/>
    </row>
    <row r="2697" spans="2:2">
      <c r="B2697" s="11"/>
    </row>
    <row r="2698" spans="2:2">
      <c r="B2698" s="11"/>
    </row>
    <row r="2699" spans="2:2">
      <c r="B2699" s="11"/>
    </row>
    <row r="2700" spans="2:2">
      <c r="B2700" s="11"/>
    </row>
    <row r="2701" spans="2:2">
      <c r="B2701" s="11"/>
    </row>
    <row r="2702" spans="2:2">
      <c r="B2702" s="11"/>
    </row>
    <row r="2703" spans="2:2">
      <c r="B2703" s="11"/>
    </row>
    <row r="2704" spans="2:2">
      <c r="B2704" s="11"/>
    </row>
    <row r="2705" spans="2:2">
      <c r="B2705" s="11"/>
    </row>
    <row r="2706" spans="2:2">
      <c r="B2706" s="11"/>
    </row>
    <row r="2707" spans="2:2">
      <c r="B2707" s="11"/>
    </row>
    <row r="2708" spans="2:2">
      <c r="B2708" s="11"/>
    </row>
    <row r="2709" spans="2:2">
      <c r="B2709" s="11"/>
    </row>
    <row r="2710" spans="2:2">
      <c r="B2710" s="11"/>
    </row>
    <row r="2711" spans="2:2">
      <c r="B2711" s="11"/>
    </row>
    <row r="2712" spans="2:2">
      <c r="B2712" s="11"/>
    </row>
    <row r="2713" spans="2:2">
      <c r="B2713" s="11"/>
    </row>
    <row r="2714" spans="2:2">
      <c r="B2714" s="11"/>
    </row>
    <row r="2715" spans="2:2">
      <c r="B2715" s="11"/>
    </row>
    <row r="2716" spans="2:2">
      <c r="B2716" s="11"/>
    </row>
  </sheetData>
  <autoFilter ref="A28:H1820" xr:uid="{9B760F97-A413-4E95-8679-35B27146C32E}"/>
  <phoneticPr fontId="1"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28A05-4C69-41C7-8312-E93ACC01CFF4}">
  <sheetPr>
    <tabColor theme="4" tint="0.79998168889431442"/>
  </sheetPr>
  <dimension ref="B1:I449"/>
  <sheetViews>
    <sheetView workbookViewId="0"/>
  </sheetViews>
  <sheetFormatPr baseColWidth="10" defaultColWidth="14.1640625" defaultRowHeight="17"/>
  <cols>
    <col min="1" max="1" width="5.33203125" customWidth="1"/>
    <col min="2" max="2" width="5.1640625" bestFit="1" customWidth="1"/>
    <col min="3" max="3" width="12.1640625" bestFit="1" customWidth="1"/>
    <col min="4" max="4" width="15.33203125" bestFit="1" customWidth="1"/>
    <col min="5" max="5" width="11.5" bestFit="1" customWidth="1"/>
    <col min="6" max="6" width="19.1640625" bestFit="1" customWidth="1"/>
    <col min="7" max="7" width="16.5" bestFit="1" customWidth="1"/>
    <col min="8" max="8" width="22.6640625" bestFit="1" customWidth="1"/>
    <col min="9" max="9" width="4.5" bestFit="1" customWidth="1"/>
    <col min="10" max="10" width="22.6640625" bestFit="1" customWidth="1"/>
    <col min="11" max="11" width="4.5" bestFit="1" customWidth="1"/>
  </cols>
  <sheetData>
    <row r="1" spans="2:9">
      <c r="B1" s="502"/>
      <c r="C1" s="502" t="s">
        <v>184</v>
      </c>
      <c r="D1" s="502" t="s">
        <v>27</v>
      </c>
      <c r="E1" s="502" t="s">
        <v>2078</v>
      </c>
      <c r="F1" s="502" t="s">
        <v>2079</v>
      </c>
      <c r="G1" s="502" t="s">
        <v>2080</v>
      </c>
      <c r="H1" s="502"/>
      <c r="I1" s="502"/>
    </row>
    <row r="2" spans="2:9">
      <c r="B2" s="503">
        <v>1</v>
      </c>
      <c r="C2" s="504" t="s">
        <v>110</v>
      </c>
      <c r="D2" s="504" t="s">
        <v>90</v>
      </c>
      <c r="E2" s="504" t="s">
        <v>28</v>
      </c>
      <c r="F2" s="504" t="s">
        <v>5</v>
      </c>
      <c r="G2" s="504" t="s">
        <v>1882</v>
      </c>
      <c r="H2" s="504" t="s">
        <v>57</v>
      </c>
      <c r="I2" s="504">
        <v>282</v>
      </c>
    </row>
    <row r="3" spans="2:9">
      <c r="B3" s="503">
        <v>2</v>
      </c>
      <c r="C3" s="504" t="s">
        <v>110</v>
      </c>
      <c r="D3" s="504" t="s">
        <v>90</v>
      </c>
      <c r="E3" s="504" t="s">
        <v>28</v>
      </c>
      <c r="F3" s="504" t="s">
        <v>30</v>
      </c>
      <c r="G3" s="504" t="s">
        <v>1882</v>
      </c>
      <c r="H3" s="504" t="s">
        <v>57</v>
      </c>
      <c r="I3" s="504">
        <v>283</v>
      </c>
    </row>
    <row r="4" spans="2:9">
      <c r="B4" s="503">
        <v>3</v>
      </c>
      <c r="C4" s="504" t="s">
        <v>110</v>
      </c>
      <c r="D4" s="504" t="s">
        <v>90</v>
      </c>
      <c r="E4" s="504" t="s">
        <v>28</v>
      </c>
      <c r="F4" s="504" t="s">
        <v>10</v>
      </c>
      <c r="G4" s="504" t="s">
        <v>1882</v>
      </c>
      <c r="H4" s="504" t="s">
        <v>57</v>
      </c>
      <c r="I4" s="504">
        <v>284</v>
      </c>
    </row>
    <row r="5" spans="2:9">
      <c r="B5" s="503">
        <v>4</v>
      </c>
      <c r="C5" s="504" t="s">
        <v>110</v>
      </c>
      <c r="D5" s="504" t="s">
        <v>90</v>
      </c>
      <c r="E5" s="504" t="s">
        <v>28</v>
      </c>
      <c r="F5" s="504" t="s">
        <v>13</v>
      </c>
      <c r="G5" s="504" t="s">
        <v>1882</v>
      </c>
      <c r="H5" s="504" t="s">
        <v>57</v>
      </c>
      <c r="I5" s="504">
        <v>285</v>
      </c>
    </row>
    <row r="6" spans="2:9">
      <c r="B6" s="503">
        <v>5</v>
      </c>
      <c r="C6" s="504" t="s">
        <v>110</v>
      </c>
      <c r="D6" s="504" t="s">
        <v>90</v>
      </c>
      <c r="E6" s="504" t="s">
        <v>28</v>
      </c>
      <c r="F6" s="504" t="s">
        <v>34</v>
      </c>
      <c r="G6" s="504" t="s">
        <v>1882</v>
      </c>
      <c r="H6" s="504" t="s">
        <v>57</v>
      </c>
      <c r="I6" s="504">
        <v>286</v>
      </c>
    </row>
    <row r="7" spans="2:9">
      <c r="B7" s="503">
        <v>6</v>
      </c>
      <c r="C7" s="504" t="s">
        <v>110</v>
      </c>
      <c r="D7" s="504" t="s">
        <v>90</v>
      </c>
      <c r="E7" s="504" t="s">
        <v>28</v>
      </c>
      <c r="F7" s="504" t="s">
        <v>86</v>
      </c>
      <c r="G7" s="504" t="s">
        <v>1882</v>
      </c>
      <c r="H7" s="504" t="s">
        <v>57</v>
      </c>
      <c r="I7" s="504">
        <v>287</v>
      </c>
    </row>
    <row r="8" spans="2:9">
      <c r="B8" s="503">
        <v>7</v>
      </c>
      <c r="C8" s="504" t="s">
        <v>110</v>
      </c>
      <c r="D8" s="504" t="s">
        <v>90</v>
      </c>
      <c r="E8" s="504" t="s">
        <v>28</v>
      </c>
      <c r="F8" s="504" t="s">
        <v>160</v>
      </c>
      <c r="G8" s="504" t="s">
        <v>1882</v>
      </c>
      <c r="H8" s="504" t="s">
        <v>57</v>
      </c>
      <c r="I8" s="504">
        <v>288</v>
      </c>
    </row>
    <row r="9" spans="2:9">
      <c r="B9" s="503">
        <v>8</v>
      </c>
      <c r="C9" s="504" t="s">
        <v>110</v>
      </c>
      <c r="D9" s="504" t="s">
        <v>90</v>
      </c>
      <c r="E9" s="504" t="s">
        <v>31</v>
      </c>
      <c r="F9" s="504" t="s">
        <v>5</v>
      </c>
      <c r="G9" s="504" t="s">
        <v>1882</v>
      </c>
      <c r="H9" s="504" t="s">
        <v>57</v>
      </c>
      <c r="I9" s="504">
        <v>289</v>
      </c>
    </row>
    <row r="10" spans="2:9">
      <c r="B10" s="503">
        <v>9</v>
      </c>
      <c r="C10" s="504" t="s">
        <v>110</v>
      </c>
      <c r="D10" s="504" t="s">
        <v>90</v>
      </c>
      <c r="E10" s="504" t="s">
        <v>31</v>
      </c>
      <c r="F10" s="504" t="s">
        <v>30</v>
      </c>
      <c r="G10" s="504" t="s">
        <v>1882</v>
      </c>
      <c r="H10" s="504" t="s">
        <v>57</v>
      </c>
      <c r="I10" s="504">
        <v>290</v>
      </c>
    </row>
    <row r="11" spans="2:9">
      <c r="B11" s="503">
        <v>10</v>
      </c>
      <c r="C11" s="504" t="s">
        <v>110</v>
      </c>
      <c r="D11" s="504" t="s">
        <v>90</v>
      </c>
      <c r="E11" s="504" t="s">
        <v>31</v>
      </c>
      <c r="F11" s="504" t="s">
        <v>10</v>
      </c>
      <c r="G11" s="504" t="s">
        <v>1882</v>
      </c>
      <c r="H11" s="504" t="s">
        <v>57</v>
      </c>
      <c r="I11" s="504">
        <v>291</v>
      </c>
    </row>
    <row r="12" spans="2:9">
      <c r="B12" s="503">
        <v>11</v>
      </c>
      <c r="C12" s="504" t="s">
        <v>110</v>
      </c>
      <c r="D12" s="504" t="s">
        <v>90</v>
      </c>
      <c r="E12" s="504" t="s">
        <v>31</v>
      </c>
      <c r="F12" s="504" t="s">
        <v>13</v>
      </c>
      <c r="G12" s="504" t="s">
        <v>1882</v>
      </c>
      <c r="H12" s="504" t="s">
        <v>57</v>
      </c>
      <c r="I12" s="504">
        <v>292</v>
      </c>
    </row>
    <row r="13" spans="2:9">
      <c r="B13" s="503">
        <v>12</v>
      </c>
      <c r="C13" s="504" t="s">
        <v>110</v>
      </c>
      <c r="D13" s="504" t="s">
        <v>90</v>
      </c>
      <c r="E13" s="504" t="s">
        <v>31</v>
      </c>
      <c r="F13" s="504" t="s">
        <v>34</v>
      </c>
      <c r="G13" s="504" t="s">
        <v>1882</v>
      </c>
      <c r="H13" s="504" t="s">
        <v>57</v>
      </c>
      <c r="I13" s="504">
        <v>293</v>
      </c>
    </row>
    <row r="14" spans="2:9">
      <c r="B14" s="503">
        <v>13</v>
      </c>
      <c r="C14" s="504" t="s">
        <v>110</v>
      </c>
      <c r="D14" s="504" t="s">
        <v>90</v>
      </c>
      <c r="E14" s="504" t="s">
        <v>31</v>
      </c>
      <c r="F14" s="504" t="s">
        <v>86</v>
      </c>
      <c r="G14" s="504" t="s">
        <v>1882</v>
      </c>
      <c r="H14" s="504" t="s">
        <v>57</v>
      </c>
      <c r="I14" s="504">
        <v>294</v>
      </c>
    </row>
    <row r="15" spans="2:9">
      <c r="B15" s="503">
        <v>14</v>
      </c>
      <c r="C15" s="504" t="s">
        <v>110</v>
      </c>
      <c r="D15" s="504" t="s">
        <v>90</v>
      </c>
      <c r="E15" s="504" t="s">
        <v>31</v>
      </c>
      <c r="F15" s="504" t="s">
        <v>160</v>
      </c>
      <c r="G15" s="504" t="s">
        <v>1882</v>
      </c>
      <c r="H15" s="504" t="s">
        <v>57</v>
      </c>
      <c r="I15" s="504">
        <v>295</v>
      </c>
    </row>
    <row r="16" spans="2:9">
      <c r="B16" s="503">
        <v>15</v>
      </c>
      <c r="C16" s="504" t="s">
        <v>110</v>
      </c>
      <c r="D16" s="504" t="s">
        <v>90</v>
      </c>
      <c r="E16" s="504" t="s">
        <v>32</v>
      </c>
      <c r="F16" s="504" t="s">
        <v>5</v>
      </c>
      <c r="G16" s="504" t="s">
        <v>1881</v>
      </c>
      <c r="H16" s="504" t="s">
        <v>57</v>
      </c>
      <c r="I16" s="504">
        <v>296</v>
      </c>
    </row>
    <row r="17" spans="2:9">
      <c r="B17" s="503">
        <v>16</v>
      </c>
      <c r="C17" s="504" t="s">
        <v>110</v>
      </c>
      <c r="D17" s="504" t="s">
        <v>90</v>
      </c>
      <c r="E17" s="504" t="s">
        <v>32</v>
      </c>
      <c r="F17" s="504" t="s">
        <v>30</v>
      </c>
      <c r="G17" s="504" t="s">
        <v>1881</v>
      </c>
      <c r="H17" s="504" t="s">
        <v>57</v>
      </c>
      <c r="I17" s="504">
        <v>297</v>
      </c>
    </row>
    <row r="18" spans="2:9">
      <c r="B18" s="503">
        <v>17</v>
      </c>
      <c r="C18" s="504" t="s">
        <v>110</v>
      </c>
      <c r="D18" s="504" t="s">
        <v>90</v>
      </c>
      <c r="E18" s="504" t="s">
        <v>32</v>
      </c>
      <c r="F18" s="504" t="s">
        <v>10</v>
      </c>
      <c r="G18" s="504" t="s">
        <v>1881</v>
      </c>
      <c r="H18" s="504" t="s">
        <v>57</v>
      </c>
      <c r="I18" s="504">
        <v>298</v>
      </c>
    </row>
    <row r="19" spans="2:9">
      <c r="B19" s="503">
        <v>18</v>
      </c>
      <c r="C19" s="504" t="s">
        <v>110</v>
      </c>
      <c r="D19" s="504" t="s">
        <v>90</v>
      </c>
      <c r="E19" s="504" t="s">
        <v>32</v>
      </c>
      <c r="F19" s="504" t="s">
        <v>13</v>
      </c>
      <c r="G19" s="504" t="s">
        <v>1881</v>
      </c>
      <c r="H19" s="504" t="s">
        <v>57</v>
      </c>
      <c r="I19" s="504">
        <v>299</v>
      </c>
    </row>
    <row r="20" spans="2:9">
      <c r="B20" s="503">
        <v>19</v>
      </c>
      <c r="C20" s="504" t="s">
        <v>110</v>
      </c>
      <c r="D20" s="504" t="s">
        <v>90</v>
      </c>
      <c r="E20" s="504" t="s">
        <v>32</v>
      </c>
      <c r="F20" s="504" t="s">
        <v>34</v>
      </c>
      <c r="G20" s="504" t="s">
        <v>1881</v>
      </c>
      <c r="H20" s="504" t="s">
        <v>57</v>
      </c>
      <c r="I20" s="504">
        <v>300</v>
      </c>
    </row>
    <row r="21" spans="2:9">
      <c r="B21" s="503">
        <v>20</v>
      </c>
      <c r="C21" s="504" t="s">
        <v>110</v>
      </c>
      <c r="D21" s="504" t="s">
        <v>90</v>
      </c>
      <c r="E21" s="504" t="s">
        <v>32</v>
      </c>
      <c r="F21" s="504" t="s">
        <v>86</v>
      </c>
      <c r="G21" s="504" t="s">
        <v>1881</v>
      </c>
      <c r="H21" s="504" t="s">
        <v>57</v>
      </c>
      <c r="I21" s="504">
        <v>301</v>
      </c>
    </row>
    <row r="22" spans="2:9">
      <c r="B22" s="503">
        <v>21</v>
      </c>
      <c r="C22" s="504" t="s">
        <v>110</v>
      </c>
      <c r="D22" s="504" t="s">
        <v>90</v>
      </c>
      <c r="E22" s="504" t="s">
        <v>32</v>
      </c>
      <c r="F22" s="504" t="s">
        <v>160</v>
      </c>
      <c r="G22" s="504" t="s">
        <v>1881</v>
      </c>
      <c r="H22" s="504" t="s">
        <v>57</v>
      </c>
      <c r="I22" s="504">
        <v>302</v>
      </c>
    </row>
    <row r="23" spans="2:9">
      <c r="B23" s="503">
        <v>22</v>
      </c>
      <c r="C23" s="504" t="s">
        <v>110</v>
      </c>
      <c r="D23" s="504" t="s">
        <v>90</v>
      </c>
      <c r="E23" s="504" t="s">
        <v>33</v>
      </c>
      <c r="F23" s="504" t="s">
        <v>5</v>
      </c>
      <c r="G23" s="504" t="s">
        <v>1882</v>
      </c>
      <c r="H23" s="504" t="s">
        <v>57</v>
      </c>
      <c r="I23" s="504">
        <v>303</v>
      </c>
    </row>
    <row r="24" spans="2:9">
      <c r="B24" s="503">
        <v>23</v>
      </c>
      <c r="C24" s="504" t="s">
        <v>110</v>
      </c>
      <c r="D24" s="504" t="s">
        <v>90</v>
      </c>
      <c r="E24" s="504" t="s">
        <v>33</v>
      </c>
      <c r="F24" s="504" t="s">
        <v>30</v>
      </c>
      <c r="G24" s="504" t="s">
        <v>1882</v>
      </c>
      <c r="H24" s="504" t="s">
        <v>57</v>
      </c>
      <c r="I24" s="504">
        <v>304</v>
      </c>
    </row>
    <row r="25" spans="2:9">
      <c r="B25" s="503">
        <v>24</v>
      </c>
      <c r="C25" s="504" t="s">
        <v>110</v>
      </c>
      <c r="D25" s="504" t="s">
        <v>90</v>
      </c>
      <c r="E25" s="504" t="s">
        <v>33</v>
      </c>
      <c r="F25" s="504" t="s">
        <v>10</v>
      </c>
      <c r="G25" s="504" t="s">
        <v>1882</v>
      </c>
      <c r="H25" s="504" t="s">
        <v>57</v>
      </c>
      <c r="I25" s="504">
        <v>305</v>
      </c>
    </row>
    <row r="26" spans="2:9">
      <c r="B26" s="503">
        <v>25</v>
      </c>
      <c r="C26" s="504" t="s">
        <v>110</v>
      </c>
      <c r="D26" s="504" t="s">
        <v>90</v>
      </c>
      <c r="E26" s="504" t="s">
        <v>33</v>
      </c>
      <c r="F26" s="504" t="s">
        <v>13</v>
      </c>
      <c r="G26" s="504" t="s">
        <v>1882</v>
      </c>
      <c r="H26" s="504" t="s">
        <v>57</v>
      </c>
      <c r="I26" s="504">
        <v>306</v>
      </c>
    </row>
    <row r="27" spans="2:9">
      <c r="B27" s="503">
        <v>26</v>
      </c>
      <c r="C27" s="504" t="s">
        <v>110</v>
      </c>
      <c r="D27" s="504" t="s">
        <v>90</v>
      </c>
      <c r="E27" s="504" t="s">
        <v>33</v>
      </c>
      <c r="F27" s="504" t="s">
        <v>34</v>
      </c>
      <c r="G27" s="504" t="s">
        <v>1882</v>
      </c>
      <c r="H27" s="504" t="s">
        <v>57</v>
      </c>
      <c r="I27" s="504">
        <v>307</v>
      </c>
    </row>
    <row r="28" spans="2:9">
      <c r="B28" s="503">
        <v>27</v>
      </c>
      <c r="C28" s="504" t="s">
        <v>110</v>
      </c>
      <c r="D28" s="504" t="s">
        <v>90</v>
      </c>
      <c r="E28" s="504" t="s">
        <v>33</v>
      </c>
      <c r="F28" s="504" t="s">
        <v>86</v>
      </c>
      <c r="G28" s="504" t="s">
        <v>1882</v>
      </c>
      <c r="H28" s="504" t="s">
        <v>57</v>
      </c>
      <c r="I28" s="504">
        <v>308</v>
      </c>
    </row>
    <row r="29" spans="2:9">
      <c r="B29" s="503">
        <v>28</v>
      </c>
      <c r="C29" s="504" t="s">
        <v>110</v>
      </c>
      <c r="D29" s="504" t="s">
        <v>90</v>
      </c>
      <c r="E29" s="504" t="s">
        <v>33</v>
      </c>
      <c r="F29" s="504" t="s">
        <v>160</v>
      </c>
      <c r="G29" s="504" t="s">
        <v>1882</v>
      </c>
      <c r="H29" s="504" t="s">
        <v>57</v>
      </c>
      <c r="I29" s="504">
        <v>309</v>
      </c>
    </row>
    <row r="30" spans="2:9">
      <c r="B30" s="503">
        <v>29</v>
      </c>
      <c r="C30" s="504" t="s">
        <v>110</v>
      </c>
      <c r="D30" s="504" t="s">
        <v>92</v>
      </c>
      <c r="E30" s="504" t="s">
        <v>28</v>
      </c>
      <c r="F30" s="504" t="s">
        <v>5</v>
      </c>
      <c r="G30" s="504" t="s">
        <v>1882</v>
      </c>
      <c r="H30" s="504" t="s">
        <v>57</v>
      </c>
      <c r="I30" s="504">
        <v>310</v>
      </c>
    </row>
    <row r="31" spans="2:9">
      <c r="B31" s="503">
        <v>30</v>
      </c>
      <c r="C31" s="504" t="s">
        <v>110</v>
      </c>
      <c r="D31" s="504" t="s">
        <v>92</v>
      </c>
      <c r="E31" s="504" t="s">
        <v>28</v>
      </c>
      <c r="F31" s="504" t="s">
        <v>30</v>
      </c>
      <c r="G31" s="504" t="s">
        <v>1882</v>
      </c>
      <c r="H31" s="504" t="s">
        <v>57</v>
      </c>
      <c r="I31" s="504">
        <v>311</v>
      </c>
    </row>
    <row r="32" spans="2:9">
      <c r="B32" s="503">
        <v>31</v>
      </c>
      <c r="C32" s="504" t="s">
        <v>110</v>
      </c>
      <c r="D32" s="504" t="s">
        <v>92</v>
      </c>
      <c r="E32" s="504" t="s">
        <v>28</v>
      </c>
      <c r="F32" s="504" t="s">
        <v>10</v>
      </c>
      <c r="G32" s="504" t="s">
        <v>1882</v>
      </c>
      <c r="H32" s="504" t="s">
        <v>57</v>
      </c>
      <c r="I32" s="504">
        <v>312</v>
      </c>
    </row>
    <row r="33" spans="2:9">
      <c r="B33" s="503">
        <v>32</v>
      </c>
      <c r="C33" s="504" t="s">
        <v>110</v>
      </c>
      <c r="D33" s="504" t="s">
        <v>92</v>
      </c>
      <c r="E33" s="504" t="s">
        <v>28</v>
      </c>
      <c r="F33" s="504" t="s">
        <v>13</v>
      </c>
      <c r="G33" s="504" t="s">
        <v>1882</v>
      </c>
      <c r="H33" s="504" t="s">
        <v>57</v>
      </c>
      <c r="I33" s="504">
        <v>313</v>
      </c>
    </row>
    <row r="34" spans="2:9">
      <c r="B34" s="503">
        <v>33</v>
      </c>
      <c r="C34" s="504" t="s">
        <v>110</v>
      </c>
      <c r="D34" s="504" t="s">
        <v>92</v>
      </c>
      <c r="E34" s="504" t="s">
        <v>28</v>
      </c>
      <c r="F34" s="504" t="s">
        <v>34</v>
      </c>
      <c r="G34" s="504" t="s">
        <v>1882</v>
      </c>
      <c r="H34" s="504" t="s">
        <v>57</v>
      </c>
      <c r="I34" s="504">
        <v>314</v>
      </c>
    </row>
    <row r="35" spans="2:9">
      <c r="B35" s="503">
        <v>34</v>
      </c>
      <c r="C35" s="504" t="s">
        <v>110</v>
      </c>
      <c r="D35" s="504" t="s">
        <v>92</v>
      </c>
      <c r="E35" s="504" t="s">
        <v>28</v>
      </c>
      <c r="F35" s="504" t="s">
        <v>86</v>
      </c>
      <c r="G35" s="504" t="s">
        <v>1882</v>
      </c>
      <c r="H35" s="504" t="s">
        <v>57</v>
      </c>
      <c r="I35" s="504">
        <v>315</v>
      </c>
    </row>
    <row r="36" spans="2:9">
      <c r="B36" s="503">
        <v>35</v>
      </c>
      <c r="C36" s="504" t="s">
        <v>110</v>
      </c>
      <c r="D36" s="504" t="s">
        <v>92</v>
      </c>
      <c r="E36" s="504" t="s">
        <v>28</v>
      </c>
      <c r="F36" s="504" t="s">
        <v>160</v>
      </c>
      <c r="G36" s="504" t="s">
        <v>1882</v>
      </c>
      <c r="H36" s="504" t="s">
        <v>57</v>
      </c>
      <c r="I36" s="504">
        <v>316</v>
      </c>
    </row>
    <row r="37" spans="2:9">
      <c r="B37" s="503">
        <v>36</v>
      </c>
      <c r="C37" s="504" t="s">
        <v>110</v>
      </c>
      <c r="D37" s="504" t="s">
        <v>92</v>
      </c>
      <c r="E37" s="504" t="s">
        <v>31</v>
      </c>
      <c r="F37" s="504" t="s">
        <v>5</v>
      </c>
      <c r="G37" s="504" t="s">
        <v>1882</v>
      </c>
      <c r="H37" s="504" t="s">
        <v>57</v>
      </c>
      <c r="I37" s="504">
        <v>317</v>
      </c>
    </row>
    <row r="38" spans="2:9">
      <c r="B38" s="503">
        <v>37</v>
      </c>
      <c r="C38" s="504" t="s">
        <v>110</v>
      </c>
      <c r="D38" s="504" t="s">
        <v>92</v>
      </c>
      <c r="E38" s="504" t="s">
        <v>31</v>
      </c>
      <c r="F38" s="504" t="s">
        <v>30</v>
      </c>
      <c r="G38" s="504" t="s">
        <v>1882</v>
      </c>
      <c r="H38" s="504" t="s">
        <v>57</v>
      </c>
      <c r="I38" s="504">
        <v>318</v>
      </c>
    </row>
    <row r="39" spans="2:9">
      <c r="B39" s="503">
        <v>38</v>
      </c>
      <c r="C39" s="504" t="s">
        <v>110</v>
      </c>
      <c r="D39" s="504" t="s">
        <v>92</v>
      </c>
      <c r="E39" s="504" t="s">
        <v>31</v>
      </c>
      <c r="F39" s="504" t="s">
        <v>10</v>
      </c>
      <c r="G39" s="504" t="s">
        <v>1882</v>
      </c>
      <c r="H39" s="504" t="s">
        <v>57</v>
      </c>
      <c r="I39" s="504">
        <v>319</v>
      </c>
    </row>
    <row r="40" spans="2:9">
      <c r="B40" s="503">
        <v>39</v>
      </c>
      <c r="C40" s="504" t="s">
        <v>110</v>
      </c>
      <c r="D40" s="504" t="s">
        <v>92</v>
      </c>
      <c r="E40" s="504" t="s">
        <v>31</v>
      </c>
      <c r="F40" s="504" t="s">
        <v>13</v>
      </c>
      <c r="G40" s="504" t="s">
        <v>1882</v>
      </c>
      <c r="H40" s="504" t="s">
        <v>57</v>
      </c>
      <c r="I40" s="504">
        <v>320</v>
      </c>
    </row>
    <row r="41" spans="2:9">
      <c r="B41" s="503">
        <v>40</v>
      </c>
      <c r="C41" s="504" t="s">
        <v>110</v>
      </c>
      <c r="D41" s="504" t="s">
        <v>92</v>
      </c>
      <c r="E41" s="504" t="s">
        <v>31</v>
      </c>
      <c r="F41" s="504" t="s">
        <v>34</v>
      </c>
      <c r="G41" s="504" t="s">
        <v>1882</v>
      </c>
      <c r="H41" s="504" t="s">
        <v>57</v>
      </c>
      <c r="I41" s="504">
        <v>321</v>
      </c>
    </row>
    <row r="42" spans="2:9">
      <c r="B42" s="503">
        <v>41</v>
      </c>
      <c r="C42" s="504" t="s">
        <v>110</v>
      </c>
      <c r="D42" s="504" t="s">
        <v>92</v>
      </c>
      <c r="E42" s="504" t="s">
        <v>31</v>
      </c>
      <c r="F42" s="504" t="s">
        <v>86</v>
      </c>
      <c r="G42" s="504" t="s">
        <v>1882</v>
      </c>
      <c r="H42" s="504" t="s">
        <v>57</v>
      </c>
      <c r="I42" s="504">
        <v>322</v>
      </c>
    </row>
    <row r="43" spans="2:9">
      <c r="B43" s="503">
        <v>42</v>
      </c>
      <c r="C43" s="504" t="s">
        <v>110</v>
      </c>
      <c r="D43" s="504" t="s">
        <v>92</v>
      </c>
      <c r="E43" s="504" t="s">
        <v>31</v>
      </c>
      <c r="F43" s="504" t="s">
        <v>160</v>
      </c>
      <c r="G43" s="504" t="s">
        <v>1882</v>
      </c>
      <c r="H43" s="504" t="s">
        <v>57</v>
      </c>
      <c r="I43" s="504">
        <v>323</v>
      </c>
    </row>
    <row r="44" spans="2:9">
      <c r="B44" s="503">
        <v>43</v>
      </c>
      <c r="C44" s="504" t="s">
        <v>110</v>
      </c>
      <c r="D44" s="504" t="s">
        <v>92</v>
      </c>
      <c r="E44" s="504" t="s">
        <v>32</v>
      </c>
      <c r="F44" s="504" t="s">
        <v>5</v>
      </c>
      <c r="G44" s="504" t="s">
        <v>1882</v>
      </c>
      <c r="H44" s="504" t="s">
        <v>57</v>
      </c>
      <c r="I44" s="504">
        <v>324</v>
      </c>
    </row>
    <row r="45" spans="2:9">
      <c r="B45" s="503">
        <v>44</v>
      </c>
      <c r="C45" s="504" t="s">
        <v>110</v>
      </c>
      <c r="D45" s="504" t="s">
        <v>92</v>
      </c>
      <c r="E45" s="504" t="s">
        <v>32</v>
      </c>
      <c r="F45" s="504" t="s">
        <v>30</v>
      </c>
      <c r="G45" s="504" t="s">
        <v>1882</v>
      </c>
      <c r="H45" s="504" t="s">
        <v>57</v>
      </c>
      <c r="I45" s="504">
        <v>325</v>
      </c>
    </row>
    <row r="46" spans="2:9">
      <c r="B46" s="503">
        <v>45</v>
      </c>
      <c r="C46" s="504" t="s">
        <v>110</v>
      </c>
      <c r="D46" s="504" t="s">
        <v>92</v>
      </c>
      <c r="E46" s="504" t="s">
        <v>32</v>
      </c>
      <c r="F46" s="504" t="s">
        <v>10</v>
      </c>
      <c r="G46" s="504" t="s">
        <v>1882</v>
      </c>
      <c r="H46" s="504" t="s">
        <v>57</v>
      </c>
      <c r="I46" s="504">
        <v>326</v>
      </c>
    </row>
    <row r="47" spans="2:9">
      <c r="B47" s="503">
        <v>46</v>
      </c>
      <c r="C47" s="504" t="s">
        <v>110</v>
      </c>
      <c r="D47" s="504" t="s">
        <v>92</v>
      </c>
      <c r="E47" s="504" t="s">
        <v>32</v>
      </c>
      <c r="F47" s="504" t="s">
        <v>13</v>
      </c>
      <c r="G47" s="504" t="s">
        <v>1882</v>
      </c>
      <c r="H47" s="504" t="s">
        <v>57</v>
      </c>
      <c r="I47" s="504">
        <v>327</v>
      </c>
    </row>
    <row r="48" spans="2:9">
      <c r="B48" s="503">
        <v>47</v>
      </c>
      <c r="C48" s="504" t="s">
        <v>110</v>
      </c>
      <c r="D48" s="504" t="s">
        <v>92</v>
      </c>
      <c r="E48" s="504" t="s">
        <v>32</v>
      </c>
      <c r="F48" s="504" t="s">
        <v>34</v>
      </c>
      <c r="G48" s="504" t="s">
        <v>1882</v>
      </c>
      <c r="H48" s="504" t="s">
        <v>57</v>
      </c>
      <c r="I48" s="504">
        <v>328</v>
      </c>
    </row>
    <row r="49" spans="2:9">
      <c r="B49" s="503">
        <v>48</v>
      </c>
      <c r="C49" s="504" t="s">
        <v>110</v>
      </c>
      <c r="D49" s="504" t="s">
        <v>92</v>
      </c>
      <c r="E49" s="504" t="s">
        <v>32</v>
      </c>
      <c r="F49" s="504" t="s">
        <v>86</v>
      </c>
      <c r="G49" s="504" t="s">
        <v>1882</v>
      </c>
      <c r="H49" s="504" t="s">
        <v>57</v>
      </c>
      <c r="I49" s="504">
        <v>329</v>
      </c>
    </row>
    <row r="50" spans="2:9">
      <c r="B50" s="503">
        <v>49</v>
      </c>
      <c r="C50" s="504" t="s">
        <v>110</v>
      </c>
      <c r="D50" s="504" t="s">
        <v>92</v>
      </c>
      <c r="E50" s="504" t="s">
        <v>32</v>
      </c>
      <c r="F50" s="504" t="s">
        <v>160</v>
      </c>
      <c r="G50" s="504" t="s">
        <v>1882</v>
      </c>
      <c r="H50" s="504" t="s">
        <v>57</v>
      </c>
      <c r="I50" s="504">
        <v>330</v>
      </c>
    </row>
    <row r="51" spans="2:9">
      <c r="B51" s="503">
        <v>50</v>
      </c>
      <c r="C51" s="504" t="s">
        <v>110</v>
      </c>
      <c r="D51" s="504" t="s">
        <v>92</v>
      </c>
      <c r="E51" s="504" t="s">
        <v>33</v>
      </c>
      <c r="F51" s="504" t="s">
        <v>5</v>
      </c>
      <c r="G51" s="504" t="s">
        <v>1879</v>
      </c>
      <c r="H51" s="504" t="s">
        <v>38</v>
      </c>
      <c r="I51" s="504">
        <v>29</v>
      </c>
    </row>
    <row r="52" spans="2:9">
      <c r="B52" s="503">
        <v>51</v>
      </c>
      <c r="C52" s="504" t="s">
        <v>110</v>
      </c>
      <c r="D52" s="504" t="s">
        <v>92</v>
      </c>
      <c r="E52" s="504" t="s">
        <v>33</v>
      </c>
      <c r="F52" s="504" t="s">
        <v>30</v>
      </c>
      <c r="G52" s="504" t="s">
        <v>1879</v>
      </c>
      <c r="H52" s="504" t="s">
        <v>38</v>
      </c>
      <c r="I52" s="504">
        <v>30</v>
      </c>
    </row>
    <row r="53" spans="2:9">
      <c r="B53" s="503">
        <v>52</v>
      </c>
      <c r="C53" s="504" t="s">
        <v>110</v>
      </c>
      <c r="D53" s="504" t="s">
        <v>92</v>
      </c>
      <c r="E53" s="504" t="s">
        <v>33</v>
      </c>
      <c r="F53" s="504" t="s">
        <v>10</v>
      </c>
      <c r="G53" s="504" t="s">
        <v>1879</v>
      </c>
      <c r="H53" s="504" t="s">
        <v>38</v>
      </c>
      <c r="I53" s="504">
        <v>31</v>
      </c>
    </row>
    <row r="54" spans="2:9">
      <c r="B54" s="503">
        <v>53</v>
      </c>
      <c r="C54" s="504" t="s">
        <v>110</v>
      </c>
      <c r="D54" s="504" t="s">
        <v>92</v>
      </c>
      <c r="E54" s="504" t="s">
        <v>33</v>
      </c>
      <c r="F54" s="504" t="s">
        <v>13</v>
      </c>
      <c r="G54" s="504" t="s">
        <v>1879</v>
      </c>
      <c r="H54" s="504" t="s">
        <v>38</v>
      </c>
      <c r="I54" s="504">
        <v>32</v>
      </c>
    </row>
    <row r="55" spans="2:9">
      <c r="B55" s="503">
        <v>54</v>
      </c>
      <c r="C55" s="504" t="s">
        <v>110</v>
      </c>
      <c r="D55" s="504" t="s">
        <v>92</v>
      </c>
      <c r="E55" s="504" t="s">
        <v>33</v>
      </c>
      <c r="F55" s="504" t="s">
        <v>34</v>
      </c>
      <c r="G55" s="504" t="s">
        <v>1879</v>
      </c>
      <c r="H55" s="504" t="s">
        <v>38</v>
      </c>
      <c r="I55" s="504">
        <v>33</v>
      </c>
    </row>
    <row r="56" spans="2:9">
      <c r="B56" s="503">
        <v>55</v>
      </c>
      <c r="C56" s="504" t="s">
        <v>110</v>
      </c>
      <c r="D56" s="504" t="s">
        <v>92</v>
      </c>
      <c r="E56" s="504" t="s">
        <v>33</v>
      </c>
      <c r="F56" s="504" t="s">
        <v>86</v>
      </c>
      <c r="G56" s="504" t="s">
        <v>1879</v>
      </c>
      <c r="H56" s="504" t="s">
        <v>38</v>
      </c>
      <c r="I56" s="504">
        <v>34</v>
      </c>
    </row>
    <row r="57" spans="2:9">
      <c r="B57" s="503">
        <v>56</v>
      </c>
      <c r="C57" s="504" t="s">
        <v>110</v>
      </c>
      <c r="D57" s="504" t="s">
        <v>92</v>
      </c>
      <c r="E57" s="504" t="s">
        <v>33</v>
      </c>
      <c r="F57" s="504" t="s">
        <v>160</v>
      </c>
      <c r="G57" s="504" t="s">
        <v>1879</v>
      </c>
      <c r="H57" s="504" t="s">
        <v>38</v>
      </c>
      <c r="I57" s="504">
        <v>35</v>
      </c>
    </row>
    <row r="58" spans="2:9">
      <c r="B58" s="503">
        <v>57</v>
      </c>
      <c r="C58" s="504" t="s">
        <v>110</v>
      </c>
      <c r="D58" s="504" t="s">
        <v>94</v>
      </c>
      <c r="E58" s="504" t="s">
        <v>28</v>
      </c>
      <c r="F58" s="504" t="s">
        <v>5</v>
      </c>
      <c r="G58" s="504" t="s">
        <v>1882</v>
      </c>
      <c r="H58" s="504" t="s">
        <v>57</v>
      </c>
      <c r="I58" s="504">
        <v>331</v>
      </c>
    </row>
    <row r="59" spans="2:9">
      <c r="B59" s="503">
        <v>58</v>
      </c>
      <c r="C59" s="504" t="s">
        <v>110</v>
      </c>
      <c r="D59" s="504" t="s">
        <v>94</v>
      </c>
      <c r="E59" s="504" t="s">
        <v>28</v>
      </c>
      <c r="F59" s="504" t="s">
        <v>30</v>
      </c>
      <c r="G59" s="504" t="s">
        <v>1882</v>
      </c>
      <c r="H59" s="504" t="s">
        <v>57</v>
      </c>
      <c r="I59" s="504">
        <v>332</v>
      </c>
    </row>
    <row r="60" spans="2:9">
      <c r="B60" s="503">
        <v>59</v>
      </c>
      <c r="C60" s="504" t="s">
        <v>110</v>
      </c>
      <c r="D60" s="504" t="s">
        <v>94</v>
      </c>
      <c r="E60" s="504" t="s">
        <v>28</v>
      </c>
      <c r="F60" s="504" t="s">
        <v>10</v>
      </c>
      <c r="G60" s="504" t="s">
        <v>1882</v>
      </c>
      <c r="H60" s="504" t="s">
        <v>57</v>
      </c>
      <c r="I60" s="504">
        <v>333</v>
      </c>
    </row>
    <row r="61" spans="2:9">
      <c r="B61" s="503">
        <v>60</v>
      </c>
      <c r="C61" s="504" t="s">
        <v>110</v>
      </c>
      <c r="D61" s="504" t="s">
        <v>94</v>
      </c>
      <c r="E61" s="504" t="s">
        <v>28</v>
      </c>
      <c r="F61" s="504" t="s">
        <v>13</v>
      </c>
      <c r="G61" s="504" t="s">
        <v>1882</v>
      </c>
      <c r="H61" s="504" t="s">
        <v>57</v>
      </c>
      <c r="I61" s="504">
        <v>334</v>
      </c>
    </row>
    <row r="62" spans="2:9">
      <c r="B62" s="503">
        <v>61</v>
      </c>
      <c r="C62" s="504" t="s">
        <v>110</v>
      </c>
      <c r="D62" s="504" t="s">
        <v>94</v>
      </c>
      <c r="E62" s="504" t="s">
        <v>28</v>
      </c>
      <c r="F62" s="504" t="s">
        <v>34</v>
      </c>
      <c r="G62" s="504" t="s">
        <v>1882</v>
      </c>
      <c r="H62" s="504" t="s">
        <v>57</v>
      </c>
      <c r="I62" s="504">
        <v>335</v>
      </c>
    </row>
    <row r="63" spans="2:9">
      <c r="B63" s="503">
        <v>62</v>
      </c>
      <c r="C63" s="504" t="s">
        <v>110</v>
      </c>
      <c r="D63" s="504" t="s">
        <v>94</v>
      </c>
      <c r="E63" s="504" t="s">
        <v>28</v>
      </c>
      <c r="F63" s="504" t="s">
        <v>86</v>
      </c>
      <c r="G63" s="504" t="s">
        <v>1882</v>
      </c>
      <c r="H63" s="504" t="s">
        <v>57</v>
      </c>
      <c r="I63" s="504">
        <v>336</v>
      </c>
    </row>
    <row r="64" spans="2:9">
      <c r="B64" s="503">
        <v>63</v>
      </c>
      <c r="C64" s="504" t="s">
        <v>110</v>
      </c>
      <c r="D64" s="504" t="s">
        <v>94</v>
      </c>
      <c r="E64" s="504" t="s">
        <v>28</v>
      </c>
      <c r="F64" s="504" t="s">
        <v>160</v>
      </c>
      <c r="G64" s="504" t="s">
        <v>1882</v>
      </c>
      <c r="H64" s="504" t="s">
        <v>57</v>
      </c>
      <c r="I64" s="504">
        <v>337</v>
      </c>
    </row>
    <row r="65" spans="2:9">
      <c r="B65" s="503">
        <v>64</v>
      </c>
      <c r="C65" s="504" t="s">
        <v>110</v>
      </c>
      <c r="D65" s="504" t="s">
        <v>94</v>
      </c>
      <c r="E65" s="504" t="s">
        <v>31</v>
      </c>
      <c r="F65" s="504" t="s">
        <v>5</v>
      </c>
      <c r="G65" s="504" t="s">
        <v>1882</v>
      </c>
      <c r="H65" s="504" t="s">
        <v>57</v>
      </c>
      <c r="I65" s="504">
        <v>338</v>
      </c>
    </row>
    <row r="66" spans="2:9">
      <c r="B66" s="503">
        <v>65</v>
      </c>
      <c r="C66" s="504" t="s">
        <v>110</v>
      </c>
      <c r="D66" s="504" t="s">
        <v>94</v>
      </c>
      <c r="E66" s="504" t="s">
        <v>31</v>
      </c>
      <c r="F66" s="504" t="s">
        <v>30</v>
      </c>
      <c r="G66" s="504" t="s">
        <v>1882</v>
      </c>
      <c r="H66" s="504" t="s">
        <v>57</v>
      </c>
      <c r="I66" s="504">
        <v>339</v>
      </c>
    </row>
    <row r="67" spans="2:9">
      <c r="B67" s="503">
        <v>66</v>
      </c>
      <c r="C67" s="504" t="s">
        <v>110</v>
      </c>
      <c r="D67" s="504" t="s">
        <v>94</v>
      </c>
      <c r="E67" s="504" t="s">
        <v>31</v>
      </c>
      <c r="F67" s="504" t="s">
        <v>10</v>
      </c>
      <c r="G67" s="504" t="s">
        <v>1882</v>
      </c>
      <c r="H67" s="504" t="s">
        <v>57</v>
      </c>
      <c r="I67" s="504">
        <v>340</v>
      </c>
    </row>
    <row r="68" spans="2:9">
      <c r="B68" s="503">
        <v>67</v>
      </c>
      <c r="C68" s="504" t="s">
        <v>110</v>
      </c>
      <c r="D68" s="504" t="s">
        <v>94</v>
      </c>
      <c r="E68" s="504" t="s">
        <v>31</v>
      </c>
      <c r="F68" s="504" t="s">
        <v>13</v>
      </c>
      <c r="G68" s="504" t="s">
        <v>1882</v>
      </c>
      <c r="H68" s="504" t="s">
        <v>57</v>
      </c>
      <c r="I68" s="504">
        <v>341</v>
      </c>
    </row>
    <row r="69" spans="2:9">
      <c r="B69" s="503">
        <v>68</v>
      </c>
      <c r="C69" s="504" t="s">
        <v>110</v>
      </c>
      <c r="D69" s="504" t="s">
        <v>94</v>
      </c>
      <c r="E69" s="504" t="s">
        <v>31</v>
      </c>
      <c r="F69" s="504" t="s">
        <v>34</v>
      </c>
      <c r="G69" s="504" t="s">
        <v>1882</v>
      </c>
      <c r="H69" s="504" t="s">
        <v>57</v>
      </c>
      <c r="I69" s="504">
        <v>342</v>
      </c>
    </row>
    <row r="70" spans="2:9">
      <c r="B70" s="503">
        <v>69</v>
      </c>
      <c r="C70" s="504" t="s">
        <v>110</v>
      </c>
      <c r="D70" s="504" t="s">
        <v>94</v>
      </c>
      <c r="E70" s="504" t="s">
        <v>31</v>
      </c>
      <c r="F70" s="504" t="s">
        <v>86</v>
      </c>
      <c r="G70" s="504" t="s">
        <v>1882</v>
      </c>
      <c r="H70" s="504" t="s">
        <v>57</v>
      </c>
      <c r="I70" s="504">
        <v>343</v>
      </c>
    </row>
    <row r="71" spans="2:9">
      <c r="B71" s="503">
        <v>70</v>
      </c>
      <c r="C71" s="504" t="s">
        <v>110</v>
      </c>
      <c r="D71" s="504" t="s">
        <v>94</v>
      </c>
      <c r="E71" s="504" t="s">
        <v>31</v>
      </c>
      <c r="F71" s="504" t="s">
        <v>160</v>
      </c>
      <c r="G71" s="504" t="s">
        <v>1882</v>
      </c>
      <c r="H71" s="504" t="s">
        <v>57</v>
      </c>
      <c r="I71" s="504">
        <v>344</v>
      </c>
    </row>
    <row r="72" spans="2:9">
      <c r="B72" s="503">
        <v>71</v>
      </c>
      <c r="C72" s="504" t="s">
        <v>110</v>
      </c>
      <c r="D72" s="504" t="s">
        <v>94</v>
      </c>
      <c r="E72" s="504" t="s">
        <v>32</v>
      </c>
      <c r="F72" s="504" t="s">
        <v>5</v>
      </c>
      <c r="G72" s="504" t="s">
        <v>1879</v>
      </c>
      <c r="H72" s="504" t="s">
        <v>38</v>
      </c>
      <c r="I72" s="504">
        <v>36</v>
      </c>
    </row>
    <row r="73" spans="2:9">
      <c r="B73" s="503">
        <v>72</v>
      </c>
      <c r="C73" s="504" t="s">
        <v>110</v>
      </c>
      <c r="D73" s="504" t="s">
        <v>94</v>
      </c>
      <c r="E73" s="504" t="s">
        <v>32</v>
      </c>
      <c r="F73" s="504" t="s">
        <v>30</v>
      </c>
      <c r="G73" s="504" t="s">
        <v>1879</v>
      </c>
      <c r="H73" s="504" t="s">
        <v>38</v>
      </c>
      <c r="I73" s="504">
        <v>37</v>
      </c>
    </row>
    <row r="74" spans="2:9">
      <c r="B74" s="503">
        <v>73</v>
      </c>
      <c r="C74" s="504" t="s">
        <v>110</v>
      </c>
      <c r="D74" s="504" t="s">
        <v>94</v>
      </c>
      <c r="E74" s="504" t="s">
        <v>32</v>
      </c>
      <c r="F74" s="504" t="s">
        <v>10</v>
      </c>
      <c r="G74" s="504" t="s">
        <v>1879</v>
      </c>
      <c r="H74" s="504" t="s">
        <v>38</v>
      </c>
      <c r="I74" s="504">
        <v>38</v>
      </c>
    </row>
    <row r="75" spans="2:9">
      <c r="B75" s="503">
        <v>74</v>
      </c>
      <c r="C75" s="504" t="s">
        <v>110</v>
      </c>
      <c r="D75" s="504" t="s">
        <v>94</v>
      </c>
      <c r="E75" s="504" t="s">
        <v>32</v>
      </c>
      <c r="F75" s="504" t="s">
        <v>13</v>
      </c>
      <c r="G75" s="504" t="s">
        <v>1879</v>
      </c>
      <c r="H75" s="504" t="s">
        <v>38</v>
      </c>
      <c r="I75" s="504">
        <v>39</v>
      </c>
    </row>
    <row r="76" spans="2:9">
      <c r="B76" s="503">
        <v>75</v>
      </c>
      <c r="C76" s="504" t="s">
        <v>110</v>
      </c>
      <c r="D76" s="504" t="s">
        <v>94</v>
      </c>
      <c r="E76" s="504" t="s">
        <v>32</v>
      </c>
      <c r="F76" s="504" t="s">
        <v>34</v>
      </c>
      <c r="G76" s="504" t="s">
        <v>1879</v>
      </c>
      <c r="H76" s="504" t="s">
        <v>38</v>
      </c>
      <c r="I76" s="504">
        <v>40</v>
      </c>
    </row>
    <row r="77" spans="2:9">
      <c r="B77" s="503">
        <v>76</v>
      </c>
      <c r="C77" s="504" t="s">
        <v>110</v>
      </c>
      <c r="D77" s="504" t="s">
        <v>94</v>
      </c>
      <c r="E77" s="504" t="s">
        <v>32</v>
      </c>
      <c r="F77" s="504" t="s">
        <v>86</v>
      </c>
      <c r="G77" s="504" t="s">
        <v>1879</v>
      </c>
      <c r="H77" s="504" t="s">
        <v>38</v>
      </c>
      <c r="I77" s="504">
        <v>41</v>
      </c>
    </row>
    <row r="78" spans="2:9">
      <c r="B78" s="503">
        <v>77</v>
      </c>
      <c r="C78" s="504" t="s">
        <v>110</v>
      </c>
      <c r="D78" s="504" t="s">
        <v>94</v>
      </c>
      <c r="E78" s="504" t="s">
        <v>32</v>
      </c>
      <c r="F78" s="504" t="s">
        <v>160</v>
      </c>
      <c r="G78" s="504" t="s">
        <v>1879</v>
      </c>
      <c r="H78" s="504" t="s">
        <v>38</v>
      </c>
      <c r="I78" s="504">
        <v>42</v>
      </c>
    </row>
    <row r="79" spans="2:9">
      <c r="B79" s="503">
        <v>78</v>
      </c>
      <c r="C79" s="504" t="s">
        <v>110</v>
      </c>
      <c r="D79" s="504" t="s">
        <v>94</v>
      </c>
      <c r="E79" s="504" t="s">
        <v>33</v>
      </c>
      <c r="F79" s="504" t="s">
        <v>5</v>
      </c>
      <c r="G79" s="504" t="s">
        <v>1880</v>
      </c>
      <c r="H79" s="504" t="s">
        <v>166</v>
      </c>
      <c r="I79" s="504">
        <v>49</v>
      </c>
    </row>
    <row r="80" spans="2:9">
      <c r="B80" s="503">
        <v>79</v>
      </c>
      <c r="C80" s="504" t="s">
        <v>110</v>
      </c>
      <c r="D80" s="504" t="s">
        <v>94</v>
      </c>
      <c r="E80" s="504" t="s">
        <v>33</v>
      </c>
      <c r="F80" s="504" t="s">
        <v>30</v>
      </c>
      <c r="G80" s="504" t="s">
        <v>1880</v>
      </c>
      <c r="H80" s="504" t="s">
        <v>166</v>
      </c>
      <c r="I80" s="504">
        <v>50</v>
      </c>
    </row>
    <row r="81" spans="2:9">
      <c r="B81" s="503">
        <v>80</v>
      </c>
      <c r="C81" s="504" t="s">
        <v>110</v>
      </c>
      <c r="D81" s="504" t="s">
        <v>94</v>
      </c>
      <c r="E81" s="504" t="s">
        <v>33</v>
      </c>
      <c r="F81" s="504" t="s">
        <v>10</v>
      </c>
      <c r="G81" s="504" t="s">
        <v>1880</v>
      </c>
      <c r="H81" s="504" t="s">
        <v>166</v>
      </c>
      <c r="I81" s="504">
        <v>51</v>
      </c>
    </row>
    <row r="82" spans="2:9">
      <c r="B82" s="503">
        <v>81</v>
      </c>
      <c r="C82" s="504" t="s">
        <v>110</v>
      </c>
      <c r="D82" s="504" t="s">
        <v>94</v>
      </c>
      <c r="E82" s="504" t="s">
        <v>33</v>
      </c>
      <c r="F82" s="504" t="s">
        <v>13</v>
      </c>
      <c r="G82" s="504" t="s">
        <v>1880</v>
      </c>
      <c r="H82" s="504" t="s">
        <v>166</v>
      </c>
      <c r="I82" s="504">
        <v>52</v>
      </c>
    </row>
    <row r="83" spans="2:9">
      <c r="B83" s="503">
        <v>82</v>
      </c>
      <c r="C83" s="504" t="s">
        <v>110</v>
      </c>
      <c r="D83" s="504" t="s">
        <v>94</v>
      </c>
      <c r="E83" s="504" t="s">
        <v>33</v>
      </c>
      <c r="F83" s="504" t="s">
        <v>34</v>
      </c>
      <c r="G83" s="504" t="s">
        <v>1880</v>
      </c>
      <c r="H83" s="504" t="s">
        <v>166</v>
      </c>
      <c r="I83" s="504">
        <v>53</v>
      </c>
    </row>
    <row r="84" spans="2:9">
      <c r="B84" s="503">
        <v>83</v>
      </c>
      <c r="C84" s="504" t="s">
        <v>110</v>
      </c>
      <c r="D84" s="504" t="s">
        <v>94</v>
      </c>
      <c r="E84" s="504" t="s">
        <v>33</v>
      </c>
      <c r="F84" s="504" t="s">
        <v>86</v>
      </c>
      <c r="G84" s="504" t="s">
        <v>1880</v>
      </c>
      <c r="H84" s="504" t="s">
        <v>166</v>
      </c>
      <c r="I84" s="504">
        <v>54</v>
      </c>
    </row>
    <row r="85" spans="2:9">
      <c r="B85" s="503">
        <v>84</v>
      </c>
      <c r="C85" s="504" t="s">
        <v>110</v>
      </c>
      <c r="D85" s="504" t="s">
        <v>94</v>
      </c>
      <c r="E85" s="504" t="s">
        <v>33</v>
      </c>
      <c r="F85" s="504" t="s">
        <v>160</v>
      </c>
      <c r="G85" s="504" t="s">
        <v>1880</v>
      </c>
      <c r="H85" s="504" t="s">
        <v>166</v>
      </c>
      <c r="I85" s="504">
        <v>55</v>
      </c>
    </row>
    <row r="86" spans="2:9">
      <c r="B86" s="503">
        <v>85</v>
      </c>
      <c r="C86" s="504" t="s">
        <v>110</v>
      </c>
      <c r="D86" s="504" t="s">
        <v>96</v>
      </c>
      <c r="E86" s="504" t="s">
        <v>28</v>
      </c>
      <c r="F86" s="504" t="s">
        <v>5</v>
      </c>
      <c r="G86" s="504" t="s">
        <v>1882</v>
      </c>
      <c r="H86" s="504" t="s">
        <v>57</v>
      </c>
      <c r="I86" s="504">
        <v>345</v>
      </c>
    </row>
    <row r="87" spans="2:9">
      <c r="B87" s="503">
        <v>86</v>
      </c>
      <c r="C87" s="504" t="s">
        <v>110</v>
      </c>
      <c r="D87" s="504" t="s">
        <v>96</v>
      </c>
      <c r="E87" s="504" t="s">
        <v>28</v>
      </c>
      <c r="F87" s="504" t="s">
        <v>30</v>
      </c>
      <c r="G87" s="504" t="s">
        <v>1882</v>
      </c>
      <c r="H87" s="504" t="s">
        <v>57</v>
      </c>
      <c r="I87" s="504">
        <v>346</v>
      </c>
    </row>
    <row r="88" spans="2:9">
      <c r="B88" s="503">
        <v>87</v>
      </c>
      <c r="C88" s="504" t="s">
        <v>110</v>
      </c>
      <c r="D88" s="504" t="s">
        <v>96</v>
      </c>
      <c r="E88" s="504" t="s">
        <v>28</v>
      </c>
      <c r="F88" s="504" t="s">
        <v>10</v>
      </c>
      <c r="G88" s="504" t="s">
        <v>1882</v>
      </c>
      <c r="H88" s="504" t="s">
        <v>57</v>
      </c>
      <c r="I88" s="504">
        <v>347</v>
      </c>
    </row>
    <row r="89" spans="2:9">
      <c r="B89" s="503">
        <v>88</v>
      </c>
      <c r="C89" s="504" t="s">
        <v>110</v>
      </c>
      <c r="D89" s="504" t="s">
        <v>96</v>
      </c>
      <c r="E89" s="504" t="s">
        <v>28</v>
      </c>
      <c r="F89" s="504" t="s">
        <v>13</v>
      </c>
      <c r="G89" s="504" t="s">
        <v>1882</v>
      </c>
      <c r="H89" s="504" t="s">
        <v>57</v>
      </c>
      <c r="I89" s="504">
        <v>348</v>
      </c>
    </row>
    <row r="90" spans="2:9">
      <c r="B90" s="503">
        <v>89</v>
      </c>
      <c r="C90" s="504" t="s">
        <v>110</v>
      </c>
      <c r="D90" s="504" t="s">
        <v>96</v>
      </c>
      <c r="E90" s="504" t="s">
        <v>28</v>
      </c>
      <c r="F90" s="504" t="s">
        <v>34</v>
      </c>
      <c r="G90" s="504" t="s">
        <v>1882</v>
      </c>
      <c r="H90" s="504" t="s">
        <v>57</v>
      </c>
      <c r="I90" s="504">
        <v>349</v>
      </c>
    </row>
    <row r="91" spans="2:9">
      <c r="B91" s="503">
        <v>90</v>
      </c>
      <c r="C91" s="504" t="s">
        <v>110</v>
      </c>
      <c r="D91" s="504" t="s">
        <v>96</v>
      </c>
      <c r="E91" s="504" t="s">
        <v>28</v>
      </c>
      <c r="F91" s="504" t="s">
        <v>86</v>
      </c>
      <c r="G91" s="504" t="s">
        <v>1882</v>
      </c>
      <c r="H91" s="504" t="s">
        <v>57</v>
      </c>
      <c r="I91" s="504">
        <v>350</v>
      </c>
    </row>
    <row r="92" spans="2:9">
      <c r="B92" s="503">
        <v>91</v>
      </c>
      <c r="C92" s="504" t="s">
        <v>110</v>
      </c>
      <c r="D92" s="504" t="s">
        <v>96</v>
      </c>
      <c r="E92" s="504" t="s">
        <v>28</v>
      </c>
      <c r="F92" s="504" t="s">
        <v>160</v>
      </c>
      <c r="G92" s="504" t="s">
        <v>1882</v>
      </c>
      <c r="H92" s="504" t="s">
        <v>57</v>
      </c>
      <c r="I92" s="504">
        <v>351</v>
      </c>
    </row>
    <row r="93" spans="2:9">
      <c r="B93" s="503">
        <v>92</v>
      </c>
      <c r="C93" s="504" t="s">
        <v>110</v>
      </c>
      <c r="D93" s="504" t="s">
        <v>96</v>
      </c>
      <c r="E93" s="504" t="s">
        <v>31</v>
      </c>
      <c r="F93" s="504" t="s">
        <v>5</v>
      </c>
      <c r="G93" s="504" t="s">
        <v>1881</v>
      </c>
      <c r="H93" s="504" t="s">
        <v>57</v>
      </c>
      <c r="I93" s="504">
        <v>352</v>
      </c>
    </row>
    <row r="94" spans="2:9">
      <c r="B94" s="503">
        <v>93</v>
      </c>
      <c r="C94" s="504" t="s">
        <v>110</v>
      </c>
      <c r="D94" s="504" t="s">
        <v>96</v>
      </c>
      <c r="E94" s="504" t="s">
        <v>31</v>
      </c>
      <c r="F94" s="504" t="s">
        <v>30</v>
      </c>
      <c r="G94" s="504" t="s">
        <v>1881</v>
      </c>
      <c r="H94" s="504" t="s">
        <v>57</v>
      </c>
      <c r="I94" s="504">
        <v>353</v>
      </c>
    </row>
    <row r="95" spans="2:9">
      <c r="B95" s="503">
        <v>94</v>
      </c>
      <c r="C95" s="504" t="s">
        <v>110</v>
      </c>
      <c r="D95" s="504" t="s">
        <v>96</v>
      </c>
      <c r="E95" s="504" t="s">
        <v>31</v>
      </c>
      <c r="F95" s="504" t="s">
        <v>10</v>
      </c>
      <c r="G95" s="504" t="s">
        <v>1881</v>
      </c>
      <c r="H95" s="504" t="s">
        <v>57</v>
      </c>
      <c r="I95" s="504">
        <v>354</v>
      </c>
    </row>
    <row r="96" spans="2:9">
      <c r="B96" s="503">
        <v>95</v>
      </c>
      <c r="C96" s="504" t="s">
        <v>110</v>
      </c>
      <c r="D96" s="504" t="s">
        <v>96</v>
      </c>
      <c r="E96" s="504" t="s">
        <v>31</v>
      </c>
      <c r="F96" s="504" t="s">
        <v>13</v>
      </c>
      <c r="G96" s="504" t="s">
        <v>1881</v>
      </c>
      <c r="H96" s="504" t="s">
        <v>57</v>
      </c>
      <c r="I96" s="504">
        <v>355</v>
      </c>
    </row>
    <row r="97" spans="2:9">
      <c r="B97" s="503">
        <v>96</v>
      </c>
      <c r="C97" s="504" t="s">
        <v>110</v>
      </c>
      <c r="D97" s="504" t="s">
        <v>96</v>
      </c>
      <c r="E97" s="504" t="s">
        <v>31</v>
      </c>
      <c r="F97" s="504" t="s">
        <v>34</v>
      </c>
      <c r="G97" s="504" t="s">
        <v>1881</v>
      </c>
      <c r="H97" s="504" t="s">
        <v>57</v>
      </c>
      <c r="I97" s="504">
        <v>356</v>
      </c>
    </row>
    <row r="98" spans="2:9">
      <c r="B98" s="503">
        <v>97</v>
      </c>
      <c r="C98" s="504" t="s">
        <v>110</v>
      </c>
      <c r="D98" s="504" t="s">
        <v>96</v>
      </c>
      <c r="E98" s="504" t="s">
        <v>31</v>
      </c>
      <c r="F98" s="504" t="s">
        <v>86</v>
      </c>
      <c r="G98" s="504" t="s">
        <v>1881</v>
      </c>
      <c r="H98" s="504" t="s">
        <v>57</v>
      </c>
      <c r="I98" s="504">
        <v>357</v>
      </c>
    </row>
    <row r="99" spans="2:9">
      <c r="B99" s="503">
        <v>98</v>
      </c>
      <c r="C99" s="504" t="s">
        <v>110</v>
      </c>
      <c r="D99" s="504" t="s">
        <v>96</v>
      </c>
      <c r="E99" s="504" t="s">
        <v>31</v>
      </c>
      <c r="F99" s="504" t="s">
        <v>160</v>
      </c>
      <c r="G99" s="504" t="s">
        <v>1881</v>
      </c>
      <c r="H99" s="504" t="s">
        <v>57</v>
      </c>
      <c r="I99" s="504">
        <v>358</v>
      </c>
    </row>
    <row r="100" spans="2:9">
      <c r="B100" s="503">
        <v>99</v>
      </c>
      <c r="C100" s="504" t="s">
        <v>110</v>
      </c>
      <c r="D100" s="504" t="s">
        <v>96</v>
      </c>
      <c r="E100" s="504" t="s">
        <v>32</v>
      </c>
      <c r="F100" s="504" t="s">
        <v>5</v>
      </c>
      <c r="G100" s="504" t="s">
        <v>1879</v>
      </c>
      <c r="H100" s="504" t="s">
        <v>38</v>
      </c>
      <c r="I100" s="504">
        <v>43</v>
      </c>
    </row>
    <row r="101" spans="2:9">
      <c r="B101" s="503">
        <v>100</v>
      </c>
      <c r="C101" s="504" t="s">
        <v>110</v>
      </c>
      <c r="D101" s="504" t="s">
        <v>96</v>
      </c>
      <c r="E101" s="504" t="s">
        <v>32</v>
      </c>
      <c r="F101" s="504" t="s">
        <v>30</v>
      </c>
      <c r="G101" s="504" t="s">
        <v>1879</v>
      </c>
      <c r="H101" s="504" t="s">
        <v>38</v>
      </c>
      <c r="I101" s="504">
        <v>44</v>
      </c>
    </row>
    <row r="102" spans="2:9">
      <c r="B102" s="503">
        <v>101</v>
      </c>
      <c r="C102" s="504" t="s">
        <v>110</v>
      </c>
      <c r="D102" s="504" t="s">
        <v>96</v>
      </c>
      <c r="E102" s="504" t="s">
        <v>32</v>
      </c>
      <c r="F102" s="504" t="s">
        <v>10</v>
      </c>
      <c r="G102" s="504" t="s">
        <v>1879</v>
      </c>
      <c r="H102" s="504" t="s">
        <v>38</v>
      </c>
      <c r="I102" s="504">
        <v>45</v>
      </c>
    </row>
    <row r="103" spans="2:9">
      <c r="B103" s="503">
        <v>102</v>
      </c>
      <c r="C103" s="504" t="s">
        <v>110</v>
      </c>
      <c r="D103" s="504" t="s">
        <v>96</v>
      </c>
      <c r="E103" s="504" t="s">
        <v>32</v>
      </c>
      <c r="F103" s="504" t="s">
        <v>13</v>
      </c>
      <c r="G103" s="504" t="s">
        <v>1879</v>
      </c>
      <c r="H103" s="504" t="s">
        <v>38</v>
      </c>
      <c r="I103" s="504">
        <v>46</v>
      </c>
    </row>
    <row r="104" spans="2:9">
      <c r="B104" s="503">
        <v>103</v>
      </c>
      <c r="C104" s="504" t="s">
        <v>110</v>
      </c>
      <c r="D104" s="504" t="s">
        <v>96</v>
      </c>
      <c r="E104" s="504" t="s">
        <v>32</v>
      </c>
      <c r="F104" s="504" t="s">
        <v>34</v>
      </c>
      <c r="G104" s="504" t="s">
        <v>1879</v>
      </c>
      <c r="H104" s="504" t="s">
        <v>38</v>
      </c>
      <c r="I104" s="504">
        <v>47</v>
      </c>
    </row>
    <row r="105" spans="2:9">
      <c r="B105" s="503">
        <v>104</v>
      </c>
      <c r="C105" s="504" t="s">
        <v>110</v>
      </c>
      <c r="D105" s="504" t="s">
        <v>96</v>
      </c>
      <c r="E105" s="504" t="s">
        <v>32</v>
      </c>
      <c r="F105" s="504" t="s">
        <v>86</v>
      </c>
      <c r="G105" s="504" t="s">
        <v>1879</v>
      </c>
      <c r="H105" s="504" t="s">
        <v>38</v>
      </c>
      <c r="I105" s="504">
        <v>48</v>
      </c>
    </row>
    <row r="106" spans="2:9">
      <c r="B106" s="503">
        <v>105</v>
      </c>
      <c r="C106" s="504" t="s">
        <v>110</v>
      </c>
      <c r="D106" s="504" t="s">
        <v>96</v>
      </c>
      <c r="E106" s="504" t="s">
        <v>32</v>
      </c>
      <c r="F106" s="504" t="s">
        <v>160</v>
      </c>
      <c r="G106" s="504" t="s">
        <v>1879</v>
      </c>
      <c r="H106" s="504" t="s">
        <v>38</v>
      </c>
      <c r="I106" s="504">
        <v>49</v>
      </c>
    </row>
    <row r="107" spans="2:9">
      <c r="B107" s="503">
        <v>106</v>
      </c>
      <c r="C107" s="504" t="s">
        <v>110</v>
      </c>
      <c r="D107" s="504" t="s">
        <v>96</v>
      </c>
      <c r="E107" s="504" t="s">
        <v>33</v>
      </c>
      <c r="F107" s="504" t="s">
        <v>5</v>
      </c>
      <c r="G107" s="504" t="s">
        <v>1880</v>
      </c>
      <c r="H107" s="504" t="s">
        <v>166</v>
      </c>
      <c r="I107" s="504">
        <v>56</v>
      </c>
    </row>
    <row r="108" spans="2:9">
      <c r="B108" s="503">
        <v>107</v>
      </c>
      <c r="C108" s="504" t="s">
        <v>110</v>
      </c>
      <c r="D108" s="504" t="s">
        <v>96</v>
      </c>
      <c r="E108" s="504" t="s">
        <v>33</v>
      </c>
      <c r="F108" s="504" t="s">
        <v>30</v>
      </c>
      <c r="G108" s="504" t="s">
        <v>1880</v>
      </c>
      <c r="H108" s="504" t="s">
        <v>166</v>
      </c>
      <c r="I108" s="504">
        <v>57</v>
      </c>
    </row>
    <row r="109" spans="2:9">
      <c r="B109" s="503">
        <v>108</v>
      </c>
      <c r="C109" s="504" t="s">
        <v>110</v>
      </c>
      <c r="D109" s="504" t="s">
        <v>96</v>
      </c>
      <c r="E109" s="504" t="s">
        <v>33</v>
      </c>
      <c r="F109" s="504" t="s">
        <v>10</v>
      </c>
      <c r="G109" s="504" t="s">
        <v>1880</v>
      </c>
      <c r="H109" s="504" t="s">
        <v>166</v>
      </c>
      <c r="I109" s="504">
        <v>58</v>
      </c>
    </row>
    <row r="110" spans="2:9">
      <c r="B110" s="503">
        <v>109</v>
      </c>
      <c r="C110" s="504" t="s">
        <v>110</v>
      </c>
      <c r="D110" s="504" t="s">
        <v>96</v>
      </c>
      <c r="E110" s="504" t="s">
        <v>33</v>
      </c>
      <c r="F110" s="504" t="s">
        <v>13</v>
      </c>
      <c r="G110" s="504" t="s">
        <v>1880</v>
      </c>
      <c r="H110" s="504" t="s">
        <v>166</v>
      </c>
      <c r="I110" s="504">
        <v>59</v>
      </c>
    </row>
    <row r="111" spans="2:9">
      <c r="B111" s="503">
        <v>110</v>
      </c>
      <c r="C111" s="504" t="s">
        <v>110</v>
      </c>
      <c r="D111" s="504" t="s">
        <v>96</v>
      </c>
      <c r="E111" s="504" t="s">
        <v>33</v>
      </c>
      <c r="F111" s="504" t="s">
        <v>34</v>
      </c>
      <c r="G111" s="504" t="s">
        <v>1880</v>
      </c>
      <c r="H111" s="504" t="s">
        <v>166</v>
      </c>
      <c r="I111" s="504">
        <v>60</v>
      </c>
    </row>
    <row r="112" spans="2:9">
      <c r="B112" s="503">
        <v>111</v>
      </c>
      <c r="C112" s="504" t="s">
        <v>110</v>
      </c>
      <c r="D112" s="504" t="s">
        <v>96</v>
      </c>
      <c r="E112" s="504" t="s">
        <v>33</v>
      </c>
      <c r="F112" s="504" t="s">
        <v>86</v>
      </c>
      <c r="G112" s="504" t="s">
        <v>1880</v>
      </c>
      <c r="H112" s="504" t="s">
        <v>166</v>
      </c>
      <c r="I112" s="504">
        <v>61</v>
      </c>
    </row>
    <row r="113" spans="2:9">
      <c r="B113" s="503">
        <v>112</v>
      </c>
      <c r="C113" s="504" t="s">
        <v>110</v>
      </c>
      <c r="D113" s="504" t="s">
        <v>96</v>
      </c>
      <c r="E113" s="504" t="s">
        <v>33</v>
      </c>
      <c r="F113" s="504" t="s">
        <v>160</v>
      </c>
      <c r="G113" s="504" t="s">
        <v>1880</v>
      </c>
      <c r="H113" s="504" t="s">
        <v>166</v>
      </c>
      <c r="I113" s="504">
        <v>62</v>
      </c>
    </row>
    <row r="114" spans="2:9">
      <c r="B114" s="503">
        <v>113</v>
      </c>
      <c r="C114" s="504" t="s">
        <v>110</v>
      </c>
      <c r="D114" s="504" t="s">
        <v>98</v>
      </c>
      <c r="E114" s="504" t="s">
        <v>28</v>
      </c>
      <c r="F114" s="504" t="s">
        <v>5</v>
      </c>
      <c r="G114" s="504" t="s">
        <v>1882</v>
      </c>
      <c r="H114" s="504" t="s">
        <v>57</v>
      </c>
      <c r="I114" s="504">
        <v>359</v>
      </c>
    </row>
    <row r="115" spans="2:9">
      <c r="B115" s="503">
        <v>114</v>
      </c>
      <c r="C115" s="504" t="s">
        <v>110</v>
      </c>
      <c r="D115" s="504" t="s">
        <v>98</v>
      </c>
      <c r="E115" s="504" t="s">
        <v>28</v>
      </c>
      <c r="F115" s="504" t="s">
        <v>30</v>
      </c>
      <c r="G115" s="504" t="s">
        <v>1882</v>
      </c>
      <c r="H115" s="504" t="s">
        <v>57</v>
      </c>
      <c r="I115" s="504">
        <v>360</v>
      </c>
    </row>
    <row r="116" spans="2:9">
      <c r="B116" s="503">
        <v>115</v>
      </c>
      <c r="C116" s="504" t="s">
        <v>110</v>
      </c>
      <c r="D116" s="504" t="s">
        <v>98</v>
      </c>
      <c r="E116" s="504" t="s">
        <v>28</v>
      </c>
      <c r="F116" s="504" t="s">
        <v>10</v>
      </c>
      <c r="G116" s="504" t="s">
        <v>1882</v>
      </c>
      <c r="H116" s="504" t="s">
        <v>57</v>
      </c>
      <c r="I116" s="504">
        <v>361</v>
      </c>
    </row>
    <row r="117" spans="2:9">
      <c r="B117" s="503">
        <v>116</v>
      </c>
      <c r="C117" s="504" t="s">
        <v>110</v>
      </c>
      <c r="D117" s="504" t="s">
        <v>98</v>
      </c>
      <c r="E117" s="504" t="s">
        <v>28</v>
      </c>
      <c r="F117" s="504" t="s">
        <v>13</v>
      </c>
      <c r="G117" s="504" t="s">
        <v>1882</v>
      </c>
      <c r="H117" s="504" t="s">
        <v>57</v>
      </c>
      <c r="I117" s="504">
        <v>362</v>
      </c>
    </row>
    <row r="118" spans="2:9">
      <c r="B118" s="503">
        <v>117</v>
      </c>
      <c r="C118" s="504" t="s">
        <v>110</v>
      </c>
      <c r="D118" s="504" t="s">
        <v>98</v>
      </c>
      <c r="E118" s="504" t="s">
        <v>28</v>
      </c>
      <c r="F118" s="504" t="s">
        <v>34</v>
      </c>
      <c r="G118" s="504" t="s">
        <v>1882</v>
      </c>
      <c r="H118" s="504" t="s">
        <v>57</v>
      </c>
      <c r="I118" s="504">
        <v>363</v>
      </c>
    </row>
    <row r="119" spans="2:9">
      <c r="B119" s="503">
        <v>118</v>
      </c>
      <c r="C119" s="504" t="s">
        <v>110</v>
      </c>
      <c r="D119" s="504" t="s">
        <v>98</v>
      </c>
      <c r="E119" s="504" t="s">
        <v>28</v>
      </c>
      <c r="F119" s="504" t="s">
        <v>86</v>
      </c>
      <c r="G119" s="504" t="s">
        <v>1882</v>
      </c>
      <c r="H119" s="504" t="s">
        <v>57</v>
      </c>
      <c r="I119" s="504">
        <v>364</v>
      </c>
    </row>
    <row r="120" spans="2:9">
      <c r="B120" s="503">
        <v>119</v>
      </c>
      <c r="C120" s="504" t="s">
        <v>110</v>
      </c>
      <c r="D120" s="504" t="s">
        <v>98</v>
      </c>
      <c r="E120" s="504" t="s">
        <v>28</v>
      </c>
      <c r="F120" s="504" t="s">
        <v>160</v>
      </c>
      <c r="G120" s="504" t="s">
        <v>1882</v>
      </c>
      <c r="H120" s="504" t="s">
        <v>57</v>
      </c>
      <c r="I120" s="504">
        <v>365</v>
      </c>
    </row>
    <row r="121" spans="2:9">
      <c r="B121" s="503">
        <v>120</v>
      </c>
      <c r="C121" s="504" t="s">
        <v>110</v>
      </c>
      <c r="D121" s="504" t="s">
        <v>98</v>
      </c>
      <c r="E121" s="504" t="s">
        <v>31</v>
      </c>
      <c r="F121" s="504" t="s">
        <v>5</v>
      </c>
      <c r="G121" s="504" t="s">
        <v>1882</v>
      </c>
      <c r="H121" s="504" t="s">
        <v>57</v>
      </c>
      <c r="I121" s="504">
        <v>366</v>
      </c>
    </row>
    <row r="122" spans="2:9">
      <c r="B122" s="503">
        <v>121</v>
      </c>
      <c r="C122" s="504" t="s">
        <v>110</v>
      </c>
      <c r="D122" s="504" t="s">
        <v>98</v>
      </c>
      <c r="E122" s="504" t="s">
        <v>31</v>
      </c>
      <c r="F122" s="504" t="s">
        <v>30</v>
      </c>
      <c r="G122" s="504" t="s">
        <v>1882</v>
      </c>
      <c r="H122" s="504" t="s">
        <v>57</v>
      </c>
      <c r="I122" s="504">
        <v>367</v>
      </c>
    </row>
    <row r="123" spans="2:9">
      <c r="B123" s="503">
        <v>122</v>
      </c>
      <c r="C123" s="504" t="s">
        <v>110</v>
      </c>
      <c r="D123" s="504" t="s">
        <v>98</v>
      </c>
      <c r="E123" s="504" t="s">
        <v>31</v>
      </c>
      <c r="F123" s="504" t="s">
        <v>10</v>
      </c>
      <c r="G123" s="504" t="s">
        <v>1882</v>
      </c>
      <c r="H123" s="504" t="s">
        <v>57</v>
      </c>
      <c r="I123" s="504">
        <v>368</v>
      </c>
    </row>
    <row r="124" spans="2:9">
      <c r="B124" s="503">
        <v>123</v>
      </c>
      <c r="C124" s="504" t="s">
        <v>110</v>
      </c>
      <c r="D124" s="504" t="s">
        <v>98</v>
      </c>
      <c r="E124" s="504" t="s">
        <v>31</v>
      </c>
      <c r="F124" s="504" t="s">
        <v>13</v>
      </c>
      <c r="G124" s="504" t="s">
        <v>1882</v>
      </c>
      <c r="H124" s="504" t="s">
        <v>57</v>
      </c>
      <c r="I124" s="504">
        <v>369</v>
      </c>
    </row>
    <row r="125" spans="2:9">
      <c r="B125" s="503">
        <v>124</v>
      </c>
      <c r="C125" s="504" t="s">
        <v>110</v>
      </c>
      <c r="D125" s="504" t="s">
        <v>98</v>
      </c>
      <c r="E125" s="504" t="s">
        <v>31</v>
      </c>
      <c r="F125" s="504" t="s">
        <v>34</v>
      </c>
      <c r="G125" s="504" t="s">
        <v>1882</v>
      </c>
      <c r="H125" s="504" t="s">
        <v>57</v>
      </c>
      <c r="I125" s="504">
        <v>370</v>
      </c>
    </row>
    <row r="126" spans="2:9">
      <c r="B126" s="503">
        <v>125</v>
      </c>
      <c r="C126" s="504" t="s">
        <v>110</v>
      </c>
      <c r="D126" s="504" t="s">
        <v>98</v>
      </c>
      <c r="E126" s="504" t="s">
        <v>31</v>
      </c>
      <c r="F126" s="504" t="s">
        <v>86</v>
      </c>
      <c r="G126" s="504" t="s">
        <v>1882</v>
      </c>
      <c r="H126" s="504" t="s">
        <v>57</v>
      </c>
      <c r="I126" s="504">
        <v>371</v>
      </c>
    </row>
    <row r="127" spans="2:9">
      <c r="B127" s="503">
        <v>126</v>
      </c>
      <c r="C127" s="504" t="s">
        <v>110</v>
      </c>
      <c r="D127" s="504" t="s">
        <v>98</v>
      </c>
      <c r="E127" s="504" t="s">
        <v>31</v>
      </c>
      <c r="F127" s="504" t="s">
        <v>160</v>
      </c>
      <c r="G127" s="504" t="s">
        <v>1882</v>
      </c>
      <c r="H127" s="504" t="s">
        <v>57</v>
      </c>
      <c r="I127" s="504">
        <v>372</v>
      </c>
    </row>
    <row r="128" spans="2:9">
      <c r="B128" s="503">
        <v>127</v>
      </c>
      <c r="C128" s="504" t="s">
        <v>110</v>
      </c>
      <c r="D128" s="504" t="s">
        <v>98</v>
      </c>
      <c r="E128" s="504" t="s">
        <v>32</v>
      </c>
      <c r="F128" s="504" t="s">
        <v>5</v>
      </c>
      <c r="G128" s="504" t="s">
        <v>1882</v>
      </c>
      <c r="H128" s="504" t="s">
        <v>57</v>
      </c>
      <c r="I128" s="504">
        <v>373</v>
      </c>
    </row>
    <row r="129" spans="2:9">
      <c r="B129" s="503">
        <v>128</v>
      </c>
      <c r="C129" s="504" t="s">
        <v>110</v>
      </c>
      <c r="D129" s="504" t="s">
        <v>98</v>
      </c>
      <c r="E129" s="504" t="s">
        <v>32</v>
      </c>
      <c r="F129" s="504" t="s">
        <v>30</v>
      </c>
      <c r="G129" s="504" t="s">
        <v>1882</v>
      </c>
      <c r="H129" s="504" t="s">
        <v>57</v>
      </c>
      <c r="I129" s="504">
        <v>374</v>
      </c>
    </row>
    <row r="130" spans="2:9">
      <c r="B130" s="503">
        <v>129</v>
      </c>
      <c r="C130" s="504" t="s">
        <v>110</v>
      </c>
      <c r="D130" s="504" t="s">
        <v>98</v>
      </c>
      <c r="E130" s="504" t="s">
        <v>32</v>
      </c>
      <c r="F130" s="504" t="s">
        <v>10</v>
      </c>
      <c r="G130" s="504" t="s">
        <v>1882</v>
      </c>
      <c r="H130" s="504" t="s">
        <v>57</v>
      </c>
      <c r="I130" s="504">
        <v>375</v>
      </c>
    </row>
    <row r="131" spans="2:9">
      <c r="B131" s="503">
        <v>130</v>
      </c>
      <c r="C131" s="504" t="s">
        <v>110</v>
      </c>
      <c r="D131" s="504" t="s">
        <v>98</v>
      </c>
      <c r="E131" s="504" t="s">
        <v>32</v>
      </c>
      <c r="F131" s="504" t="s">
        <v>13</v>
      </c>
      <c r="G131" s="504" t="s">
        <v>1882</v>
      </c>
      <c r="H131" s="504" t="s">
        <v>57</v>
      </c>
      <c r="I131" s="504">
        <v>376</v>
      </c>
    </row>
    <row r="132" spans="2:9">
      <c r="B132" s="503">
        <v>131</v>
      </c>
      <c r="C132" s="504" t="s">
        <v>110</v>
      </c>
      <c r="D132" s="504" t="s">
        <v>98</v>
      </c>
      <c r="E132" s="504" t="s">
        <v>32</v>
      </c>
      <c r="F132" s="504" t="s">
        <v>34</v>
      </c>
      <c r="G132" s="504" t="s">
        <v>1882</v>
      </c>
      <c r="H132" s="504" t="s">
        <v>57</v>
      </c>
      <c r="I132" s="504">
        <v>377</v>
      </c>
    </row>
    <row r="133" spans="2:9">
      <c r="B133" s="503">
        <v>132</v>
      </c>
      <c r="C133" s="504" t="s">
        <v>110</v>
      </c>
      <c r="D133" s="504" t="s">
        <v>98</v>
      </c>
      <c r="E133" s="504" t="s">
        <v>32</v>
      </c>
      <c r="F133" s="504" t="s">
        <v>86</v>
      </c>
      <c r="G133" s="504" t="s">
        <v>1882</v>
      </c>
      <c r="H133" s="504" t="s">
        <v>57</v>
      </c>
      <c r="I133" s="504">
        <v>378</v>
      </c>
    </row>
    <row r="134" spans="2:9">
      <c r="B134" s="503">
        <v>133</v>
      </c>
      <c r="C134" s="504" t="s">
        <v>110</v>
      </c>
      <c r="D134" s="504" t="s">
        <v>98</v>
      </c>
      <c r="E134" s="504" t="s">
        <v>32</v>
      </c>
      <c r="F134" s="504" t="s">
        <v>160</v>
      </c>
      <c r="G134" s="504" t="s">
        <v>1882</v>
      </c>
      <c r="H134" s="504" t="s">
        <v>57</v>
      </c>
      <c r="I134" s="504">
        <v>379</v>
      </c>
    </row>
    <row r="135" spans="2:9">
      <c r="B135" s="503">
        <v>134</v>
      </c>
      <c r="C135" s="504" t="s">
        <v>110</v>
      </c>
      <c r="D135" s="504" t="s">
        <v>98</v>
      </c>
      <c r="E135" s="504" t="s">
        <v>33</v>
      </c>
      <c r="F135" s="504" t="s">
        <v>5</v>
      </c>
      <c r="G135" s="504" t="s">
        <v>1881</v>
      </c>
      <c r="H135" s="504" t="s">
        <v>57</v>
      </c>
      <c r="I135" s="504">
        <v>380</v>
      </c>
    </row>
    <row r="136" spans="2:9">
      <c r="B136" s="503">
        <v>135</v>
      </c>
      <c r="C136" s="504" t="s">
        <v>110</v>
      </c>
      <c r="D136" s="504" t="s">
        <v>98</v>
      </c>
      <c r="E136" s="504" t="s">
        <v>33</v>
      </c>
      <c r="F136" s="504" t="s">
        <v>30</v>
      </c>
      <c r="G136" s="504" t="s">
        <v>1881</v>
      </c>
      <c r="H136" s="504" t="s">
        <v>57</v>
      </c>
      <c r="I136" s="504">
        <v>381</v>
      </c>
    </row>
    <row r="137" spans="2:9">
      <c r="B137" s="503">
        <v>136</v>
      </c>
      <c r="C137" s="504" t="s">
        <v>110</v>
      </c>
      <c r="D137" s="504" t="s">
        <v>98</v>
      </c>
      <c r="E137" s="504" t="s">
        <v>33</v>
      </c>
      <c r="F137" s="504" t="s">
        <v>10</v>
      </c>
      <c r="G137" s="504" t="s">
        <v>1881</v>
      </c>
      <c r="H137" s="504" t="s">
        <v>57</v>
      </c>
      <c r="I137" s="504">
        <v>382</v>
      </c>
    </row>
    <row r="138" spans="2:9">
      <c r="B138" s="503">
        <v>137</v>
      </c>
      <c r="C138" s="504" t="s">
        <v>110</v>
      </c>
      <c r="D138" s="504" t="s">
        <v>98</v>
      </c>
      <c r="E138" s="504" t="s">
        <v>33</v>
      </c>
      <c r="F138" s="504" t="s">
        <v>13</v>
      </c>
      <c r="G138" s="504" t="s">
        <v>1881</v>
      </c>
      <c r="H138" s="504" t="s">
        <v>57</v>
      </c>
      <c r="I138" s="504">
        <v>383</v>
      </c>
    </row>
    <row r="139" spans="2:9">
      <c r="B139" s="503">
        <v>138</v>
      </c>
      <c r="C139" s="504" t="s">
        <v>110</v>
      </c>
      <c r="D139" s="504" t="s">
        <v>98</v>
      </c>
      <c r="E139" s="504" t="s">
        <v>33</v>
      </c>
      <c r="F139" s="504" t="s">
        <v>34</v>
      </c>
      <c r="G139" s="504" t="s">
        <v>1881</v>
      </c>
      <c r="H139" s="504" t="s">
        <v>57</v>
      </c>
      <c r="I139" s="504">
        <v>384</v>
      </c>
    </row>
    <row r="140" spans="2:9">
      <c r="B140" s="503">
        <v>139</v>
      </c>
      <c r="C140" s="504" t="s">
        <v>110</v>
      </c>
      <c r="D140" s="504" t="s">
        <v>98</v>
      </c>
      <c r="E140" s="504" t="s">
        <v>33</v>
      </c>
      <c r="F140" s="504" t="s">
        <v>86</v>
      </c>
      <c r="G140" s="504" t="s">
        <v>1881</v>
      </c>
      <c r="H140" s="504" t="s">
        <v>57</v>
      </c>
      <c r="I140" s="504">
        <v>385</v>
      </c>
    </row>
    <row r="141" spans="2:9">
      <c r="B141" s="503">
        <v>140</v>
      </c>
      <c r="C141" s="504" t="s">
        <v>110</v>
      </c>
      <c r="D141" s="504" t="s">
        <v>98</v>
      </c>
      <c r="E141" s="504" t="s">
        <v>33</v>
      </c>
      <c r="F141" s="504" t="s">
        <v>160</v>
      </c>
      <c r="G141" s="504" t="s">
        <v>1881</v>
      </c>
      <c r="H141" s="504" t="s">
        <v>57</v>
      </c>
      <c r="I141" s="504">
        <v>386</v>
      </c>
    </row>
    <row r="142" spans="2:9">
      <c r="B142" s="503">
        <v>141</v>
      </c>
      <c r="C142" s="504" t="s">
        <v>110</v>
      </c>
      <c r="D142" s="504" t="s">
        <v>100</v>
      </c>
      <c r="E142" s="504" t="s">
        <v>28</v>
      </c>
      <c r="F142" s="504" t="s">
        <v>5</v>
      </c>
      <c r="G142" s="504" t="s">
        <v>1882</v>
      </c>
      <c r="H142" s="504" t="s">
        <v>57</v>
      </c>
      <c r="I142" s="504">
        <v>387</v>
      </c>
    </row>
    <row r="143" spans="2:9">
      <c r="B143" s="503">
        <v>142</v>
      </c>
      <c r="C143" s="504" t="s">
        <v>110</v>
      </c>
      <c r="D143" s="504" t="s">
        <v>100</v>
      </c>
      <c r="E143" s="504" t="s">
        <v>28</v>
      </c>
      <c r="F143" s="504" t="s">
        <v>30</v>
      </c>
      <c r="G143" s="504" t="s">
        <v>1882</v>
      </c>
      <c r="H143" s="504" t="s">
        <v>57</v>
      </c>
      <c r="I143" s="504">
        <v>388</v>
      </c>
    </row>
    <row r="144" spans="2:9">
      <c r="B144" s="503">
        <v>143</v>
      </c>
      <c r="C144" s="504" t="s">
        <v>110</v>
      </c>
      <c r="D144" s="504" t="s">
        <v>100</v>
      </c>
      <c r="E144" s="504" t="s">
        <v>28</v>
      </c>
      <c r="F144" s="504" t="s">
        <v>10</v>
      </c>
      <c r="G144" s="504" t="s">
        <v>1882</v>
      </c>
      <c r="H144" s="504" t="s">
        <v>57</v>
      </c>
      <c r="I144" s="504">
        <v>389</v>
      </c>
    </row>
    <row r="145" spans="2:9">
      <c r="B145" s="503">
        <v>144</v>
      </c>
      <c r="C145" s="504" t="s">
        <v>110</v>
      </c>
      <c r="D145" s="504" t="s">
        <v>100</v>
      </c>
      <c r="E145" s="504" t="s">
        <v>28</v>
      </c>
      <c r="F145" s="504" t="s">
        <v>13</v>
      </c>
      <c r="G145" s="504" t="s">
        <v>1882</v>
      </c>
      <c r="H145" s="504" t="s">
        <v>57</v>
      </c>
      <c r="I145" s="504">
        <v>390</v>
      </c>
    </row>
    <row r="146" spans="2:9">
      <c r="B146" s="503">
        <v>145</v>
      </c>
      <c r="C146" s="504" t="s">
        <v>110</v>
      </c>
      <c r="D146" s="504" t="s">
        <v>100</v>
      </c>
      <c r="E146" s="504" t="s">
        <v>28</v>
      </c>
      <c r="F146" s="504" t="s">
        <v>34</v>
      </c>
      <c r="G146" s="504" t="s">
        <v>1882</v>
      </c>
      <c r="H146" s="504" t="s">
        <v>57</v>
      </c>
      <c r="I146" s="504">
        <v>391</v>
      </c>
    </row>
    <row r="147" spans="2:9">
      <c r="B147" s="503">
        <v>146</v>
      </c>
      <c r="C147" s="504" t="s">
        <v>110</v>
      </c>
      <c r="D147" s="504" t="s">
        <v>100</v>
      </c>
      <c r="E147" s="504" t="s">
        <v>28</v>
      </c>
      <c r="F147" s="504" t="s">
        <v>86</v>
      </c>
      <c r="G147" s="504" t="s">
        <v>1882</v>
      </c>
      <c r="H147" s="504" t="s">
        <v>57</v>
      </c>
      <c r="I147" s="504">
        <v>392</v>
      </c>
    </row>
    <row r="148" spans="2:9">
      <c r="B148" s="503">
        <v>147</v>
      </c>
      <c r="C148" s="504" t="s">
        <v>110</v>
      </c>
      <c r="D148" s="504" t="s">
        <v>100</v>
      </c>
      <c r="E148" s="504" t="s">
        <v>28</v>
      </c>
      <c r="F148" s="504" t="s">
        <v>160</v>
      </c>
      <c r="G148" s="504" t="s">
        <v>1882</v>
      </c>
      <c r="H148" s="504" t="s">
        <v>57</v>
      </c>
      <c r="I148" s="504">
        <v>393</v>
      </c>
    </row>
    <row r="149" spans="2:9">
      <c r="B149" s="503">
        <v>148</v>
      </c>
      <c r="C149" s="504" t="s">
        <v>110</v>
      </c>
      <c r="D149" s="504" t="s">
        <v>100</v>
      </c>
      <c r="E149" s="504" t="s">
        <v>31</v>
      </c>
      <c r="F149" s="504" t="s">
        <v>5</v>
      </c>
      <c r="G149" s="504" t="s">
        <v>1881</v>
      </c>
      <c r="H149" s="504" t="s">
        <v>57</v>
      </c>
      <c r="I149" s="504">
        <v>394</v>
      </c>
    </row>
    <row r="150" spans="2:9">
      <c r="B150" s="503">
        <v>149</v>
      </c>
      <c r="C150" s="504" t="s">
        <v>110</v>
      </c>
      <c r="D150" s="504" t="s">
        <v>100</v>
      </c>
      <c r="E150" s="504" t="s">
        <v>31</v>
      </c>
      <c r="F150" s="504" t="s">
        <v>30</v>
      </c>
      <c r="G150" s="504" t="s">
        <v>1881</v>
      </c>
      <c r="H150" s="504" t="s">
        <v>57</v>
      </c>
      <c r="I150" s="504">
        <v>395</v>
      </c>
    </row>
    <row r="151" spans="2:9">
      <c r="B151" s="503">
        <v>150</v>
      </c>
      <c r="C151" s="504" t="s">
        <v>110</v>
      </c>
      <c r="D151" s="504" t="s">
        <v>100</v>
      </c>
      <c r="E151" s="504" t="s">
        <v>31</v>
      </c>
      <c r="F151" s="504" t="s">
        <v>10</v>
      </c>
      <c r="G151" s="504" t="s">
        <v>1881</v>
      </c>
      <c r="H151" s="504" t="s">
        <v>57</v>
      </c>
      <c r="I151" s="504">
        <v>396</v>
      </c>
    </row>
    <row r="152" spans="2:9">
      <c r="B152" s="503">
        <v>151</v>
      </c>
      <c r="C152" s="504" t="s">
        <v>110</v>
      </c>
      <c r="D152" s="504" t="s">
        <v>100</v>
      </c>
      <c r="E152" s="504" t="s">
        <v>31</v>
      </c>
      <c r="F152" s="504" t="s">
        <v>13</v>
      </c>
      <c r="G152" s="504" t="s">
        <v>1881</v>
      </c>
      <c r="H152" s="504" t="s">
        <v>57</v>
      </c>
      <c r="I152" s="504">
        <v>397</v>
      </c>
    </row>
    <row r="153" spans="2:9">
      <c r="B153" s="503">
        <v>152</v>
      </c>
      <c r="C153" s="504" t="s">
        <v>110</v>
      </c>
      <c r="D153" s="504" t="s">
        <v>100</v>
      </c>
      <c r="E153" s="504" t="s">
        <v>31</v>
      </c>
      <c r="F153" s="504" t="s">
        <v>34</v>
      </c>
      <c r="G153" s="504" t="s">
        <v>1881</v>
      </c>
      <c r="H153" s="504" t="s">
        <v>57</v>
      </c>
      <c r="I153" s="504">
        <v>398</v>
      </c>
    </row>
    <row r="154" spans="2:9">
      <c r="B154" s="503">
        <v>153</v>
      </c>
      <c r="C154" s="504" t="s">
        <v>110</v>
      </c>
      <c r="D154" s="504" t="s">
        <v>100</v>
      </c>
      <c r="E154" s="504" t="s">
        <v>31</v>
      </c>
      <c r="F154" s="504" t="s">
        <v>86</v>
      </c>
      <c r="G154" s="504" t="s">
        <v>1881</v>
      </c>
      <c r="H154" s="504" t="s">
        <v>57</v>
      </c>
      <c r="I154" s="504">
        <v>399</v>
      </c>
    </row>
    <row r="155" spans="2:9">
      <c r="B155" s="503">
        <v>154</v>
      </c>
      <c r="C155" s="504" t="s">
        <v>110</v>
      </c>
      <c r="D155" s="504" t="s">
        <v>100</v>
      </c>
      <c r="E155" s="504" t="s">
        <v>31</v>
      </c>
      <c r="F155" s="504" t="s">
        <v>160</v>
      </c>
      <c r="G155" s="504" t="s">
        <v>1881</v>
      </c>
      <c r="H155" s="504" t="s">
        <v>57</v>
      </c>
      <c r="I155" s="504">
        <v>400</v>
      </c>
    </row>
    <row r="156" spans="2:9">
      <c r="B156" s="503">
        <v>155</v>
      </c>
      <c r="C156" s="504" t="s">
        <v>110</v>
      </c>
      <c r="D156" s="504" t="s">
        <v>100</v>
      </c>
      <c r="E156" s="504" t="s">
        <v>32</v>
      </c>
      <c r="F156" s="504" t="s">
        <v>5</v>
      </c>
      <c r="G156" s="504" t="s">
        <v>1879</v>
      </c>
      <c r="H156" s="504" t="s">
        <v>38</v>
      </c>
      <c r="I156" s="504">
        <v>50</v>
      </c>
    </row>
    <row r="157" spans="2:9">
      <c r="B157" s="503">
        <v>156</v>
      </c>
      <c r="C157" s="504" t="s">
        <v>110</v>
      </c>
      <c r="D157" s="504" t="s">
        <v>100</v>
      </c>
      <c r="E157" s="504" t="s">
        <v>32</v>
      </c>
      <c r="F157" s="504" t="s">
        <v>30</v>
      </c>
      <c r="G157" s="504" t="s">
        <v>1879</v>
      </c>
      <c r="H157" s="504" t="s">
        <v>38</v>
      </c>
      <c r="I157" s="504">
        <v>51</v>
      </c>
    </row>
    <row r="158" spans="2:9">
      <c r="B158" s="503">
        <v>157</v>
      </c>
      <c r="C158" s="504" t="s">
        <v>110</v>
      </c>
      <c r="D158" s="504" t="s">
        <v>100</v>
      </c>
      <c r="E158" s="504" t="s">
        <v>32</v>
      </c>
      <c r="F158" s="504" t="s">
        <v>10</v>
      </c>
      <c r="G158" s="504" t="s">
        <v>1879</v>
      </c>
      <c r="H158" s="504" t="s">
        <v>38</v>
      </c>
      <c r="I158" s="504">
        <v>52</v>
      </c>
    </row>
    <row r="159" spans="2:9">
      <c r="B159" s="503">
        <v>158</v>
      </c>
      <c r="C159" s="504" t="s">
        <v>110</v>
      </c>
      <c r="D159" s="504" t="s">
        <v>100</v>
      </c>
      <c r="E159" s="504" t="s">
        <v>32</v>
      </c>
      <c r="F159" s="504" t="s">
        <v>13</v>
      </c>
      <c r="G159" s="504" t="s">
        <v>1879</v>
      </c>
      <c r="H159" s="504" t="s">
        <v>38</v>
      </c>
      <c r="I159" s="504">
        <v>53</v>
      </c>
    </row>
    <row r="160" spans="2:9">
      <c r="B160" s="503">
        <v>159</v>
      </c>
      <c r="C160" s="504" t="s">
        <v>110</v>
      </c>
      <c r="D160" s="504" t="s">
        <v>100</v>
      </c>
      <c r="E160" s="504" t="s">
        <v>32</v>
      </c>
      <c r="F160" s="504" t="s">
        <v>34</v>
      </c>
      <c r="G160" s="504" t="s">
        <v>1879</v>
      </c>
      <c r="H160" s="504" t="s">
        <v>38</v>
      </c>
      <c r="I160" s="504">
        <v>54</v>
      </c>
    </row>
    <row r="161" spans="2:9">
      <c r="B161" s="503">
        <v>160</v>
      </c>
      <c r="C161" s="504" t="s">
        <v>110</v>
      </c>
      <c r="D161" s="504" t="s">
        <v>100</v>
      </c>
      <c r="E161" s="504" t="s">
        <v>32</v>
      </c>
      <c r="F161" s="504" t="s">
        <v>86</v>
      </c>
      <c r="G161" s="504" t="s">
        <v>1879</v>
      </c>
      <c r="H161" s="504" t="s">
        <v>38</v>
      </c>
      <c r="I161" s="504">
        <v>55</v>
      </c>
    </row>
    <row r="162" spans="2:9">
      <c r="B162" s="503">
        <v>161</v>
      </c>
      <c r="C162" s="504" t="s">
        <v>110</v>
      </c>
      <c r="D162" s="504" t="s">
        <v>100</v>
      </c>
      <c r="E162" s="504" t="s">
        <v>32</v>
      </c>
      <c r="F162" s="504" t="s">
        <v>160</v>
      </c>
      <c r="G162" s="504" t="s">
        <v>1879</v>
      </c>
      <c r="H162" s="504" t="s">
        <v>38</v>
      </c>
      <c r="I162" s="504">
        <v>56</v>
      </c>
    </row>
    <row r="163" spans="2:9">
      <c r="B163" s="503">
        <v>162</v>
      </c>
      <c r="C163" s="504" t="s">
        <v>110</v>
      </c>
      <c r="D163" s="504" t="s">
        <v>100</v>
      </c>
      <c r="E163" s="504" t="s">
        <v>33</v>
      </c>
      <c r="F163" s="504" t="s">
        <v>5</v>
      </c>
      <c r="G163" s="504" t="s">
        <v>1879</v>
      </c>
      <c r="H163" s="504" t="s">
        <v>38</v>
      </c>
      <c r="I163" s="504">
        <v>57</v>
      </c>
    </row>
    <row r="164" spans="2:9">
      <c r="B164" s="503">
        <v>163</v>
      </c>
      <c r="C164" s="504" t="s">
        <v>110</v>
      </c>
      <c r="D164" s="504" t="s">
        <v>100</v>
      </c>
      <c r="E164" s="504" t="s">
        <v>33</v>
      </c>
      <c r="F164" s="504" t="s">
        <v>30</v>
      </c>
      <c r="G164" s="504" t="s">
        <v>1879</v>
      </c>
      <c r="H164" s="504" t="s">
        <v>38</v>
      </c>
      <c r="I164" s="504">
        <v>58</v>
      </c>
    </row>
    <row r="165" spans="2:9">
      <c r="B165" s="503">
        <v>164</v>
      </c>
      <c r="C165" s="504" t="s">
        <v>110</v>
      </c>
      <c r="D165" s="504" t="s">
        <v>100</v>
      </c>
      <c r="E165" s="504" t="s">
        <v>33</v>
      </c>
      <c r="F165" s="504" t="s">
        <v>10</v>
      </c>
      <c r="G165" s="504" t="s">
        <v>1879</v>
      </c>
      <c r="H165" s="504" t="s">
        <v>38</v>
      </c>
      <c r="I165" s="504">
        <v>59</v>
      </c>
    </row>
    <row r="166" spans="2:9">
      <c r="B166" s="503">
        <v>165</v>
      </c>
      <c r="C166" s="504" t="s">
        <v>110</v>
      </c>
      <c r="D166" s="504" t="s">
        <v>100</v>
      </c>
      <c r="E166" s="504" t="s">
        <v>33</v>
      </c>
      <c r="F166" s="504" t="s">
        <v>13</v>
      </c>
      <c r="G166" s="504" t="s">
        <v>1879</v>
      </c>
      <c r="H166" s="504" t="s">
        <v>38</v>
      </c>
      <c r="I166" s="504">
        <v>60</v>
      </c>
    </row>
    <row r="167" spans="2:9">
      <c r="B167" s="503">
        <v>166</v>
      </c>
      <c r="C167" s="504" t="s">
        <v>110</v>
      </c>
      <c r="D167" s="504" t="s">
        <v>100</v>
      </c>
      <c r="E167" s="504" t="s">
        <v>33</v>
      </c>
      <c r="F167" s="504" t="s">
        <v>34</v>
      </c>
      <c r="G167" s="504" t="s">
        <v>1879</v>
      </c>
      <c r="H167" s="504" t="s">
        <v>38</v>
      </c>
      <c r="I167" s="504">
        <v>61</v>
      </c>
    </row>
    <row r="168" spans="2:9">
      <c r="B168" s="503">
        <v>167</v>
      </c>
      <c r="C168" s="504" t="s">
        <v>110</v>
      </c>
      <c r="D168" s="504" t="s">
        <v>100</v>
      </c>
      <c r="E168" s="504" t="s">
        <v>33</v>
      </c>
      <c r="F168" s="504" t="s">
        <v>86</v>
      </c>
      <c r="G168" s="504" t="s">
        <v>1879</v>
      </c>
      <c r="H168" s="504" t="s">
        <v>38</v>
      </c>
      <c r="I168" s="504">
        <v>62</v>
      </c>
    </row>
    <row r="169" spans="2:9">
      <c r="B169" s="503">
        <v>168</v>
      </c>
      <c r="C169" s="504" t="s">
        <v>110</v>
      </c>
      <c r="D169" s="504" t="s">
        <v>100</v>
      </c>
      <c r="E169" s="504" t="s">
        <v>33</v>
      </c>
      <c r="F169" s="504" t="s">
        <v>160</v>
      </c>
      <c r="G169" s="504" t="s">
        <v>1879</v>
      </c>
      <c r="H169" s="504" t="s">
        <v>38</v>
      </c>
      <c r="I169" s="504">
        <v>63</v>
      </c>
    </row>
    <row r="170" spans="2:9">
      <c r="B170" s="503">
        <v>169</v>
      </c>
      <c r="C170" s="504" t="s">
        <v>110</v>
      </c>
      <c r="D170" s="504" t="s">
        <v>102</v>
      </c>
      <c r="E170" s="504" t="s">
        <v>28</v>
      </c>
      <c r="F170" s="504" t="s">
        <v>5</v>
      </c>
      <c r="G170" s="504" t="s">
        <v>1882</v>
      </c>
      <c r="H170" s="504" t="s">
        <v>57</v>
      </c>
      <c r="I170" s="504">
        <v>401</v>
      </c>
    </row>
    <row r="171" spans="2:9">
      <c r="B171" s="503">
        <v>170</v>
      </c>
      <c r="C171" s="504" t="s">
        <v>110</v>
      </c>
      <c r="D171" s="504" t="s">
        <v>102</v>
      </c>
      <c r="E171" s="504" t="s">
        <v>28</v>
      </c>
      <c r="F171" s="504" t="s">
        <v>30</v>
      </c>
      <c r="G171" s="504" t="s">
        <v>1882</v>
      </c>
      <c r="H171" s="504" t="s">
        <v>57</v>
      </c>
      <c r="I171" s="504">
        <v>402</v>
      </c>
    </row>
    <row r="172" spans="2:9">
      <c r="B172" s="503">
        <v>171</v>
      </c>
      <c r="C172" s="504" t="s">
        <v>110</v>
      </c>
      <c r="D172" s="504" t="s">
        <v>102</v>
      </c>
      <c r="E172" s="504" t="s">
        <v>28</v>
      </c>
      <c r="F172" s="504" t="s">
        <v>10</v>
      </c>
      <c r="G172" s="504" t="s">
        <v>1882</v>
      </c>
      <c r="H172" s="504" t="s">
        <v>57</v>
      </c>
      <c r="I172" s="504">
        <v>403</v>
      </c>
    </row>
    <row r="173" spans="2:9">
      <c r="B173" s="503">
        <v>172</v>
      </c>
      <c r="C173" s="504" t="s">
        <v>110</v>
      </c>
      <c r="D173" s="504" t="s">
        <v>102</v>
      </c>
      <c r="E173" s="504" t="s">
        <v>28</v>
      </c>
      <c r="F173" s="504" t="s">
        <v>13</v>
      </c>
      <c r="G173" s="504" t="s">
        <v>1882</v>
      </c>
      <c r="H173" s="504" t="s">
        <v>57</v>
      </c>
      <c r="I173" s="504">
        <v>404</v>
      </c>
    </row>
    <row r="174" spans="2:9">
      <c r="B174" s="503">
        <v>173</v>
      </c>
      <c r="C174" s="504" t="s">
        <v>110</v>
      </c>
      <c r="D174" s="504" t="s">
        <v>102</v>
      </c>
      <c r="E174" s="504" t="s">
        <v>28</v>
      </c>
      <c r="F174" s="504" t="s">
        <v>34</v>
      </c>
      <c r="G174" s="504" t="s">
        <v>1882</v>
      </c>
      <c r="H174" s="504" t="s">
        <v>57</v>
      </c>
      <c r="I174" s="504">
        <v>405</v>
      </c>
    </row>
    <row r="175" spans="2:9">
      <c r="B175" s="503">
        <v>174</v>
      </c>
      <c r="C175" s="504" t="s">
        <v>110</v>
      </c>
      <c r="D175" s="504" t="s">
        <v>102</v>
      </c>
      <c r="E175" s="504" t="s">
        <v>28</v>
      </c>
      <c r="F175" s="504" t="s">
        <v>86</v>
      </c>
      <c r="G175" s="504" t="s">
        <v>1882</v>
      </c>
      <c r="H175" s="504" t="s">
        <v>57</v>
      </c>
      <c r="I175" s="504">
        <v>406</v>
      </c>
    </row>
    <row r="176" spans="2:9">
      <c r="B176" s="503">
        <v>175</v>
      </c>
      <c r="C176" s="504" t="s">
        <v>110</v>
      </c>
      <c r="D176" s="504" t="s">
        <v>102</v>
      </c>
      <c r="E176" s="504" t="s">
        <v>28</v>
      </c>
      <c r="F176" s="504" t="s">
        <v>160</v>
      </c>
      <c r="G176" s="504" t="s">
        <v>1882</v>
      </c>
      <c r="H176" s="504" t="s">
        <v>57</v>
      </c>
      <c r="I176" s="504">
        <v>407</v>
      </c>
    </row>
    <row r="177" spans="2:9">
      <c r="B177" s="503">
        <v>176</v>
      </c>
      <c r="C177" s="504" t="s">
        <v>110</v>
      </c>
      <c r="D177" s="504" t="s">
        <v>102</v>
      </c>
      <c r="E177" s="504" t="s">
        <v>31</v>
      </c>
      <c r="F177" s="504" t="s">
        <v>5</v>
      </c>
      <c r="G177" s="504" t="s">
        <v>1879</v>
      </c>
      <c r="H177" s="504" t="s">
        <v>166</v>
      </c>
      <c r="I177" s="504">
        <v>63</v>
      </c>
    </row>
    <row r="178" spans="2:9">
      <c r="B178" s="503">
        <v>177</v>
      </c>
      <c r="C178" s="504" t="s">
        <v>110</v>
      </c>
      <c r="D178" s="504" t="s">
        <v>102</v>
      </c>
      <c r="E178" s="504" t="s">
        <v>31</v>
      </c>
      <c r="F178" s="504" t="s">
        <v>30</v>
      </c>
      <c r="G178" s="504" t="s">
        <v>1879</v>
      </c>
      <c r="H178" s="504" t="s">
        <v>166</v>
      </c>
      <c r="I178" s="504">
        <v>64</v>
      </c>
    </row>
    <row r="179" spans="2:9">
      <c r="B179" s="503">
        <v>178</v>
      </c>
      <c r="C179" s="504" t="s">
        <v>110</v>
      </c>
      <c r="D179" s="504" t="s">
        <v>102</v>
      </c>
      <c r="E179" s="504" t="s">
        <v>31</v>
      </c>
      <c r="F179" s="504" t="s">
        <v>10</v>
      </c>
      <c r="G179" s="504" t="s">
        <v>1879</v>
      </c>
      <c r="H179" s="504" t="s">
        <v>166</v>
      </c>
      <c r="I179" s="504">
        <v>65</v>
      </c>
    </row>
    <row r="180" spans="2:9">
      <c r="B180" s="503">
        <v>179</v>
      </c>
      <c r="C180" s="504" t="s">
        <v>110</v>
      </c>
      <c r="D180" s="504" t="s">
        <v>102</v>
      </c>
      <c r="E180" s="504" t="s">
        <v>31</v>
      </c>
      <c r="F180" s="504" t="s">
        <v>13</v>
      </c>
      <c r="G180" s="504" t="s">
        <v>1879</v>
      </c>
      <c r="H180" s="504" t="s">
        <v>166</v>
      </c>
      <c r="I180" s="504">
        <v>66</v>
      </c>
    </row>
    <row r="181" spans="2:9">
      <c r="B181" s="503">
        <v>180</v>
      </c>
      <c r="C181" s="504" t="s">
        <v>110</v>
      </c>
      <c r="D181" s="504" t="s">
        <v>102</v>
      </c>
      <c r="E181" s="504" t="s">
        <v>31</v>
      </c>
      <c r="F181" s="504" t="s">
        <v>34</v>
      </c>
      <c r="G181" s="504" t="s">
        <v>1879</v>
      </c>
      <c r="H181" s="504" t="s">
        <v>166</v>
      </c>
      <c r="I181" s="504">
        <v>67</v>
      </c>
    </row>
    <row r="182" spans="2:9">
      <c r="B182" s="503">
        <v>181</v>
      </c>
      <c r="C182" s="504" t="s">
        <v>110</v>
      </c>
      <c r="D182" s="504" t="s">
        <v>102</v>
      </c>
      <c r="E182" s="504" t="s">
        <v>31</v>
      </c>
      <c r="F182" s="504" t="s">
        <v>86</v>
      </c>
      <c r="G182" s="504" t="s">
        <v>1879</v>
      </c>
      <c r="H182" s="504" t="s">
        <v>166</v>
      </c>
      <c r="I182" s="504">
        <v>68</v>
      </c>
    </row>
    <row r="183" spans="2:9">
      <c r="B183" s="503">
        <v>182</v>
      </c>
      <c r="C183" s="504" t="s">
        <v>110</v>
      </c>
      <c r="D183" s="504" t="s">
        <v>102</v>
      </c>
      <c r="E183" s="504" t="s">
        <v>31</v>
      </c>
      <c r="F183" s="504" t="s">
        <v>160</v>
      </c>
      <c r="G183" s="504" t="s">
        <v>1879</v>
      </c>
      <c r="H183" s="504" t="s">
        <v>166</v>
      </c>
      <c r="I183" s="504">
        <v>69</v>
      </c>
    </row>
    <row r="184" spans="2:9">
      <c r="B184" s="503">
        <v>183</v>
      </c>
      <c r="C184" s="504" t="s">
        <v>110</v>
      </c>
      <c r="D184" s="504" t="s">
        <v>102</v>
      </c>
      <c r="E184" s="504" t="s">
        <v>32</v>
      </c>
      <c r="F184" s="504" t="s">
        <v>5</v>
      </c>
      <c r="G184" s="504" t="s">
        <v>1880</v>
      </c>
      <c r="H184" s="504" t="s">
        <v>166</v>
      </c>
      <c r="I184" s="504">
        <v>70</v>
      </c>
    </row>
    <row r="185" spans="2:9">
      <c r="B185" s="503">
        <v>184</v>
      </c>
      <c r="C185" s="504" t="s">
        <v>110</v>
      </c>
      <c r="D185" s="504" t="s">
        <v>102</v>
      </c>
      <c r="E185" s="504" t="s">
        <v>32</v>
      </c>
      <c r="F185" s="504" t="s">
        <v>30</v>
      </c>
      <c r="G185" s="504" t="s">
        <v>1880</v>
      </c>
      <c r="H185" s="504" t="s">
        <v>166</v>
      </c>
      <c r="I185" s="504">
        <v>71</v>
      </c>
    </row>
    <row r="186" spans="2:9">
      <c r="B186" s="503">
        <v>185</v>
      </c>
      <c r="C186" s="504" t="s">
        <v>110</v>
      </c>
      <c r="D186" s="504" t="s">
        <v>102</v>
      </c>
      <c r="E186" s="504" t="s">
        <v>32</v>
      </c>
      <c r="F186" s="504" t="s">
        <v>10</v>
      </c>
      <c r="G186" s="504" t="s">
        <v>1880</v>
      </c>
      <c r="H186" s="504" t="s">
        <v>166</v>
      </c>
      <c r="I186" s="504">
        <v>72</v>
      </c>
    </row>
    <row r="187" spans="2:9">
      <c r="B187" s="503">
        <v>186</v>
      </c>
      <c r="C187" s="504" t="s">
        <v>110</v>
      </c>
      <c r="D187" s="504" t="s">
        <v>102</v>
      </c>
      <c r="E187" s="504" t="s">
        <v>32</v>
      </c>
      <c r="F187" s="504" t="s">
        <v>13</v>
      </c>
      <c r="G187" s="504" t="s">
        <v>1880</v>
      </c>
      <c r="H187" s="504" t="s">
        <v>166</v>
      </c>
      <c r="I187" s="504">
        <v>73</v>
      </c>
    </row>
    <row r="188" spans="2:9">
      <c r="B188" s="503">
        <v>187</v>
      </c>
      <c r="C188" s="504" t="s">
        <v>110</v>
      </c>
      <c r="D188" s="504" t="s">
        <v>102</v>
      </c>
      <c r="E188" s="504" t="s">
        <v>32</v>
      </c>
      <c r="F188" s="504" t="s">
        <v>34</v>
      </c>
      <c r="G188" s="504" t="s">
        <v>1880</v>
      </c>
      <c r="H188" s="504" t="s">
        <v>166</v>
      </c>
      <c r="I188" s="504">
        <v>74</v>
      </c>
    </row>
    <row r="189" spans="2:9">
      <c r="B189" s="503">
        <v>188</v>
      </c>
      <c r="C189" s="504" t="s">
        <v>110</v>
      </c>
      <c r="D189" s="504" t="s">
        <v>102</v>
      </c>
      <c r="E189" s="504" t="s">
        <v>32</v>
      </c>
      <c r="F189" s="504" t="s">
        <v>86</v>
      </c>
      <c r="G189" s="504" t="s">
        <v>1880</v>
      </c>
      <c r="H189" s="504" t="s">
        <v>166</v>
      </c>
      <c r="I189" s="504">
        <v>75</v>
      </c>
    </row>
    <row r="190" spans="2:9">
      <c r="B190" s="503">
        <v>189</v>
      </c>
      <c r="C190" s="504" t="s">
        <v>110</v>
      </c>
      <c r="D190" s="504" t="s">
        <v>102</v>
      </c>
      <c r="E190" s="504" t="s">
        <v>32</v>
      </c>
      <c r="F190" s="504" t="s">
        <v>160</v>
      </c>
      <c r="G190" s="504" t="s">
        <v>1880</v>
      </c>
      <c r="H190" s="504" t="s">
        <v>166</v>
      </c>
      <c r="I190" s="504">
        <v>76</v>
      </c>
    </row>
    <row r="191" spans="2:9">
      <c r="B191" s="503">
        <v>190</v>
      </c>
      <c r="C191" s="504" t="s">
        <v>110</v>
      </c>
      <c r="D191" s="504" t="s">
        <v>102</v>
      </c>
      <c r="E191" s="504" t="s">
        <v>33</v>
      </c>
      <c r="F191" s="504" t="s">
        <v>5</v>
      </c>
      <c r="G191" s="504" t="s">
        <v>1880</v>
      </c>
      <c r="H191" s="504" t="s">
        <v>166</v>
      </c>
      <c r="I191" s="504">
        <v>77</v>
      </c>
    </row>
    <row r="192" spans="2:9">
      <c r="B192" s="503">
        <v>191</v>
      </c>
      <c r="C192" s="504" t="s">
        <v>110</v>
      </c>
      <c r="D192" s="504" t="s">
        <v>102</v>
      </c>
      <c r="E192" s="504" t="s">
        <v>33</v>
      </c>
      <c r="F192" s="504" t="s">
        <v>30</v>
      </c>
      <c r="G192" s="504" t="s">
        <v>1880</v>
      </c>
      <c r="H192" s="504" t="s">
        <v>166</v>
      </c>
      <c r="I192" s="504">
        <v>78</v>
      </c>
    </row>
    <row r="193" spans="2:9">
      <c r="B193" s="503">
        <v>192</v>
      </c>
      <c r="C193" s="504" t="s">
        <v>110</v>
      </c>
      <c r="D193" s="504" t="s">
        <v>102</v>
      </c>
      <c r="E193" s="504" t="s">
        <v>33</v>
      </c>
      <c r="F193" s="504" t="s">
        <v>10</v>
      </c>
      <c r="G193" s="504" t="s">
        <v>1880</v>
      </c>
      <c r="H193" s="504" t="s">
        <v>166</v>
      </c>
      <c r="I193" s="504">
        <v>79</v>
      </c>
    </row>
    <row r="194" spans="2:9">
      <c r="B194" s="503">
        <v>193</v>
      </c>
      <c r="C194" s="504" t="s">
        <v>110</v>
      </c>
      <c r="D194" s="504" t="s">
        <v>102</v>
      </c>
      <c r="E194" s="504" t="s">
        <v>33</v>
      </c>
      <c r="F194" s="504" t="s">
        <v>13</v>
      </c>
      <c r="G194" s="504" t="s">
        <v>1880</v>
      </c>
      <c r="H194" s="504" t="s">
        <v>166</v>
      </c>
      <c r="I194" s="504">
        <v>80</v>
      </c>
    </row>
    <row r="195" spans="2:9">
      <c r="B195" s="503">
        <v>194</v>
      </c>
      <c r="C195" s="504" t="s">
        <v>110</v>
      </c>
      <c r="D195" s="504" t="s">
        <v>102</v>
      </c>
      <c r="E195" s="504" t="s">
        <v>33</v>
      </c>
      <c r="F195" s="504" t="s">
        <v>34</v>
      </c>
      <c r="G195" s="504" t="s">
        <v>1880</v>
      </c>
      <c r="H195" s="504" t="s">
        <v>166</v>
      </c>
      <c r="I195" s="504">
        <v>81</v>
      </c>
    </row>
    <row r="196" spans="2:9">
      <c r="B196" s="503">
        <v>195</v>
      </c>
      <c r="C196" s="504" t="s">
        <v>110</v>
      </c>
      <c r="D196" s="504" t="s">
        <v>102</v>
      </c>
      <c r="E196" s="504" t="s">
        <v>33</v>
      </c>
      <c r="F196" s="504" t="s">
        <v>86</v>
      </c>
      <c r="G196" s="504" t="s">
        <v>1880</v>
      </c>
      <c r="H196" s="504" t="s">
        <v>166</v>
      </c>
      <c r="I196" s="504">
        <v>82</v>
      </c>
    </row>
    <row r="197" spans="2:9">
      <c r="B197" s="503">
        <v>196</v>
      </c>
      <c r="C197" s="504" t="s">
        <v>110</v>
      </c>
      <c r="D197" s="504" t="s">
        <v>102</v>
      </c>
      <c r="E197" s="504" t="s">
        <v>33</v>
      </c>
      <c r="F197" s="504" t="s">
        <v>160</v>
      </c>
      <c r="G197" s="504" t="s">
        <v>1880</v>
      </c>
      <c r="H197" s="504" t="s">
        <v>166</v>
      </c>
      <c r="I197" s="504">
        <v>83</v>
      </c>
    </row>
    <row r="198" spans="2:9">
      <c r="B198" s="503">
        <v>197</v>
      </c>
      <c r="C198" s="504" t="s">
        <v>110</v>
      </c>
      <c r="D198" s="504" t="s">
        <v>158</v>
      </c>
      <c r="E198" s="504" t="s">
        <v>28</v>
      </c>
      <c r="F198" s="504" t="s">
        <v>5</v>
      </c>
      <c r="G198" s="504" t="s">
        <v>1882</v>
      </c>
      <c r="H198" s="504" t="s">
        <v>56</v>
      </c>
      <c r="I198" s="504">
        <v>178</v>
      </c>
    </row>
    <row r="199" spans="2:9">
      <c r="B199" s="503">
        <v>198</v>
      </c>
      <c r="C199" s="504" t="s">
        <v>110</v>
      </c>
      <c r="D199" s="504" t="s">
        <v>158</v>
      </c>
      <c r="E199" s="504" t="s">
        <v>28</v>
      </c>
      <c r="F199" s="504" t="s">
        <v>30</v>
      </c>
      <c r="G199" s="504" t="s">
        <v>1882</v>
      </c>
      <c r="H199" s="504" t="s">
        <v>56</v>
      </c>
      <c r="I199" s="504">
        <v>179</v>
      </c>
    </row>
    <row r="200" spans="2:9">
      <c r="B200" s="503">
        <v>199</v>
      </c>
      <c r="C200" s="504" t="s">
        <v>110</v>
      </c>
      <c r="D200" s="504" t="s">
        <v>158</v>
      </c>
      <c r="E200" s="504" t="s">
        <v>28</v>
      </c>
      <c r="F200" s="504" t="s">
        <v>10</v>
      </c>
      <c r="G200" s="504" t="s">
        <v>1882</v>
      </c>
      <c r="H200" s="504" t="s">
        <v>56</v>
      </c>
      <c r="I200" s="504">
        <v>180</v>
      </c>
    </row>
    <row r="201" spans="2:9">
      <c r="B201" s="503">
        <v>200</v>
      </c>
      <c r="C201" s="504" t="s">
        <v>110</v>
      </c>
      <c r="D201" s="504" t="s">
        <v>158</v>
      </c>
      <c r="E201" s="504" t="s">
        <v>28</v>
      </c>
      <c r="F201" s="504" t="s">
        <v>13</v>
      </c>
      <c r="G201" s="504" t="s">
        <v>1882</v>
      </c>
      <c r="H201" s="504" t="s">
        <v>56</v>
      </c>
      <c r="I201" s="504">
        <v>181</v>
      </c>
    </row>
    <row r="202" spans="2:9">
      <c r="B202" s="503">
        <v>201</v>
      </c>
      <c r="C202" s="504" t="s">
        <v>110</v>
      </c>
      <c r="D202" s="504" t="s">
        <v>158</v>
      </c>
      <c r="E202" s="504" t="s">
        <v>28</v>
      </c>
      <c r="F202" s="504" t="s">
        <v>34</v>
      </c>
      <c r="G202" s="504" t="s">
        <v>1882</v>
      </c>
      <c r="H202" s="504" t="s">
        <v>56</v>
      </c>
      <c r="I202" s="504">
        <v>182</v>
      </c>
    </row>
    <row r="203" spans="2:9">
      <c r="B203" s="503">
        <v>202</v>
      </c>
      <c r="C203" s="504" t="s">
        <v>110</v>
      </c>
      <c r="D203" s="504" t="s">
        <v>158</v>
      </c>
      <c r="E203" s="504" t="s">
        <v>28</v>
      </c>
      <c r="F203" s="504" t="s">
        <v>86</v>
      </c>
      <c r="G203" s="504" t="s">
        <v>1882</v>
      </c>
      <c r="H203" s="504" t="s">
        <v>56</v>
      </c>
      <c r="I203" s="504">
        <v>183</v>
      </c>
    </row>
    <row r="204" spans="2:9">
      <c r="B204" s="503">
        <v>203</v>
      </c>
      <c r="C204" s="504" t="s">
        <v>110</v>
      </c>
      <c r="D204" s="504" t="s">
        <v>158</v>
      </c>
      <c r="E204" s="504" t="s">
        <v>28</v>
      </c>
      <c r="F204" s="504" t="s">
        <v>160</v>
      </c>
      <c r="G204" s="504" t="s">
        <v>1882</v>
      </c>
      <c r="H204" s="504" t="s">
        <v>56</v>
      </c>
      <c r="I204" s="504">
        <v>184</v>
      </c>
    </row>
    <row r="205" spans="2:9">
      <c r="B205" s="503">
        <v>204</v>
      </c>
      <c r="C205" s="504" t="s">
        <v>110</v>
      </c>
      <c r="D205" s="504" t="s">
        <v>158</v>
      </c>
      <c r="E205" s="504" t="s">
        <v>31</v>
      </c>
      <c r="F205" s="504" t="s">
        <v>5</v>
      </c>
      <c r="G205" s="504" t="s">
        <v>1880</v>
      </c>
      <c r="H205" s="504" t="s">
        <v>56</v>
      </c>
      <c r="I205" s="504">
        <v>185</v>
      </c>
    </row>
    <row r="206" spans="2:9">
      <c r="B206" s="503">
        <v>205</v>
      </c>
      <c r="C206" s="504" t="s">
        <v>110</v>
      </c>
      <c r="D206" s="504" t="s">
        <v>158</v>
      </c>
      <c r="E206" s="504" t="s">
        <v>31</v>
      </c>
      <c r="F206" s="504" t="s">
        <v>30</v>
      </c>
      <c r="G206" s="504" t="s">
        <v>1880</v>
      </c>
      <c r="H206" s="504" t="s">
        <v>56</v>
      </c>
      <c r="I206" s="504">
        <v>186</v>
      </c>
    </row>
    <row r="207" spans="2:9">
      <c r="B207" s="503">
        <v>206</v>
      </c>
      <c r="C207" s="504" t="s">
        <v>110</v>
      </c>
      <c r="D207" s="504" t="s">
        <v>158</v>
      </c>
      <c r="E207" s="504" t="s">
        <v>31</v>
      </c>
      <c r="F207" s="504" t="s">
        <v>10</v>
      </c>
      <c r="G207" s="504" t="s">
        <v>1880</v>
      </c>
      <c r="H207" s="504" t="s">
        <v>56</v>
      </c>
      <c r="I207" s="504">
        <v>187</v>
      </c>
    </row>
    <row r="208" spans="2:9">
      <c r="B208" s="503">
        <v>207</v>
      </c>
      <c r="C208" s="504" t="s">
        <v>110</v>
      </c>
      <c r="D208" s="504" t="s">
        <v>158</v>
      </c>
      <c r="E208" s="504" t="s">
        <v>31</v>
      </c>
      <c r="F208" s="504" t="s">
        <v>13</v>
      </c>
      <c r="G208" s="504" t="s">
        <v>1880</v>
      </c>
      <c r="H208" s="504" t="s">
        <v>56</v>
      </c>
      <c r="I208" s="504">
        <v>188</v>
      </c>
    </row>
    <row r="209" spans="2:9">
      <c r="B209" s="503">
        <v>208</v>
      </c>
      <c r="C209" s="504" t="s">
        <v>110</v>
      </c>
      <c r="D209" s="504" t="s">
        <v>158</v>
      </c>
      <c r="E209" s="504" t="s">
        <v>31</v>
      </c>
      <c r="F209" s="504" t="s">
        <v>34</v>
      </c>
      <c r="G209" s="504" t="s">
        <v>1880</v>
      </c>
      <c r="H209" s="504" t="s">
        <v>56</v>
      </c>
      <c r="I209" s="504">
        <v>189</v>
      </c>
    </row>
    <row r="210" spans="2:9">
      <c r="B210" s="503">
        <v>209</v>
      </c>
      <c r="C210" s="504" t="s">
        <v>110</v>
      </c>
      <c r="D210" s="504" t="s">
        <v>158</v>
      </c>
      <c r="E210" s="504" t="s">
        <v>31</v>
      </c>
      <c r="F210" s="504" t="s">
        <v>86</v>
      </c>
      <c r="G210" s="504" t="s">
        <v>1880</v>
      </c>
      <c r="H210" s="504" t="s">
        <v>56</v>
      </c>
      <c r="I210" s="504">
        <v>190</v>
      </c>
    </row>
    <row r="211" spans="2:9">
      <c r="B211" s="503">
        <v>210</v>
      </c>
      <c r="C211" s="504" t="s">
        <v>110</v>
      </c>
      <c r="D211" s="504" t="s">
        <v>158</v>
      </c>
      <c r="E211" s="504" t="s">
        <v>31</v>
      </c>
      <c r="F211" s="504" t="s">
        <v>160</v>
      </c>
      <c r="G211" s="504" t="s">
        <v>1880</v>
      </c>
      <c r="H211" s="504" t="s">
        <v>56</v>
      </c>
      <c r="I211" s="504">
        <v>191</v>
      </c>
    </row>
    <row r="212" spans="2:9">
      <c r="B212" s="503">
        <v>211</v>
      </c>
      <c r="C212" s="504" t="s">
        <v>110</v>
      </c>
      <c r="D212" s="504" t="s">
        <v>158</v>
      </c>
      <c r="E212" s="504" t="s">
        <v>32</v>
      </c>
      <c r="F212" s="504" t="s">
        <v>5</v>
      </c>
      <c r="G212" s="504" t="s">
        <v>1880</v>
      </c>
      <c r="H212" s="504" t="s">
        <v>56</v>
      </c>
      <c r="I212" s="504">
        <v>192</v>
      </c>
    </row>
    <row r="213" spans="2:9">
      <c r="B213" s="503">
        <v>212</v>
      </c>
      <c r="C213" s="504" t="s">
        <v>110</v>
      </c>
      <c r="D213" s="504" t="s">
        <v>158</v>
      </c>
      <c r="E213" s="504" t="s">
        <v>32</v>
      </c>
      <c r="F213" s="504" t="s">
        <v>30</v>
      </c>
      <c r="G213" s="504" t="s">
        <v>1880</v>
      </c>
      <c r="H213" s="504" t="s">
        <v>56</v>
      </c>
      <c r="I213" s="504">
        <v>193</v>
      </c>
    </row>
    <row r="214" spans="2:9">
      <c r="B214" s="503">
        <v>213</v>
      </c>
      <c r="C214" s="504" t="s">
        <v>110</v>
      </c>
      <c r="D214" s="504" t="s">
        <v>158</v>
      </c>
      <c r="E214" s="504" t="s">
        <v>32</v>
      </c>
      <c r="F214" s="504" t="s">
        <v>10</v>
      </c>
      <c r="G214" s="504" t="s">
        <v>1880</v>
      </c>
      <c r="H214" s="504" t="s">
        <v>56</v>
      </c>
      <c r="I214" s="504">
        <v>194</v>
      </c>
    </row>
    <row r="215" spans="2:9">
      <c r="B215" s="503">
        <v>214</v>
      </c>
      <c r="C215" s="504" t="s">
        <v>110</v>
      </c>
      <c r="D215" s="504" t="s">
        <v>158</v>
      </c>
      <c r="E215" s="504" t="s">
        <v>32</v>
      </c>
      <c r="F215" s="504" t="s">
        <v>13</v>
      </c>
      <c r="G215" s="504" t="s">
        <v>1880</v>
      </c>
      <c r="H215" s="504" t="s">
        <v>56</v>
      </c>
      <c r="I215" s="504">
        <v>195</v>
      </c>
    </row>
    <row r="216" spans="2:9">
      <c r="B216" s="503">
        <v>215</v>
      </c>
      <c r="C216" s="504" t="s">
        <v>110</v>
      </c>
      <c r="D216" s="504" t="s">
        <v>158</v>
      </c>
      <c r="E216" s="504" t="s">
        <v>32</v>
      </c>
      <c r="F216" s="504" t="s">
        <v>34</v>
      </c>
      <c r="G216" s="504" t="s">
        <v>1880</v>
      </c>
      <c r="H216" s="504" t="s">
        <v>56</v>
      </c>
      <c r="I216" s="504">
        <v>196</v>
      </c>
    </row>
    <row r="217" spans="2:9">
      <c r="B217" s="503">
        <v>216</v>
      </c>
      <c r="C217" s="504" t="s">
        <v>110</v>
      </c>
      <c r="D217" s="504" t="s">
        <v>158</v>
      </c>
      <c r="E217" s="504" t="s">
        <v>32</v>
      </c>
      <c r="F217" s="504" t="s">
        <v>86</v>
      </c>
      <c r="G217" s="504" t="s">
        <v>1880</v>
      </c>
      <c r="H217" s="504" t="s">
        <v>56</v>
      </c>
      <c r="I217" s="504">
        <v>197</v>
      </c>
    </row>
    <row r="218" spans="2:9">
      <c r="B218" s="503">
        <v>217</v>
      </c>
      <c r="C218" s="504" t="s">
        <v>110</v>
      </c>
      <c r="D218" s="504" t="s">
        <v>158</v>
      </c>
      <c r="E218" s="504" t="s">
        <v>32</v>
      </c>
      <c r="F218" s="504" t="s">
        <v>160</v>
      </c>
      <c r="G218" s="504" t="s">
        <v>1880</v>
      </c>
      <c r="H218" s="504" t="s">
        <v>56</v>
      </c>
      <c r="I218" s="504">
        <v>198</v>
      </c>
    </row>
    <row r="219" spans="2:9">
      <c r="B219" s="503">
        <v>218</v>
      </c>
      <c r="C219" s="504" t="s">
        <v>110</v>
      </c>
      <c r="D219" s="504" t="s">
        <v>158</v>
      </c>
      <c r="E219" s="504" t="s">
        <v>33</v>
      </c>
      <c r="F219" s="504" t="s">
        <v>5</v>
      </c>
      <c r="G219" s="504" t="s">
        <v>1880</v>
      </c>
      <c r="H219" s="504" t="s">
        <v>56</v>
      </c>
      <c r="I219" s="504">
        <v>199</v>
      </c>
    </row>
    <row r="220" spans="2:9">
      <c r="B220" s="503">
        <v>219</v>
      </c>
      <c r="C220" s="504" t="s">
        <v>110</v>
      </c>
      <c r="D220" s="504" t="s">
        <v>158</v>
      </c>
      <c r="E220" s="504" t="s">
        <v>33</v>
      </c>
      <c r="F220" s="504" t="s">
        <v>30</v>
      </c>
      <c r="G220" s="504" t="s">
        <v>1880</v>
      </c>
      <c r="H220" s="504" t="s">
        <v>56</v>
      </c>
      <c r="I220" s="504">
        <v>200</v>
      </c>
    </row>
    <row r="221" spans="2:9">
      <c r="B221" s="503">
        <v>220</v>
      </c>
      <c r="C221" s="504" t="s">
        <v>110</v>
      </c>
      <c r="D221" s="504" t="s">
        <v>158</v>
      </c>
      <c r="E221" s="504" t="s">
        <v>33</v>
      </c>
      <c r="F221" s="504" t="s">
        <v>10</v>
      </c>
      <c r="G221" s="504" t="s">
        <v>1880</v>
      </c>
      <c r="H221" s="504" t="s">
        <v>56</v>
      </c>
      <c r="I221" s="504">
        <v>201</v>
      </c>
    </row>
    <row r="222" spans="2:9">
      <c r="B222" s="503">
        <v>221</v>
      </c>
      <c r="C222" s="504" t="s">
        <v>110</v>
      </c>
      <c r="D222" s="504" t="s">
        <v>158</v>
      </c>
      <c r="E222" s="504" t="s">
        <v>33</v>
      </c>
      <c r="F222" s="504" t="s">
        <v>13</v>
      </c>
      <c r="G222" s="504" t="s">
        <v>1880</v>
      </c>
      <c r="H222" s="504" t="s">
        <v>56</v>
      </c>
      <c r="I222" s="504">
        <v>202</v>
      </c>
    </row>
    <row r="223" spans="2:9">
      <c r="B223" s="503">
        <v>222</v>
      </c>
      <c r="C223" s="504" t="s">
        <v>110</v>
      </c>
      <c r="D223" s="504" t="s">
        <v>158</v>
      </c>
      <c r="E223" s="504" t="s">
        <v>33</v>
      </c>
      <c r="F223" s="504" t="s">
        <v>34</v>
      </c>
      <c r="G223" s="504" t="s">
        <v>1880</v>
      </c>
      <c r="H223" s="504" t="s">
        <v>56</v>
      </c>
      <c r="I223" s="504">
        <v>203</v>
      </c>
    </row>
    <row r="224" spans="2:9">
      <c r="B224" s="503">
        <v>223</v>
      </c>
      <c r="C224" s="504" t="s">
        <v>110</v>
      </c>
      <c r="D224" s="504" t="s">
        <v>158</v>
      </c>
      <c r="E224" s="504" t="s">
        <v>33</v>
      </c>
      <c r="F224" s="504" t="s">
        <v>86</v>
      </c>
      <c r="G224" s="504" t="s">
        <v>1880</v>
      </c>
      <c r="H224" s="504" t="s">
        <v>56</v>
      </c>
      <c r="I224" s="504">
        <v>204</v>
      </c>
    </row>
    <row r="225" spans="2:9">
      <c r="B225" s="503">
        <v>224</v>
      </c>
      <c r="C225" s="504" t="s">
        <v>110</v>
      </c>
      <c r="D225" s="504" t="s">
        <v>158</v>
      </c>
      <c r="E225" s="504" t="s">
        <v>33</v>
      </c>
      <c r="F225" s="504" t="s">
        <v>160</v>
      </c>
      <c r="G225" s="504" t="s">
        <v>1880</v>
      </c>
      <c r="H225" s="504" t="s">
        <v>56</v>
      </c>
      <c r="I225" s="504">
        <v>205</v>
      </c>
    </row>
    <row r="226" spans="2:9">
      <c r="B226" s="503">
        <v>225</v>
      </c>
      <c r="C226" s="504" t="s">
        <v>2081</v>
      </c>
      <c r="D226" s="504" t="s">
        <v>90</v>
      </c>
      <c r="E226" s="504" t="s">
        <v>28</v>
      </c>
      <c r="F226" s="504" t="s">
        <v>5</v>
      </c>
      <c r="G226" s="504" t="s">
        <v>1882</v>
      </c>
      <c r="H226" s="504" t="s">
        <v>57</v>
      </c>
      <c r="I226" s="504">
        <v>408</v>
      </c>
    </row>
    <row r="227" spans="2:9">
      <c r="B227" s="503">
        <v>226</v>
      </c>
      <c r="C227" s="504" t="s">
        <v>2081</v>
      </c>
      <c r="D227" s="504" t="s">
        <v>90</v>
      </c>
      <c r="E227" s="504" t="s">
        <v>28</v>
      </c>
      <c r="F227" s="504" t="s">
        <v>30</v>
      </c>
      <c r="G227" s="504" t="s">
        <v>1882</v>
      </c>
      <c r="H227" s="504" t="s">
        <v>57</v>
      </c>
      <c r="I227" s="504">
        <v>409</v>
      </c>
    </row>
    <row r="228" spans="2:9">
      <c r="B228" s="503">
        <v>227</v>
      </c>
      <c r="C228" s="504" t="s">
        <v>2081</v>
      </c>
      <c r="D228" s="504" t="s">
        <v>90</v>
      </c>
      <c r="E228" s="504" t="s">
        <v>28</v>
      </c>
      <c r="F228" s="504" t="s">
        <v>10</v>
      </c>
      <c r="G228" s="504" t="s">
        <v>1882</v>
      </c>
      <c r="H228" s="504" t="s">
        <v>57</v>
      </c>
      <c r="I228" s="504">
        <v>410</v>
      </c>
    </row>
    <row r="229" spans="2:9">
      <c r="B229" s="503">
        <v>228</v>
      </c>
      <c r="C229" s="504" t="s">
        <v>2081</v>
      </c>
      <c r="D229" s="504" t="s">
        <v>90</v>
      </c>
      <c r="E229" s="504" t="s">
        <v>28</v>
      </c>
      <c r="F229" s="504" t="s">
        <v>13</v>
      </c>
      <c r="G229" s="504" t="s">
        <v>1882</v>
      </c>
      <c r="H229" s="504" t="s">
        <v>57</v>
      </c>
      <c r="I229" s="504">
        <v>411</v>
      </c>
    </row>
    <row r="230" spans="2:9">
      <c r="B230" s="503">
        <v>229</v>
      </c>
      <c r="C230" s="504" t="s">
        <v>2081</v>
      </c>
      <c r="D230" s="504" t="s">
        <v>90</v>
      </c>
      <c r="E230" s="504" t="s">
        <v>28</v>
      </c>
      <c r="F230" s="504" t="s">
        <v>34</v>
      </c>
      <c r="G230" s="504" t="s">
        <v>1882</v>
      </c>
      <c r="H230" s="504" t="s">
        <v>57</v>
      </c>
      <c r="I230" s="504">
        <v>412</v>
      </c>
    </row>
    <row r="231" spans="2:9">
      <c r="B231" s="503">
        <v>230</v>
      </c>
      <c r="C231" s="504" t="s">
        <v>2081</v>
      </c>
      <c r="D231" s="504" t="s">
        <v>90</v>
      </c>
      <c r="E231" s="504" t="s">
        <v>28</v>
      </c>
      <c r="F231" s="504" t="s">
        <v>86</v>
      </c>
      <c r="G231" s="504" t="s">
        <v>1882</v>
      </c>
      <c r="H231" s="504" t="s">
        <v>57</v>
      </c>
      <c r="I231" s="504">
        <v>413</v>
      </c>
    </row>
    <row r="232" spans="2:9">
      <c r="B232" s="503">
        <v>231</v>
      </c>
      <c r="C232" s="504" t="s">
        <v>2081</v>
      </c>
      <c r="D232" s="504" t="s">
        <v>90</v>
      </c>
      <c r="E232" s="504" t="s">
        <v>28</v>
      </c>
      <c r="F232" s="504" t="s">
        <v>160</v>
      </c>
      <c r="G232" s="504" t="s">
        <v>1882</v>
      </c>
      <c r="H232" s="504" t="s">
        <v>57</v>
      </c>
      <c r="I232" s="504">
        <v>414</v>
      </c>
    </row>
    <row r="233" spans="2:9">
      <c r="B233" s="503">
        <v>232</v>
      </c>
      <c r="C233" s="504" t="s">
        <v>2081</v>
      </c>
      <c r="D233" s="504" t="s">
        <v>90</v>
      </c>
      <c r="E233" s="504" t="s">
        <v>31</v>
      </c>
      <c r="F233" s="504" t="s">
        <v>5</v>
      </c>
      <c r="G233" s="504" t="s">
        <v>1882</v>
      </c>
      <c r="H233" s="504" t="s">
        <v>57</v>
      </c>
      <c r="I233" s="504">
        <v>415</v>
      </c>
    </row>
    <row r="234" spans="2:9">
      <c r="B234" s="503">
        <v>233</v>
      </c>
      <c r="C234" s="504" t="s">
        <v>2081</v>
      </c>
      <c r="D234" s="504" t="s">
        <v>90</v>
      </c>
      <c r="E234" s="504" t="s">
        <v>31</v>
      </c>
      <c r="F234" s="504" t="s">
        <v>30</v>
      </c>
      <c r="G234" s="504" t="s">
        <v>1882</v>
      </c>
      <c r="H234" s="504" t="s">
        <v>57</v>
      </c>
      <c r="I234" s="504">
        <v>416</v>
      </c>
    </row>
    <row r="235" spans="2:9">
      <c r="B235" s="503">
        <v>234</v>
      </c>
      <c r="C235" s="504" t="s">
        <v>2081</v>
      </c>
      <c r="D235" s="504" t="s">
        <v>90</v>
      </c>
      <c r="E235" s="504" t="s">
        <v>31</v>
      </c>
      <c r="F235" s="504" t="s">
        <v>10</v>
      </c>
      <c r="G235" s="504" t="s">
        <v>1882</v>
      </c>
      <c r="H235" s="504" t="s">
        <v>57</v>
      </c>
      <c r="I235" s="504">
        <v>417</v>
      </c>
    </row>
    <row r="236" spans="2:9">
      <c r="B236" s="503">
        <v>235</v>
      </c>
      <c r="C236" s="504" t="s">
        <v>2081</v>
      </c>
      <c r="D236" s="504" t="s">
        <v>90</v>
      </c>
      <c r="E236" s="504" t="s">
        <v>31</v>
      </c>
      <c r="F236" s="504" t="s">
        <v>13</v>
      </c>
      <c r="G236" s="504" t="s">
        <v>1882</v>
      </c>
      <c r="H236" s="504" t="s">
        <v>57</v>
      </c>
      <c r="I236" s="504">
        <v>418</v>
      </c>
    </row>
    <row r="237" spans="2:9">
      <c r="B237" s="503">
        <v>236</v>
      </c>
      <c r="C237" s="504" t="s">
        <v>2081</v>
      </c>
      <c r="D237" s="504" t="s">
        <v>90</v>
      </c>
      <c r="E237" s="504" t="s">
        <v>31</v>
      </c>
      <c r="F237" s="504" t="s">
        <v>34</v>
      </c>
      <c r="G237" s="504" t="s">
        <v>1882</v>
      </c>
      <c r="H237" s="504" t="s">
        <v>57</v>
      </c>
      <c r="I237" s="504">
        <v>419</v>
      </c>
    </row>
    <row r="238" spans="2:9">
      <c r="B238" s="503">
        <v>237</v>
      </c>
      <c r="C238" s="504" t="s">
        <v>2081</v>
      </c>
      <c r="D238" s="504" t="s">
        <v>90</v>
      </c>
      <c r="E238" s="504" t="s">
        <v>31</v>
      </c>
      <c r="F238" s="504" t="s">
        <v>86</v>
      </c>
      <c r="G238" s="504" t="s">
        <v>1882</v>
      </c>
      <c r="H238" s="504" t="s">
        <v>57</v>
      </c>
      <c r="I238" s="504">
        <v>420</v>
      </c>
    </row>
    <row r="239" spans="2:9">
      <c r="B239" s="503">
        <v>238</v>
      </c>
      <c r="C239" s="504" t="s">
        <v>2081</v>
      </c>
      <c r="D239" s="504" t="s">
        <v>90</v>
      </c>
      <c r="E239" s="504" t="s">
        <v>31</v>
      </c>
      <c r="F239" s="504" t="s">
        <v>160</v>
      </c>
      <c r="G239" s="504" t="s">
        <v>1882</v>
      </c>
      <c r="H239" s="504" t="s">
        <v>57</v>
      </c>
      <c r="I239" s="504">
        <v>421</v>
      </c>
    </row>
    <row r="240" spans="2:9">
      <c r="B240" s="503">
        <v>239</v>
      </c>
      <c r="C240" s="504" t="s">
        <v>2081</v>
      </c>
      <c r="D240" s="504" t="s">
        <v>90</v>
      </c>
      <c r="E240" s="504" t="s">
        <v>32</v>
      </c>
      <c r="F240" s="504" t="s">
        <v>5</v>
      </c>
      <c r="G240" s="504" t="s">
        <v>1880</v>
      </c>
      <c r="H240" s="504" t="s">
        <v>166</v>
      </c>
      <c r="I240" s="504">
        <v>84</v>
      </c>
    </row>
    <row r="241" spans="2:9">
      <c r="B241" s="503">
        <v>240</v>
      </c>
      <c r="C241" s="504" t="s">
        <v>2081</v>
      </c>
      <c r="D241" s="504" t="s">
        <v>90</v>
      </c>
      <c r="E241" s="504" t="s">
        <v>32</v>
      </c>
      <c r="F241" s="504" t="s">
        <v>30</v>
      </c>
      <c r="G241" s="504" t="s">
        <v>1879</v>
      </c>
      <c r="H241" s="504" t="s">
        <v>38</v>
      </c>
      <c r="I241" s="504">
        <v>64</v>
      </c>
    </row>
    <row r="242" spans="2:9">
      <c r="B242" s="503">
        <v>241</v>
      </c>
      <c r="C242" s="504" t="s">
        <v>2081</v>
      </c>
      <c r="D242" s="504" t="s">
        <v>90</v>
      </c>
      <c r="E242" s="504" t="s">
        <v>32</v>
      </c>
      <c r="F242" s="504" t="s">
        <v>10</v>
      </c>
      <c r="G242" s="504" t="s">
        <v>1879</v>
      </c>
      <c r="H242" s="504" t="s">
        <v>38</v>
      </c>
      <c r="I242" s="504">
        <v>65</v>
      </c>
    </row>
    <row r="243" spans="2:9">
      <c r="B243" s="503">
        <v>242</v>
      </c>
      <c r="C243" s="504" t="s">
        <v>2081</v>
      </c>
      <c r="D243" s="504" t="s">
        <v>90</v>
      </c>
      <c r="E243" s="504" t="s">
        <v>32</v>
      </c>
      <c r="F243" s="504" t="s">
        <v>13</v>
      </c>
      <c r="G243" s="504" t="s">
        <v>1881</v>
      </c>
      <c r="H243" s="504" t="s">
        <v>57</v>
      </c>
      <c r="I243" s="504">
        <v>422</v>
      </c>
    </row>
    <row r="244" spans="2:9">
      <c r="B244" s="503">
        <v>243</v>
      </c>
      <c r="C244" s="504" t="s">
        <v>2081</v>
      </c>
      <c r="D244" s="504" t="s">
        <v>90</v>
      </c>
      <c r="E244" s="504" t="s">
        <v>32</v>
      </c>
      <c r="F244" s="504" t="s">
        <v>34</v>
      </c>
      <c r="G244" s="504" t="s">
        <v>1882</v>
      </c>
      <c r="H244" s="504" t="s">
        <v>57</v>
      </c>
      <c r="I244" s="504">
        <v>423</v>
      </c>
    </row>
    <row r="245" spans="2:9">
      <c r="B245" s="503">
        <v>244</v>
      </c>
      <c r="C245" s="504" t="s">
        <v>2081</v>
      </c>
      <c r="D245" s="504" t="s">
        <v>90</v>
      </c>
      <c r="E245" s="504" t="s">
        <v>32</v>
      </c>
      <c r="F245" s="504" t="s">
        <v>86</v>
      </c>
      <c r="G245" s="504" t="s">
        <v>1882</v>
      </c>
      <c r="H245" s="504" t="s">
        <v>57</v>
      </c>
      <c r="I245" s="504">
        <v>424</v>
      </c>
    </row>
    <row r="246" spans="2:9">
      <c r="B246" s="503">
        <v>245</v>
      </c>
      <c r="C246" s="504" t="s">
        <v>2081</v>
      </c>
      <c r="D246" s="504" t="s">
        <v>90</v>
      </c>
      <c r="E246" s="504" t="s">
        <v>32</v>
      </c>
      <c r="F246" s="504" t="s">
        <v>160</v>
      </c>
      <c r="G246" s="504" t="s">
        <v>1882</v>
      </c>
      <c r="H246" s="504" t="s">
        <v>57</v>
      </c>
      <c r="I246" s="504">
        <v>425</v>
      </c>
    </row>
    <row r="247" spans="2:9">
      <c r="B247" s="503">
        <v>246</v>
      </c>
      <c r="C247" s="504" t="s">
        <v>2081</v>
      </c>
      <c r="D247" s="504" t="s">
        <v>90</v>
      </c>
      <c r="E247" s="504" t="s">
        <v>33</v>
      </c>
      <c r="F247" s="504" t="s">
        <v>5</v>
      </c>
      <c r="G247" s="504" t="s">
        <v>1880</v>
      </c>
      <c r="H247" s="504" t="s">
        <v>166</v>
      </c>
      <c r="I247" s="504">
        <v>85</v>
      </c>
    </row>
    <row r="248" spans="2:9">
      <c r="B248" s="503">
        <v>247</v>
      </c>
      <c r="C248" s="504" t="s">
        <v>2081</v>
      </c>
      <c r="D248" s="504" t="s">
        <v>90</v>
      </c>
      <c r="E248" s="504" t="s">
        <v>33</v>
      </c>
      <c r="F248" s="504" t="s">
        <v>30</v>
      </c>
      <c r="G248" s="504" t="s">
        <v>1880</v>
      </c>
      <c r="H248" s="504" t="s">
        <v>166</v>
      </c>
      <c r="I248" s="504">
        <v>86</v>
      </c>
    </row>
    <row r="249" spans="2:9">
      <c r="B249" s="503">
        <v>248</v>
      </c>
      <c r="C249" s="504" t="s">
        <v>2081</v>
      </c>
      <c r="D249" s="504" t="s">
        <v>90</v>
      </c>
      <c r="E249" s="504" t="s">
        <v>33</v>
      </c>
      <c r="F249" s="504" t="s">
        <v>10</v>
      </c>
      <c r="G249" s="504" t="s">
        <v>1880</v>
      </c>
      <c r="H249" s="504" t="s">
        <v>166</v>
      </c>
      <c r="I249" s="504">
        <v>87</v>
      </c>
    </row>
    <row r="250" spans="2:9">
      <c r="B250" s="503">
        <v>249</v>
      </c>
      <c r="C250" s="504" t="s">
        <v>2081</v>
      </c>
      <c r="D250" s="504" t="s">
        <v>90</v>
      </c>
      <c r="E250" s="504" t="s">
        <v>33</v>
      </c>
      <c r="F250" s="504" t="s">
        <v>13</v>
      </c>
      <c r="G250" s="504" t="s">
        <v>1879</v>
      </c>
      <c r="H250" s="504" t="s">
        <v>38</v>
      </c>
      <c r="I250" s="504">
        <v>66</v>
      </c>
    </row>
    <row r="251" spans="2:9">
      <c r="B251" s="503">
        <v>250</v>
      </c>
      <c r="C251" s="504" t="s">
        <v>2081</v>
      </c>
      <c r="D251" s="504" t="s">
        <v>90</v>
      </c>
      <c r="E251" s="504" t="s">
        <v>33</v>
      </c>
      <c r="F251" s="504" t="s">
        <v>34</v>
      </c>
      <c r="G251" s="504" t="s">
        <v>1881</v>
      </c>
      <c r="H251" s="504" t="s">
        <v>57</v>
      </c>
      <c r="I251" s="504">
        <v>426</v>
      </c>
    </row>
    <row r="252" spans="2:9">
      <c r="B252" s="503">
        <v>251</v>
      </c>
      <c r="C252" s="504" t="s">
        <v>2081</v>
      </c>
      <c r="D252" s="504" t="s">
        <v>90</v>
      </c>
      <c r="E252" s="504" t="s">
        <v>33</v>
      </c>
      <c r="F252" s="504" t="s">
        <v>86</v>
      </c>
      <c r="G252" s="504" t="s">
        <v>1882</v>
      </c>
      <c r="H252" s="504" t="s">
        <v>57</v>
      </c>
      <c r="I252" s="504">
        <v>427</v>
      </c>
    </row>
    <row r="253" spans="2:9">
      <c r="B253" s="503">
        <v>252</v>
      </c>
      <c r="C253" s="504" t="s">
        <v>2081</v>
      </c>
      <c r="D253" s="504" t="s">
        <v>90</v>
      </c>
      <c r="E253" s="504" t="s">
        <v>33</v>
      </c>
      <c r="F253" s="504" t="s">
        <v>160</v>
      </c>
      <c r="G253" s="504" t="s">
        <v>1882</v>
      </c>
      <c r="H253" s="504" t="s">
        <v>57</v>
      </c>
      <c r="I253" s="504">
        <v>428</v>
      </c>
    </row>
    <row r="254" spans="2:9">
      <c r="B254" s="503">
        <v>253</v>
      </c>
      <c r="C254" s="504" t="s">
        <v>2081</v>
      </c>
      <c r="D254" s="504" t="s">
        <v>92</v>
      </c>
      <c r="E254" s="504" t="s">
        <v>28</v>
      </c>
      <c r="F254" s="504" t="s">
        <v>5</v>
      </c>
      <c r="G254" s="504" t="s">
        <v>1882</v>
      </c>
      <c r="H254" s="504" t="s">
        <v>57</v>
      </c>
      <c r="I254" s="504">
        <v>429</v>
      </c>
    </row>
    <row r="255" spans="2:9">
      <c r="B255" s="503">
        <v>254</v>
      </c>
      <c r="C255" s="504" t="s">
        <v>2081</v>
      </c>
      <c r="D255" s="504" t="s">
        <v>92</v>
      </c>
      <c r="E255" s="504" t="s">
        <v>28</v>
      </c>
      <c r="F255" s="504" t="s">
        <v>30</v>
      </c>
      <c r="G255" s="504" t="s">
        <v>1882</v>
      </c>
      <c r="H255" s="504" t="s">
        <v>57</v>
      </c>
      <c r="I255" s="504">
        <v>430</v>
      </c>
    </row>
    <row r="256" spans="2:9">
      <c r="B256" s="503">
        <v>255</v>
      </c>
      <c r="C256" s="504" t="s">
        <v>2081</v>
      </c>
      <c r="D256" s="504" t="s">
        <v>92</v>
      </c>
      <c r="E256" s="504" t="s">
        <v>28</v>
      </c>
      <c r="F256" s="504" t="s">
        <v>10</v>
      </c>
      <c r="G256" s="504" t="s">
        <v>1882</v>
      </c>
      <c r="H256" s="504" t="s">
        <v>57</v>
      </c>
      <c r="I256" s="504">
        <v>431</v>
      </c>
    </row>
    <row r="257" spans="2:9">
      <c r="B257" s="503">
        <v>256</v>
      </c>
      <c r="C257" s="504" t="s">
        <v>2081</v>
      </c>
      <c r="D257" s="504" t="s">
        <v>92</v>
      </c>
      <c r="E257" s="504" t="s">
        <v>28</v>
      </c>
      <c r="F257" s="504" t="s">
        <v>13</v>
      </c>
      <c r="G257" s="504" t="s">
        <v>1882</v>
      </c>
      <c r="H257" s="504" t="s">
        <v>57</v>
      </c>
      <c r="I257" s="504">
        <v>432</v>
      </c>
    </row>
    <row r="258" spans="2:9">
      <c r="B258" s="503">
        <v>257</v>
      </c>
      <c r="C258" s="504" t="s">
        <v>2081</v>
      </c>
      <c r="D258" s="504" t="s">
        <v>92</v>
      </c>
      <c r="E258" s="504" t="s">
        <v>28</v>
      </c>
      <c r="F258" s="504" t="s">
        <v>34</v>
      </c>
      <c r="G258" s="504" t="s">
        <v>1882</v>
      </c>
      <c r="H258" s="504" t="s">
        <v>57</v>
      </c>
      <c r="I258" s="504">
        <v>433</v>
      </c>
    </row>
    <row r="259" spans="2:9">
      <c r="B259" s="503">
        <v>258</v>
      </c>
      <c r="C259" s="504" t="s">
        <v>2081</v>
      </c>
      <c r="D259" s="504" t="s">
        <v>92</v>
      </c>
      <c r="E259" s="504" t="s">
        <v>28</v>
      </c>
      <c r="F259" s="504" t="s">
        <v>86</v>
      </c>
      <c r="G259" s="504" t="s">
        <v>1882</v>
      </c>
      <c r="H259" s="504" t="s">
        <v>57</v>
      </c>
      <c r="I259" s="504">
        <v>434</v>
      </c>
    </row>
    <row r="260" spans="2:9">
      <c r="B260" s="503">
        <v>259</v>
      </c>
      <c r="C260" s="504" t="s">
        <v>2081</v>
      </c>
      <c r="D260" s="504" t="s">
        <v>92</v>
      </c>
      <c r="E260" s="504" t="s">
        <v>28</v>
      </c>
      <c r="F260" s="504" t="s">
        <v>160</v>
      </c>
      <c r="G260" s="504" t="s">
        <v>1882</v>
      </c>
      <c r="H260" s="504" t="s">
        <v>57</v>
      </c>
      <c r="I260" s="504">
        <v>435</v>
      </c>
    </row>
    <row r="261" spans="2:9">
      <c r="B261" s="503">
        <v>260</v>
      </c>
      <c r="C261" s="504" t="s">
        <v>2081</v>
      </c>
      <c r="D261" s="504" t="s">
        <v>92</v>
      </c>
      <c r="E261" s="504" t="s">
        <v>31</v>
      </c>
      <c r="F261" s="504" t="s">
        <v>5</v>
      </c>
      <c r="G261" s="504" t="s">
        <v>1881</v>
      </c>
      <c r="H261" s="504" t="s">
        <v>57</v>
      </c>
      <c r="I261" s="504">
        <v>436</v>
      </c>
    </row>
    <row r="262" spans="2:9">
      <c r="B262" s="503">
        <v>261</v>
      </c>
      <c r="C262" s="504" t="s">
        <v>2081</v>
      </c>
      <c r="D262" s="504" t="s">
        <v>92</v>
      </c>
      <c r="E262" s="504" t="s">
        <v>31</v>
      </c>
      <c r="F262" s="504" t="s">
        <v>30</v>
      </c>
      <c r="G262" s="504" t="s">
        <v>1881</v>
      </c>
      <c r="H262" s="504" t="s">
        <v>57</v>
      </c>
      <c r="I262" s="504">
        <v>437</v>
      </c>
    </row>
    <row r="263" spans="2:9">
      <c r="B263" s="503">
        <v>262</v>
      </c>
      <c r="C263" s="504" t="s">
        <v>2081</v>
      </c>
      <c r="D263" s="504" t="s">
        <v>92</v>
      </c>
      <c r="E263" s="504" t="s">
        <v>31</v>
      </c>
      <c r="F263" s="504" t="s">
        <v>10</v>
      </c>
      <c r="G263" s="504" t="s">
        <v>1882</v>
      </c>
      <c r="H263" s="504" t="s">
        <v>57</v>
      </c>
      <c r="I263" s="504">
        <v>438</v>
      </c>
    </row>
    <row r="264" spans="2:9">
      <c r="B264" s="503">
        <v>263</v>
      </c>
      <c r="C264" s="504" t="s">
        <v>2081</v>
      </c>
      <c r="D264" s="504" t="s">
        <v>92</v>
      </c>
      <c r="E264" s="504" t="s">
        <v>31</v>
      </c>
      <c r="F264" s="504" t="s">
        <v>13</v>
      </c>
      <c r="G264" s="504" t="s">
        <v>1882</v>
      </c>
      <c r="H264" s="504" t="s">
        <v>57</v>
      </c>
      <c r="I264" s="504">
        <v>439</v>
      </c>
    </row>
    <row r="265" spans="2:9">
      <c r="B265" s="503">
        <v>264</v>
      </c>
      <c r="C265" s="504" t="s">
        <v>2081</v>
      </c>
      <c r="D265" s="504" t="s">
        <v>92</v>
      </c>
      <c r="E265" s="504" t="s">
        <v>31</v>
      </c>
      <c r="F265" s="504" t="s">
        <v>34</v>
      </c>
      <c r="G265" s="504" t="s">
        <v>1882</v>
      </c>
      <c r="H265" s="504" t="s">
        <v>57</v>
      </c>
      <c r="I265" s="504">
        <v>440</v>
      </c>
    </row>
    <row r="266" spans="2:9">
      <c r="B266" s="503">
        <v>265</v>
      </c>
      <c r="C266" s="504" t="s">
        <v>2081</v>
      </c>
      <c r="D266" s="504" t="s">
        <v>92</v>
      </c>
      <c r="E266" s="504" t="s">
        <v>31</v>
      </c>
      <c r="F266" s="504" t="s">
        <v>86</v>
      </c>
      <c r="G266" s="504" t="s">
        <v>1882</v>
      </c>
      <c r="H266" s="504" t="s">
        <v>57</v>
      </c>
      <c r="I266" s="504">
        <v>441</v>
      </c>
    </row>
    <row r="267" spans="2:9">
      <c r="B267" s="503">
        <v>266</v>
      </c>
      <c r="C267" s="504" t="s">
        <v>2081</v>
      </c>
      <c r="D267" s="504" t="s">
        <v>92</v>
      </c>
      <c r="E267" s="504" t="s">
        <v>31</v>
      </c>
      <c r="F267" s="504" t="s">
        <v>160</v>
      </c>
      <c r="G267" s="504" t="s">
        <v>1882</v>
      </c>
      <c r="H267" s="504" t="s">
        <v>57</v>
      </c>
      <c r="I267" s="504">
        <v>442</v>
      </c>
    </row>
    <row r="268" spans="2:9">
      <c r="B268" s="503">
        <v>267</v>
      </c>
      <c r="C268" s="504" t="s">
        <v>2081</v>
      </c>
      <c r="D268" s="504" t="s">
        <v>92</v>
      </c>
      <c r="E268" s="504" t="s">
        <v>32</v>
      </c>
      <c r="F268" s="504" t="s">
        <v>5</v>
      </c>
      <c r="G268" s="504" t="s">
        <v>1880</v>
      </c>
      <c r="H268" s="504" t="s">
        <v>166</v>
      </c>
      <c r="I268" s="504">
        <v>88</v>
      </c>
    </row>
    <row r="269" spans="2:9">
      <c r="B269" s="503">
        <v>268</v>
      </c>
      <c r="C269" s="504" t="s">
        <v>2081</v>
      </c>
      <c r="D269" s="504" t="s">
        <v>92</v>
      </c>
      <c r="E269" s="504" t="s">
        <v>32</v>
      </c>
      <c r="F269" s="504" t="s">
        <v>30</v>
      </c>
      <c r="G269" s="504" t="s">
        <v>1880</v>
      </c>
      <c r="H269" s="504" t="s">
        <v>166</v>
      </c>
      <c r="I269" s="504">
        <v>89</v>
      </c>
    </row>
    <row r="270" spans="2:9">
      <c r="B270" s="503">
        <v>269</v>
      </c>
      <c r="C270" s="504" t="s">
        <v>2081</v>
      </c>
      <c r="D270" s="504" t="s">
        <v>92</v>
      </c>
      <c r="E270" s="504" t="s">
        <v>32</v>
      </c>
      <c r="F270" s="504" t="s">
        <v>10</v>
      </c>
      <c r="G270" s="504" t="s">
        <v>1879</v>
      </c>
      <c r="H270" s="504" t="s">
        <v>38</v>
      </c>
      <c r="I270" s="504">
        <v>67</v>
      </c>
    </row>
    <row r="271" spans="2:9">
      <c r="B271" s="503">
        <v>270</v>
      </c>
      <c r="C271" s="504" t="s">
        <v>2081</v>
      </c>
      <c r="D271" s="504" t="s">
        <v>92</v>
      </c>
      <c r="E271" s="504" t="s">
        <v>32</v>
      </c>
      <c r="F271" s="504" t="s">
        <v>13</v>
      </c>
      <c r="G271" s="504" t="s">
        <v>1881</v>
      </c>
      <c r="H271" s="504" t="s">
        <v>57</v>
      </c>
      <c r="I271" s="504">
        <v>443</v>
      </c>
    </row>
    <row r="272" spans="2:9">
      <c r="B272" s="503">
        <v>271</v>
      </c>
      <c r="C272" s="504" t="s">
        <v>2081</v>
      </c>
      <c r="D272" s="504" t="s">
        <v>92</v>
      </c>
      <c r="E272" s="504" t="s">
        <v>32</v>
      </c>
      <c r="F272" s="504" t="s">
        <v>34</v>
      </c>
      <c r="G272" s="504" t="s">
        <v>1882</v>
      </c>
      <c r="H272" s="504" t="s">
        <v>57</v>
      </c>
      <c r="I272" s="504">
        <v>444</v>
      </c>
    </row>
    <row r="273" spans="2:9">
      <c r="B273" s="503">
        <v>272</v>
      </c>
      <c r="C273" s="504" t="s">
        <v>2081</v>
      </c>
      <c r="D273" s="504" t="s">
        <v>92</v>
      </c>
      <c r="E273" s="504" t="s">
        <v>32</v>
      </c>
      <c r="F273" s="504" t="s">
        <v>86</v>
      </c>
      <c r="G273" s="504" t="s">
        <v>1882</v>
      </c>
      <c r="H273" s="504" t="s">
        <v>57</v>
      </c>
      <c r="I273" s="504">
        <v>445</v>
      </c>
    </row>
    <row r="274" spans="2:9">
      <c r="B274" s="503">
        <v>273</v>
      </c>
      <c r="C274" s="504" t="s">
        <v>2081</v>
      </c>
      <c r="D274" s="504" t="s">
        <v>92</v>
      </c>
      <c r="E274" s="504" t="s">
        <v>32</v>
      </c>
      <c r="F274" s="504" t="s">
        <v>160</v>
      </c>
      <c r="G274" s="504" t="s">
        <v>1879</v>
      </c>
      <c r="H274" s="504" t="s">
        <v>38</v>
      </c>
      <c r="I274" s="504">
        <v>68</v>
      </c>
    </row>
    <row r="275" spans="2:9">
      <c r="B275" s="503">
        <v>274</v>
      </c>
      <c r="C275" s="504" t="s">
        <v>2081</v>
      </c>
      <c r="D275" s="504" t="s">
        <v>92</v>
      </c>
      <c r="E275" s="504" t="s">
        <v>33</v>
      </c>
      <c r="F275" s="504" t="s">
        <v>5</v>
      </c>
      <c r="G275" s="504" t="s">
        <v>1880</v>
      </c>
      <c r="H275" s="504" t="s">
        <v>166</v>
      </c>
      <c r="I275" s="504">
        <v>90</v>
      </c>
    </row>
    <row r="276" spans="2:9">
      <c r="B276" s="503">
        <v>275</v>
      </c>
      <c r="C276" s="504" t="s">
        <v>2081</v>
      </c>
      <c r="D276" s="504" t="s">
        <v>92</v>
      </c>
      <c r="E276" s="504" t="s">
        <v>33</v>
      </c>
      <c r="F276" s="504" t="s">
        <v>30</v>
      </c>
      <c r="G276" s="504" t="s">
        <v>1880</v>
      </c>
      <c r="H276" s="504" t="s">
        <v>166</v>
      </c>
      <c r="I276" s="504">
        <v>91</v>
      </c>
    </row>
    <row r="277" spans="2:9">
      <c r="B277" s="503">
        <v>276</v>
      </c>
      <c r="C277" s="504" t="s">
        <v>2081</v>
      </c>
      <c r="D277" s="504" t="s">
        <v>92</v>
      </c>
      <c r="E277" s="504" t="s">
        <v>33</v>
      </c>
      <c r="F277" s="504" t="s">
        <v>10</v>
      </c>
      <c r="G277" s="504" t="s">
        <v>1880</v>
      </c>
      <c r="H277" s="504" t="s">
        <v>166</v>
      </c>
      <c r="I277" s="504">
        <v>92</v>
      </c>
    </row>
    <row r="278" spans="2:9">
      <c r="B278" s="503">
        <v>277</v>
      </c>
      <c r="C278" s="504" t="s">
        <v>2081</v>
      </c>
      <c r="D278" s="504" t="s">
        <v>92</v>
      </c>
      <c r="E278" s="504" t="s">
        <v>33</v>
      </c>
      <c r="F278" s="504" t="s">
        <v>13</v>
      </c>
      <c r="G278" s="504" t="s">
        <v>1879</v>
      </c>
      <c r="H278" s="504" t="s">
        <v>38</v>
      </c>
      <c r="I278" s="504">
        <v>69</v>
      </c>
    </row>
    <row r="279" spans="2:9">
      <c r="B279" s="503">
        <v>278</v>
      </c>
      <c r="C279" s="504" t="s">
        <v>2081</v>
      </c>
      <c r="D279" s="504" t="s">
        <v>92</v>
      </c>
      <c r="E279" s="504" t="s">
        <v>33</v>
      </c>
      <c r="F279" s="504" t="s">
        <v>34</v>
      </c>
      <c r="G279" s="504" t="s">
        <v>1881</v>
      </c>
      <c r="H279" s="504" t="s">
        <v>57</v>
      </c>
      <c r="I279" s="504">
        <v>446</v>
      </c>
    </row>
    <row r="280" spans="2:9">
      <c r="B280" s="503">
        <v>279</v>
      </c>
      <c r="C280" s="504" t="s">
        <v>2081</v>
      </c>
      <c r="D280" s="504" t="s">
        <v>92</v>
      </c>
      <c r="E280" s="504" t="s">
        <v>33</v>
      </c>
      <c r="F280" s="504" t="s">
        <v>86</v>
      </c>
      <c r="G280" s="504" t="s">
        <v>1882</v>
      </c>
      <c r="H280" s="504" t="s">
        <v>57</v>
      </c>
      <c r="I280" s="504">
        <v>447</v>
      </c>
    </row>
    <row r="281" spans="2:9">
      <c r="B281" s="503">
        <v>280</v>
      </c>
      <c r="C281" s="504" t="s">
        <v>2081</v>
      </c>
      <c r="D281" s="504" t="s">
        <v>92</v>
      </c>
      <c r="E281" s="504" t="s">
        <v>33</v>
      </c>
      <c r="F281" s="504" t="s">
        <v>160</v>
      </c>
      <c r="G281" s="504" t="s">
        <v>1879</v>
      </c>
      <c r="H281" s="504" t="s">
        <v>38</v>
      </c>
      <c r="I281" s="504">
        <v>70</v>
      </c>
    </row>
    <row r="282" spans="2:9">
      <c r="B282" s="503">
        <v>281</v>
      </c>
      <c r="C282" s="504" t="s">
        <v>2081</v>
      </c>
      <c r="D282" s="504" t="s">
        <v>94</v>
      </c>
      <c r="E282" s="504" t="s">
        <v>28</v>
      </c>
      <c r="F282" s="504" t="s">
        <v>5</v>
      </c>
      <c r="G282" s="504" t="s">
        <v>1881</v>
      </c>
      <c r="H282" s="504" t="s">
        <v>57</v>
      </c>
      <c r="I282" s="504">
        <v>448</v>
      </c>
    </row>
    <row r="283" spans="2:9">
      <c r="B283" s="503">
        <v>282</v>
      </c>
      <c r="C283" s="504" t="s">
        <v>2081</v>
      </c>
      <c r="D283" s="504" t="s">
        <v>94</v>
      </c>
      <c r="E283" s="504" t="s">
        <v>28</v>
      </c>
      <c r="F283" s="504" t="s">
        <v>30</v>
      </c>
      <c r="G283" s="504" t="s">
        <v>1881</v>
      </c>
      <c r="H283" s="504" t="s">
        <v>57</v>
      </c>
      <c r="I283" s="504">
        <v>449</v>
      </c>
    </row>
    <row r="284" spans="2:9">
      <c r="B284" s="503">
        <v>283</v>
      </c>
      <c r="C284" s="504" t="s">
        <v>2081</v>
      </c>
      <c r="D284" s="504" t="s">
        <v>94</v>
      </c>
      <c r="E284" s="504" t="s">
        <v>28</v>
      </c>
      <c r="F284" s="504" t="s">
        <v>10</v>
      </c>
      <c r="G284" s="504" t="s">
        <v>1882</v>
      </c>
      <c r="H284" s="504" t="s">
        <v>57</v>
      </c>
      <c r="I284" s="504">
        <v>450</v>
      </c>
    </row>
    <row r="285" spans="2:9">
      <c r="B285" s="503">
        <v>284</v>
      </c>
      <c r="C285" s="504" t="s">
        <v>2081</v>
      </c>
      <c r="D285" s="504" t="s">
        <v>94</v>
      </c>
      <c r="E285" s="504" t="s">
        <v>28</v>
      </c>
      <c r="F285" s="504" t="s">
        <v>13</v>
      </c>
      <c r="G285" s="504" t="s">
        <v>1882</v>
      </c>
      <c r="H285" s="504" t="s">
        <v>57</v>
      </c>
      <c r="I285" s="504">
        <v>451</v>
      </c>
    </row>
    <row r="286" spans="2:9">
      <c r="B286" s="503">
        <v>285</v>
      </c>
      <c r="C286" s="504" t="s">
        <v>2081</v>
      </c>
      <c r="D286" s="504" t="s">
        <v>94</v>
      </c>
      <c r="E286" s="504" t="s">
        <v>28</v>
      </c>
      <c r="F286" s="504" t="s">
        <v>34</v>
      </c>
      <c r="G286" s="504" t="s">
        <v>1882</v>
      </c>
      <c r="H286" s="504" t="s">
        <v>57</v>
      </c>
      <c r="I286" s="504">
        <v>452</v>
      </c>
    </row>
    <row r="287" spans="2:9">
      <c r="B287" s="503">
        <v>286</v>
      </c>
      <c r="C287" s="504" t="s">
        <v>2081</v>
      </c>
      <c r="D287" s="504" t="s">
        <v>94</v>
      </c>
      <c r="E287" s="504" t="s">
        <v>28</v>
      </c>
      <c r="F287" s="504" t="s">
        <v>86</v>
      </c>
      <c r="G287" s="504" t="s">
        <v>1882</v>
      </c>
      <c r="H287" s="504" t="s">
        <v>57</v>
      </c>
      <c r="I287" s="504">
        <v>453</v>
      </c>
    </row>
    <row r="288" spans="2:9">
      <c r="B288" s="503">
        <v>287</v>
      </c>
      <c r="C288" s="504" t="s">
        <v>2081</v>
      </c>
      <c r="D288" s="504" t="s">
        <v>94</v>
      </c>
      <c r="E288" s="504" t="s">
        <v>28</v>
      </c>
      <c r="F288" s="504" t="s">
        <v>160</v>
      </c>
      <c r="G288" s="504" t="s">
        <v>1882</v>
      </c>
      <c r="H288" s="504" t="s">
        <v>57</v>
      </c>
      <c r="I288" s="504">
        <v>454</v>
      </c>
    </row>
    <row r="289" spans="2:9">
      <c r="B289" s="503">
        <v>288</v>
      </c>
      <c r="C289" s="504" t="s">
        <v>2081</v>
      </c>
      <c r="D289" s="504" t="s">
        <v>94</v>
      </c>
      <c r="E289" s="504" t="s">
        <v>31</v>
      </c>
      <c r="F289" s="504" t="s">
        <v>5</v>
      </c>
      <c r="G289" s="504" t="s">
        <v>1879</v>
      </c>
      <c r="H289" s="504" t="s">
        <v>38</v>
      </c>
      <c r="I289" s="504">
        <v>71</v>
      </c>
    </row>
    <row r="290" spans="2:9">
      <c r="B290" s="503">
        <v>289</v>
      </c>
      <c r="C290" s="504" t="s">
        <v>2081</v>
      </c>
      <c r="D290" s="504" t="s">
        <v>94</v>
      </c>
      <c r="E290" s="504" t="s">
        <v>31</v>
      </c>
      <c r="F290" s="504" t="s">
        <v>30</v>
      </c>
      <c r="G290" s="504" t="s">
        <v>1881</v>
      </c>
      <c r="H290" s="504" t="s">
        <v>57</v>
      </c>
      <c r="I290" s="504">
        <v>455</v>
      </c>
    </row>
    <row r="291" spans="2:9">
      <c r="B291" s="503">
        <v>290</v>
      </c>
      <c r="C291" s="504" t="s">
        <v>2081</v>
      </c>
      <c r="D291" s="504" t="s">
        <v>94</v>
      </c>
      <c r="E291" s="504" t="s">
        <v>31</v>
      </c>
      <c r="F291" s="504" t="s">
        <v>10</v>
      </c>
      <c r="G291" s="504" t="s">
        <v>1881</v>
      </c>
      <c r="H291" s="504" t="s">
        <v>57</v>
      </c>
      <c r="I291" s="504">
        <v>456</v>
      </c>
    </row>
    <row r="292" spans="2:9">
      <c r="B292" s="503">
        <v>291</v>
      </c>
      <c r="C292" s="504" t="s">
        <v>2081</v>
      </c>
      <c r="D292" s="504" t="s">
        <v>94</v>
      </c>
      <c r="E292" s="504" t="s">
        <v>31</v>
      </c>
      <c r="F292" s="504" t="s">
        <v>13</v>
      </c>
      <c r="G292" s="504" t="s">
        <v>1882</v>
      </c>
      <c r="H292" s="504" t="s">
        <v>57</v>
      </c>
      <c r="I292" s="504">
        <v>457</v>
      </c>
    </row>
    <row r="293" spans="2:9">
      <c r="B293" s="503">
        <v>292</v>
      </c>
      <c r="C293" s="504" t="s">
        <v>2081</v>
      </c>
      <c r="D293" s="504" t="s">
        <v>94</v>
      </c>
      <c r="E293" s="504" t="s">
        <v>31</v>
      </c>
      <c r="F293" s="504" t="s">
        <v>34</v>
      </c>
      <c r="G293" s="504" t="s">
        <v>1882</v>
      </c>
      <c r="H293" s="504" t="s">
        <v>57</v>
      </c>
      <c r="I293" s="504">
        <v>458</v>
      </c>
    </row>
    <row r="294" spans="2:9">
      <c r="B294" s="503">
        <v>293</v>
      </c>
      <c r="C294" s="504" t="s">
        <v>2081</v>
      </c>
      <c r="D294" s="504" t="s">
        <v>94</v>
      </c>
      <c r="E294" s="504" t="s">
        <v>31</v>
      </c>
      <c r="F294" s="504" t="s">
        <v>86</v>
      </c>
      <c r="G294" s="504" t="s">
        <v>1882</v>
      </c>
      <c r="H294" s="504" t="s">
        <v>57</v>
      </c>
      <c r="I294" s="504">
        <v>459</v>
      </c>
    </row>
    <row r="295" spans="2:9">
      <c r="B295" s="503">
        <v>294</v>
      </c>
      <c r="C295" s="504" t="s">
        <v>2081</v>
      </c>
      <c r="D295" s="504" t="s">
        <v>94</v>
      </c>
      <c r="E295" s="504" t="s">
        <v>31</v>
      </c>
      <c r="F295" s="504" t="s">
        <v>160</v>
      </c>
      <c r="G295" s="504" t="s">
        <v>1882</v>
      </c>
      <c r="H295" s="504" t="s">
        <v>57</v>
      </c>
      <c r="I295" s="504">
        <v>460</v>
      </c>
    </row>
    <row r="296" spans="2:9">
      <c r="B296" s="503">
        <v>295</v>
      </c>
      <c r="C296" s="504" t="s">
        <v>2081</v>
      </c>
      <c r="D296" s="504" t="s">
        <v>94</v>
      </c>
      <c r="E296" s="504" t="s">
        <v>32</v>
      </c>
      <c r="F296" s="504" t="s">
        <v>5</v>
      </c>
      <c r="G296" s="504" t="s">
        <v>1880</v>
      </c>
      <c r="H296" s="504" t="s">
        <v>166</v>
      </c>
      <c r="I296" s="504">
        <v>93</v>
      </c>
    </row>
    <row r="297" spans="2:9">
      <c r="B297" s="503">
        <v>296</v>
      </c>
      <c r="C297" s="504" t="s">
        <v>2081</v>
      </c>
      <c r="D297" s="504" t="s">
        <v>94</v>
      </c>
      <c r="E297" s="504" t="s">
        <v>32</v>
      </c>
      <c r="F297" s="504" t="s">
        <v>30</v>
      </c>
      <c r="G297" s="504" t="s">
        <v>1880</v>
      </c>
      <c r="H297" s="504" t="s">
        <v>166</v>
      </c>
      <c r="I297" s="504">
        <v>94</v>
      </c>
    </row>
    <row r="298" spans="2:9">
      <c r="B298" s="503">
        <v>297</v>
      </c>
      <c r="C298" s="504" t="s">
        <v>2081</v>
      </c>
      <c r="D298" s="504" t="s">
        <v>94</v>
      </c>
      <c r="E298" s="504" t="s">
        <v>32</v>
      </c>
      <c r="F298" s="504" t="s">
        <v>10</v>
      </c>
      <c r="G298" s="504" t="s">
        <v>1879</v>
      </c>
      <c r="H298" s="504" t="s">
        <v>38</v>
      </c>
      <c r="I298" s="504">
        <v>72</v>
      </c>
    </row>
    <row r="299" spans="2:9">
      <c r="B299" s="503">
        <v>298</v>
      </c>
      <c r="C299" s="504" t="s">
        <v>2081</v>
      </c>
      <c r="D299" s="504" t="s">
        <v>94</v>
      </c>
      <c r="E299" s="504" t="s">
        <v>32</v>
      </c>
      <c r="F299" s="504" t="s">
        <v>13</v>
      </c>
      <c r="G299" s="504" t="s">
        <v>1881</v>
      </c>
      <c r="H299" s="504" t="s">
        <v>57</v>
      </c>
      <c r="I299" s="504">
        <v>461</v>
      </c>
    </row>
    <row r="300" spans="2:9">
      <c r="B300" s="503">
        <v>299</v>
      </c>
      <c r="C300" s="504" t="s">
        <v>2081</v>
      </c>
      <c r="D300" s="504" t="s">
        <v>94</v>
      </c>
      <c r="E300" s="504" t="s">
        <v>32</v>
      </c>
      <c r="F300" s="504" t="s">
        <v>34</v>
      </c>
      <c r="G300" s="504" t="s">
        <v>1882</v>
      </c>
      <c r="H300" s="504" t="s">
        <v>57</v>
      </c>
      <c r="I300" s="504">
        <v>462</v>
      </c>
    </row>
    <row r="301" spans="2:9">
      <c r="B301" s="503">
        <v>300</v>
      </c>
      <c r="C301" s="504" t="s">
        <v>2081</v>
      </c>
      <c r="D301" s="504" t="s">
        <v>94</v>
      </c>
      <c r="E301" s="504" t="s">
        <v>32</v>
      </c>
      <c r="F301" s="504" t="s">
        <v>86</v>
      </c>
      <c r="G301" s="504" t="s">
        <v>1882</v>
      </c>
      <c r="H301" s="504" t="s">
        <v>57</v>
      </c>
      <c r="I301" s="504">
        <v>463</v>
      </c>
    </row>
    <row r="302" spans="2:9">
      <c r="B302" s="503">
        <v>301</v>
      </c>
      <c r="C302" s="504" t="s">
        <v>2081</v>
      </c>
      <c r="D302" s="504" t="s">
        <v>94</v>
      </c>
      <c r="E302" s="504" t="s">
        <v>32</v>
      </c>
      <c r="F302" s="504" t="s">
        <v>160</v>
      </c>
      <c r="G302" s="504" t="s">
        <v>1879</v>
      </c>
      <c r="H302" s="504" t="s">
        <v>38</v>
      </c>
      <c r="I302" s="504">
        <v>73</v>
      </c>
    </row>
    <row r="303" spans="2:9">
      <c r="B303" s="503">
        <v>302</v>
      </c>
      <c r="C303" s="504" t="s">
        <v>2081</v>
      </c>
      <c r="D303" s="504" t="s">
        <v>94</v>
      </c>
      <c r="E303" s="504" t="s">
        <v>33</v>
      </c>
      <c r="F303" s="504" t="s">
        <v>5</v>
      </c>
      <c r="G303" s="504" t="s">
        <v>1880</v>
      </c>
      <c r="H303" s="504" t="s">
        <v>166</v>
      </c>
      <c r="I303" s="504">
        <v>95</v>
      </c>
    </row>
    <row r="304" spans="2:9">
      <c r="B304" s="503">
        <v>303</v>
      </c>
      <c r="C304" s="504" t="s">
        <v>2081</v>
      </c>
      <c r="D304" s="504" t="s">
        <v>94</v>
      </c>
      <c r="E304" s="504" t="s">
        <v>33</v>
      </c>
      <c r="F304" s="504" t="s">
        <v>30</v>
      </c>
      <c r="G304" s="504" t="s">
        <v>1880</v>
      </c>
      <c r="H304" s="504" t="s">
        <v>166</v>
      </c>
      <c r="I304" s="504">
        <v>96</v>
      </c>
    </row>
    <row r="305" spans="2:9">
      <c r="B305" s="503">
        <v>304</v>
      </c>
      <c r="C305" s="504" t="s">
        <v>2081</v>
      </c>
      <c r="D305" s="504" t="s">
        <v>94</v>
      </c>
      <c r="E305" s="504" t="s">
        <v>33</v>
      </c>
      <c r="F305" s="504" t="s">
        <v>10</v>
      </c>
      <c r="G305" s="504" t="s">
        <v>1880</v>
      </c>
      <c r="H305" s="504" t="s">
        <v>166</v>
      </c>
      <c r="I305" s="504">
        <v>97</v>
      </c>
    </row>
    <row r="306" spans="2:9">
      <c r="B306" s="503">
        <v>305</v>
      </c>
      <c r="C306" s="504" t="s">
        <v>2081</v>
      </c>
      <c r="D306" s="504" t="s">
        <v>94</v>
      </c>
      <c r="E306" s="504" t="s">
        <v>33</v>
      </c>
      <c r="F306" s="504" t="s">
        <v>13</v>
      </c>
      <c r="G306" s="504" t="s">
        <v>1879</v>
      </c>
      <c r="H306" s="504" t="s">
        <v>38</v>
      </c>
      <c r="I306" s="504">
        <v>74</v>
      </c>
    </row>
    <row r="307" spans="2:9">
      <c r="B307" s="503">
        <v>306</v>
      </c>
      <c r="C307" s="504" t="s">
        <v>2081</v>
      </c>
      <c r="D307" s="504" t="s">
        <v>94</v>
      </c>
      <c r="E307" s="504" t="s">
        <v>33</v>
      </c>
      <c r="F307" s="504" t="s">
        <v>34</v>
      </c>
      <c r="G307" s="504" t="s">
        <v>1881</v>
      </c>
      <c r="H307" s="504" t="s">
        <v>57</v>
      </c>
      <c r="I307" s="504">
        <v>464</v>
      </c>
    </row>
    <row r="308" spans="2:9">
      <c r="B308" s="503">
        <v>307</v>
      </c>
      <c r="C308" s="504" t="s">
        <v>2081</v>
      </c>
      <c r="D308" s="504" t="s">
        <v>94</v>
      </c>
      <c r="E308" s="504" t="s">
        <v>33</v>
      </c>
      <c r="F308" s="504" t="s">
        <v>86</v>
      </c>
      <c r="G308" s="504" t="s">
        <v>1882</v>
      </c>
      <c r="H308" s="504" t="s">
        <v>57</v>
      </c>
      <c r="I308" s="504">
        <v>465</v>
      </c>
    </row>
    <row r="309" spans="2:9">
      <c r="B309" s="503">
        <v>308</v>
      </c>
      <c r="C309" s="504" t="s">
        <v>2081</v>
      </c>
      <c r="D309" s="504" t="s">
        <v>94</v>
      </c>
      <c r="E309" s="504" t="s">
        <v>33</v>
      </c>
      <c r="F309" s="504" t="s">
        <v>160</v>
      </c>
      <c r="G309" s="504" t="s">
        <v>1880</v>
      </c>
      <c r="H309" s="504" t="s">
        <v>166</v>
      </c>
      <c r="I309" s="504">
        <v>98</v>
      </c>
    </row>
    <row r="310" spans="2:9">
      <c r="B310" s="503">
        <v>309</v>
      </c>
      <c r="C310" s="504" t="s">
        <v>2081</v>
      </c>
      <c r="D310" s="504" t="s">
        <v>96</v>
      </c>
      <c r="E310" s="504" t="s">
        <v>28</v>
      </c>
      <c r="F310" s="504" t="s">
        <v>5</v>
      </c>
      <c r="G310" s="504" t="s">
        <v>1879</v>
      </c>
      <c r="H310" s="504" t="s">
        <v>38</v>
      </c>
      <c r="I310" s="504">
        <v>75</v>
      </c>
    </row>
    <row r="311" spans="2:9">
      <c r="B311" s="503">
        <v>310</v>
      </c>
      <c r="C311" s="504" t="s">
        <v>2081</v>
      </c>
      <c r="D311" s="504" t="s">
        <v>96</v>
      </c>
      <c r="E311" s="504" t="s">
        <v>28</v>
      </c>
      <c r="F311" s="504" t="s">
        <v>30</v>
      </c>
      <c r="G311" s="504" t="s">
        <v>1879</v>
      </c>
      <c r="H311" s="504" t="s">
        <v>38</v>
      </c>
      <c r="I311" s="504">
        <v>76</v>
      </c>
    </row>
    <row r="312" spans="2:9">
      <c r="B312" s="503">
        <v>311</v>
      </c>
      <c r="C312" s="504" t="s">
        <v>2081</v>
      </c>
      <c r="D312" s="504" t="s">
        <v>96</v>
      </c>
      <c r="E312" s="504" t="s">
        <v>28</v>
      </c>
      <c r="F312" s="504" t="s">
        <v>10</v>
      </c>
      <c r="G312" s="504" t="s">
        <v>1879</v>
      </c>
      <c r="H312" s="504" t="s">
        <v>38</v>
      </c>
      <c r="I312" s="504">
        <v>77</v>
      </c>
    </row>
    <row r="313" spans="2:9">
      <c r="B313" s="503">
        <v>312</v>
      </c>
      <c r="C313" s="504" t="s">
        <v>2081</v>
      </c>
      <c r="D313" s="504" t="s">
        <v>96</v>
      </c>
      <c r="E313" s="504" t="s">
        <v>28</v>
      </c>
      <c r="F313" s="504" t="s">
        <v>13</v>
      </c>
      <c r="G313" s="504" t="s">
        <v>1881</v>
      </c>
      <c r="H313" s="504" t="s">
        <v>57</v>
      </c>
      <c r="I313" s="504">
        <v>466</v>
      </c>
    </row>
    <row r="314" spans="2:9">
      <c r="B314" s="503">
        <v>313</v>
      </c>
      <c r="C314" s="504" t="s">
        <v>2081</v>
      </c>
      <c r="D314" s="504" t="s">
        <v>96</v>
      </c>
      <c r="E314" s="504" t="s">
        <v>28</v>
      </c>
      <c r="F314" s="504" t="s">
        <v>34</v>
      </c>
      <c r="G314" s="504" t="s">
        <v>1882</v>
      </c>
      <c r="H314" s="504" t="s">
        <v>57</v>
      </c>
      <c r="I314" s="504">
        <v>467</v>
      </c>
    </row>
    <row r="315" spans="2:9">
      <c r="B315" s="503">
        <v>314</v>
      </c>
      <c r="C315" s="504" t="s">
        <v>2081</v>
      </c>
      <c r="D315" s="504" t="s">
        <v>96</v>
      </c>
      <c r="E315" s="504" t="s">
        <v>28</v>
      </c>
      <c r="F315" s="504" t="s">
        <v>86</v>
      </c>
      <c r="G315" s="504" t="s">
        <v>1882</v>
      </c>
      <c r="H315" s="504" t="s">
        <v>57</v>
      </c>
      <c r="I315" s="504">
        <v>468</v>
      </c>
    </row>
    <row r="316" spans="2:9">
      <c r="B316" s="503">
        <v>315</v>
      </c>
      <c r="C316" s="504" t="s">
        <v>2081</v>
      </c>
      <c r="D316" s="504" t="s">
        <v>96</v>
      </c>
      <c r="E316" s="504" t="s">
        <v>28</v>
      </c>
      <c r="F316" s="504" t="s">
        <v>160</v>
      </c>
      <c r="G316" s="504" t="s">
        <v>1882</v>
      </c>
      <c r="H316" s="504" t="s">
        <v>57</v>
      </c>
      <c r="I316" s="504">
        <v>469</v>
      </c>
    </row>
    <row r="317" spans="2:9">
      <c r="B317" s="503">
        <v>316</v>
      </c>
      <c r="C317" s="504" t="s">
        <v>2081</v>
      </c>
      <c r="D317" s="504" t="s">
        <v>96</v>
      </c>
      <c r="E317" s="504" t="s">
        <v>31</v>
      </c>
      <c r="F317" s="504" t="s">
        <v>5</v>
      </c>
      <c r="G317" s="504" t="s">
        <v>1880</v>
      </c>
      <c r="H317" s="504" t="s">
        <v>166</v>
      </c>
      <c r="I317" s="504">
        <v>99</v>
      </c>
    </row>
    <row r="318" spans="2:9">
      <c r="B318" s="503">
        <v>317</v>
      </c>
      <c r="C318" s="504" t="s">
        <v>2081</v>
      </c>
      <c r="D318" s="504" t="s">
        <v>96</v>
      </c>
      <c r="E318" s="504" t="s">
        <v>31</v>
      </c>
      <c r="F318" s="504" t="s">
        <v>30</v>
      </c>
      <c r="G318" s="504" t="s">
        <v>1880</v>
      </c>
      <c r="H318" s="504" t="s">
        <v>166</v>
      </c>
      <c r="I318" s="504">
        <v>100</v>
      </c>
    </row>
    <row r="319" spans="2:9">
      <c r="B319" s="503">
        <v>318</v>
      </c>
      <c r="C319" s="504" t="s">
        <v>2081</v>
      </c>
      <c r="D319" s="504" t="s">
        <v>96</v>
      </c>
      <c r="E319" s="504" t="s">
        <v>31</v>
      </c>
      <c r="F319" s="504" t="s">
        <v>10</v>
      </c>
      <c r="G319" s="504" t="s">
        <v>1879</v>
      </c>
      <c r="H319" s="504" t="s">
        <v>38</v>
      </c>
      <c r="I319" s="504">
        <v>78</v>
      </c>
    </row>
    <row r="320" spans="2:9">
      <c r="B320" s="503">
        <v>319</v>
      </c>
      <c r="C320" s="504" t="s">
        <v>2081</v>
      </c>
      <c r="D320" s="504" t="s">
        <v>96</v>
      </c>
      <c r="E320" s="504" t="s">
        <v>31</v>
      </c>
      <c r="F320" s="504" t="s">
        <v>13</v>
      </c>
      <c r="G320" s="504" t="s">
        <v>1881</v>
      </c>
      <c r="H320" s="504" t="s">
        <v>57</v>
      </c>
      <c r="I320" s="504">
        <v>470</v>
      </c>
    </row>
    <row r="321" spans="2:9">
      <c r="B321" s="503">
        <v>320</v>
      </c>
      <c r="C321" s="504" t="s">
        <v>2081</v>
      </c>
      <c r="D321" s="504" t="s">
        <v>96</v>
      </c>
      <c r="E321" s="504" t="s">
        <v>31</v>
      </c>
      <c r="F321" s="504" t="s">
        <v>34</v>
      </c>
      <c r="G321" s="504" t="s">
        <v>1882</v>
      </c>
      <c r="H321" s="504" t="s">
        <v>57</v>
      </c>
      <c r="I321" s="504">
        <v>471</v>
      </c>
    </row>
    <row r="322" spans="2:9">
      <c r="B322" s="503">
        <v>321</v>
      </c>
      <c r="C322" s="504" t="s">
        <v>2081</v>
      </c>
      <c r="D322" s="504" t="s">
        <v>96</v>
      </c>
      <c r="E322" s="504" t="s">
        <v>31</v>
      </c>
      <c r="F322" s="504" t="s">
        <v>86</v>
      </c>
      <c r="G322" s="504" t="s">
        <v>1882</v>
      </c>
      <c r="H322" s="504" t="s">
        <v>57</v>
      </c>
      <c r="I322" s="504">
        <v>472</v>
      </c>
    </row>
    <row r="323" spans="2:9">
      <c r="B323" s="503">
        <v>322</v>
      </c>
      <c r="C323" s="504" t="s">
        <v>2081</v>
      </c>
      <c r="D323" s="504" t="s">
        <v>96</v>
      </c>
      <c r="E323" s="504" t="s">
        <v>31</v>
      </c>
      <c r="F323" s="504" t="s">
        <v>160</v>
      </c>
      <c r="G323" s="504" t="s">
        <v>1881</v>
      </c>
      <c r="H323" s="504" t="s">
        <v>57</v>
      </c>
      <c r="I323" s="504">
        <v>473</v>
      </c>
    </row>
    <row r="324" spans="2:9">
      <c r="B324" s="503">
        <v>323</v>
      </c>
      <c r="C324" s="504" t="s">
        <v>2081</v>
      </c>
      <c r="D324" s="504" t="s">
        <v>96</v>
      </c>
      <c r="E324" s="504" t="s">
        <v>32</v>
      </c>
      <c r="F324" s="504" t="s">
        <v>5</v>
      </c>
      <c r="G324" s="504" t="s">
        <v>1880</v>
      </c>
      <c r="H324" s="504" t="s">
        <v>166</v>
      </c>
      <c r="I324" s="504">
        <v>101</v>
      </c>
    </row>
    <row r="325" spans="2:9">
      <c r="B325" s="503">
        <v>324</v>
      </c>
      <c r="C325" s="504" t="s">
        <v>2081</v>
      </c>
      <c r="D325" s="504" t="s">
        <v>96</v>
      </c>
      <c r="E325" s="504" t="s">
        <v>32</v>
      </c>
      <c r="F325" s="504" t="s">
        <v>30</v>
      </c>
      <c r="G325" s="504" t="s">
        <v>1880</v>
      </c>
      <c r="H325" s="504" t="s">
        <v>166</v>
      </c>
      <c r="I325" s="504">
        <v>102</v>
      </c>
    </row>
    <row r="326" spans="2:9">
      <c r="B326" s="503">
        <v>325</v>
      </c>
      <c r="C326" s="504" t="s">
        <v>2081</v>
      </c>
      <c r="D326" s="504" t="s">
        <v>96</v>
      </c>
      <c r="E326" s="504" t="s">
        <v>32</v>
      </c>
      <c r="F326" s="504" t="s">
        <v>10</v>
      </c>
      <c r="G326" s="504" t="s">
        <v>1880</v>
      </c>
      <c r="H326" s="504" t="s">
        <v>166</v>
      </c>
      <c r="I326" s="504">
        <v>103</v>
      </c>
    </row>
    <row r="327" spans="2:9">
      <c r="B327" s="503">
        <v>326</v>
      </c>
      <c r="C327" s="504" t="s">
        <v>2081</v>
      </c>
      <c r="D327" s="504" t="s">
        <v>96</v>
      </c>
      <c r="E327" s="504" t="s">
        <v>32</v>
      </c>
      <c r="F327" s="504" t="s">
        <v>13</v>
      </c>
      <c r="G327" s="504" t="s">
        <v>1879</v>
      </c>
      <c r="H327" s="504" t="s">
        <v>38</v>
      </c>
      <c r="I327" s="504">
        <v>79</v>
      </c>
    </row>
    <row r="328" spans="2:9">
      <c r="B328" s="503">
        <v>327</v>
      </c>
      <c r="C328" s="504" t="s">
        <v>2081</v>
      </c>
      <c r="D328" s="504" t="s">
        <v>96</v>
      </c>
      <c r="E328" s="504" t="s">
        <v>32</v>
      </c>
      <c r="F328" s="504" t="s">
        <v>34</v>
      </c>
      <c r="G328" s="504" t="s">
        <v>1881</v>
      </c>
      <c r="H328" s="504" t="s">
        <v>57</v>
      </c>
      <c r="I328" s="504">
        <v>474</v>
      </c>
    </row>
    <row r="329" spans="2:9">
      <c r="B329" s="503">
        <v>328</v>
      </c>
      <c r="C329" s="504" t="s">
        <v>2081</v>
      </c>
      <c r="D329" s="504" t="s">
        <v>96</v>
      </c>
      <c r="E329" s="504" t="s">
        <v>32</v>
      </c>
      <c r="F329" s="504" t="s">
        <v>86</v>
      </c>
      <c r="G329" s="504" t="s">
        <v>1882</v>
      </c>
      <c r="H329" s="504" t="s">
        <v>57</v>
      </c>
      <c r="I329" s="504">
        <v>475</v>
      </c>
    </row>
    <row r="330" spans="2:9">
      <c r="B330" s="503">
        <v>329</v>
      </c>
      <c r="C330" s="504" t="s">
        <v>2081</v>
      </c>
      <c r="D330" s="504" t="s">
        <v>96</v>
      </c>
      <c r="E330" s="504" t="s">
        <v>32</v>
      </c>
      <c r="F330" s="504" t="s">
        <v>160</v>
      </c>
      <c r="G330" s="504" t="s">
        <v>1879</v>
      </c>
      <c r="H330" s="504" t="s">
        <v>38</v>
      </c>
      <c r="I330" s="504">
        <v>80</v>
      </c>
    </row>
    <row r="331" spans="2:9">
      <c r="B331" s="503">
        <v>330</v>
      </c>
      <c r="C331" s="504" t="s">
        <v>2081</v>
      </c>
      <c r="D331" s="504" t="s">
        <v>96</v>
      </c>
      <c r="E331" s="504" t="s">
        <v>33</v>
      </c>
      <c r="F331" s="504" t="s">
        <v>5</v>
      </c>
      <c r="G331" s="504" t="s">
        <v>1880</v>
      </c>
      <c r="H331" s="504" t="s">
        <v>166</v>
      </c>
      <c r="I331" s="504">
        <v>104</v>
      </c>
    </row>
    <row r="332" spans="2:9">
      <c r="B332" s="503">
        <v>331</v>
      </c>
      <c r="C332" s="504" t="s">
        <v>2081</v>
      </c>
      <c r="D332" s="504" t="s">
        <v>96</v>
      </c>
      <c r="E332" s="504" t="s">
        <v>33</v>
      </c>
      <c r="F332" s="504" t="s">
        <v>30</v>
      </c>
      <c r="G332" s="504" t="s">
        <v>1880</v>
      </c>
      <c r="H332" s="504" t="s">
        <v>166</v>
      </c>
      <c r="I332" s="504">
        <v>105</v>
      </c>
    </row>
    <row r="333" spans="2:9">
      <c r="B333" s="503">
        <v>332</v>
      </c>
      <c r="C333" s="504" t="s">
        <v>2081</v>
      </c>
      <c r="D333" s="504" t="s">
        <v>96</v>
      </c>
      <c r="E333" s="504" t="s">
        <v>33</v>
      </c>
      <c r="F333" s="504" t="s">
        <v>10</v>
      </c>
      <c r="G333" s="504" t="s">
        <v>1880</v>
      </c>
      <c r="H333" s="504" t="s">
        <v>166</v>
      </c>
      <c r="I333" s="504">
        <v>106</v>
      </c>
    </row>
    <row r="334" spans="2:9">
      <c r="B334" s="503">
        <v>333</v>
      </c>
      <c r="C334" s="504" t="s">
        <v>2081</v>
      </c>
      <c r="D334" s="504" t="s">
        <v>96</v>
      </c>
      <c r="E334" s="504" t="s">
        <v>33</v>
      </c>
      <c r="F334" s="504" t="s">
        <v>13</v>
      </c>
      <c r="G334" s="504" t="s">
        <v>1879</v>
      </c>
      <c r="H334" s="504" t="s">
        <v>38</v>
      </c>
      <c r="I334" s="504">
        <v>81</v>
      </c>
    </row>
    <row r="335" spans="2:9">
      <c r="B335" s="503">
        <v>334</v>
      </c>
      <c r="C335" s="504" t="s">
        <v>2081</v>
      </c>
      <c r="D335" s="504" t="s">
        <v>96</v>
      </c>
      <c r="E335" s="504" t="s">
        <v>33</v>
      </c>
      <c r="F335" s="504" t="s">
        <v>34</v>
      </c>
      <c r="G335" s="504" t="s">
        <v>1881</v>
      </c>
      <c r="H335" s="504" t="s">
        <v>57</v>
      </c>
      <c r="I335" s="504">
        <v>476</v>
      </c>
    </row>
    <row r="336" spans="2:9">
      <c r="B336" s="503">
        <v>335</v>
      </c>
      <c r="C336" s="504" t="s">
        <v>2081</v>
      </c>
      <c r="D336" s="504" t="s">
        <v>96</v>
      </c>
      <c r="E336" s="504" t="s">
        <v>33</v>
      </c>
      <c r="F336" s="504" t="s">
        <v>86</v>
      </c>
      <c r="G336" s="504" t="s">
        <v>1882</v>
      </c>
      <c r="H336" s="504" t="s">
        <v>57</v>
      </c>
      <c r="I336" s="504">
        <v>477</v>
      </c>
    </row>
    <row r="337" spans="2:9">
      <c r="B337" s="503">
        <v>336</v>
      </c>
      <c r="C337" s="504" t="s">
        <v>2081</v>
      </c>
      <c r="D337" s="504" t="s">
        <v>96</v>
      </c>
      <c r="E337" s="504" t="s">
        <v>33</v>
      </c>
      <c r="F337" s="504" t="s">
        <v>160</v>
      </c>
      <c r="G337" s="504" t="s">
        <v>1880</v>
      </c>
      <c r="H337" s="504" t="s">
        <v>166</v>
      </c>
      <c r="I337" s="504">
        <v>107</v>
      </c>
    </row>
    <row r="338" spans="2:9">
      <c r="B338" s="503">
        <v>337</v>
      </c>
      <c r="C338" s="504" t="s">
        <v>2081</v>
      </c>
      <c r="D338" s="504" t="s">
        <v>98</v>
      </c>
      <c r="E338" s="504" t="s">
        <v>28</v>
      </c>
      <c r="F338" s="504" t="s">
        <v>5</v>
      </c>
      <c r="G338" s="504" t="s">
        <v>1882</v>
      </c>
      <c r="H338" s="504" t="s">
        <v>57</v>
      </c>
      <c r="I338" s="504">
        <v>478</v>
      </c>
    </row>
    <row r="339" spans="2:9">
      <c r="B339" s="503">
        <v>338</v>
      </c>
      <c r="C339" s="504" t="s">
        <v>2081</v>
      </c>
      <c r="D339" s="504" t="s">
        <v>98</v>
      </c>
      <c r="E339" s="504" t="s">
        <v>28</v>
      </c>
      <c r="F339" s="504" t="s">
        <v>30</v>
      </c>
      <c r="G339" s="504" t="s">
        <v>1882</v>
      </c>
      <c r="H339" s="504" t="s">
        <v>57</v>
      </c>
      <c r="I339" s="504">
        <v>479</v>
      </c>
    </row>
    <row r="340" spans="2:9">
      <c r="B340" s="503">
        <v>339</v>
      </c>
      <c r="C340" s="504" t="s">
        <v>2081</v>
      </c>
      <c r="D340" s="504" t="s">
        <v>98</v>
      </c>
      <c r="E340" s="504" t="s">
        <v>28</v>
      </c>
      <c r="F340" s="504" t="s">
        <v>10</v>
      </c>
      <c r="G340" s="504" t="s">
        <v>1882</v>
      </c>
      <c r="H340" s="504" t="s">
        <v>57</v>
      </c>
      <c r="I340" s="504">
        <v>480</v>
      </c>
    </row>
    <row r="341" spans="2:9">
      <c r="B341" s="503">
        <v>340</v>
      </c>
      <c r="C341" s="504" t="s">
        <v>2081</v>
      </c>
      <c r="D341" s="504" t="s">
        <v>98</v>
      </c>
      <c r="E341" s="504" t="s">
        <v>28</v>
      </c>
      <c r="F341" s="504" t="s">
        <v>13</v>
      </c>
      <c r="G341" s="504" t="s">
        <v>1882</v>
      </c>
      <c r="H341" s="504" t="s">
        <v>57</v>
      </c>
      <c r="I341" s="504">
        <v>481</v>
      </c>
    </row>
    <row r="342" spans="2:9">
      <c r="B342" s="503">
        <v>341</v>
      </c>
      <c r="C342" s="504" t="s">
        <v>2081</v>
      </c>
      <c r="D342" s="504" t="s">
        <v>98</v>
      </c>
      <c r="E342" s="504" t="s">
        <v>28</v>
      </c>
      <c r="F342" s="504" t="s">
        <v>34</v>
      </c>
      <c r="G342" s="504" t="s">
        <v>1882</v>
      </c>
      <c r="H342" s="504" t="s">
        <v>57</v>
      </c>
      <c r="I342" s="504">
        <v>482</v>
      </c>
    </row>
    <row r="343" spans="2:9">
      <c r="B343" s="503">
        <v>342</v>
      </c>
      <c r="C343" s="504" t="s">
        <v>2081</v>
      </c>
      <c r="D343" s="504" t="s">
        <v>98</v>
      </c>
      <c r="E343" s="504" t="s">
        <v>28</v>
      </c>
      <c r="F343" s="504" t="s">
        <v>86</v>
      </c>
      <c r="G343" s="504" t="s">
        <v>1882</v>
      </c>
      <c r="H343" s="504" t="s">
        <v>57</v>
      </c>
      <c r="I343" s="504">
        <v>483</v>
      </c>
    </row>
    <row r="344" spans="2:9">
      <c r="B344" s="503">
        <v>343</v>
      </c>
      <c r="C344" s="504" t="s">
        <v>2081</v>
      </c>
      <c r="D344" s="504" t="s">
        <v>98</v>
      </c>
      <c r="E344" s="504" t="s">
        <v>28</v>
      </c>
      <c r="F344" s="504" t="s">
        <v>160</v>
      </c>
      <c r="G344" s="504" t="s">
        <v>1882</v>
      </c>
      <c r="H344" s="504" t="s">
        <v>57</v>
      </c>
      <c r="I344" s="504">
        <v>484</v>
      </c>
    </row>
    <row r="345" spans="2:9">
      <c r="B345" s="503">
        <v>344</v>
      </c>
      <c r="C345" s="504" t="s">
        <v>2081</v>
      </c>
      <c r="D345" s="504" t="s">
        <v>98</v>
      </c>
      <c r="E345" s="504" t="s">
        <v>31</v>
      </c>
      <c r="F345" s="504" t="s">
        <v>5</v>
      </c>
      <c r="G345" s="504" t="s">
        <v>1882</v>
      </c>
      <c r="H345" s="504" t="s">
        <v>57</v>
      </c>
      <c r="I345" s="504">
        <v>485</v>
      </c>
    </row>
    <row r="346" spans="2:9">
      <c r="B346" s="503">
        <v>345</v>
      </c>
      <c r="C346" s="504" t="s">
        <v>2081</v>
      </c>
      <c r="D346" s="504" t="s">
        <v>98</v>
      </c>
      <c r="E346" s="504" t="s">
        <v>31</v>
      </c>
      <c r="F346" s="504" t="s">
        <v>30</v>
      </c>
      <c r="G346" s="504" t="s">
        <v>1882</v>
      </c>
      <c r="H346" s="504" t="s">
        <v>57</v>
      </c>
      <c r="I346" s="504">
        <v>486</v>
      </c>
    </row>
    <row r="347" spans="2:9">
      <c r="B347" s="503">
        <v>346</v>
      </c>
      <c r="C347" s="504" t="s">
        <v>2081</v>
      </c>
      <c r="D347" s="504" t="s">
        <v>98</v>
      </c>
      <c r="E347" s="504" t="s">
        <v>31</v>
      </c>
      <c r="F347" s="504" t="s">
        <v>10</v>
      </c>
      <c r="G347" s="504" t="s">
        <v>1882</v>
      </c>
      <c r="H347" s="504" t="s">
        <v>57</v>
      </c>
      <c r="I347" s="504">
        <v>487</v>
      </c>
    </row>
    <row r="348" spans="2:9">
      <c r="B348" s="503">
        <v>347</v>
      </c>
      <c r="C348" s="504" t="s">
        <v>2081</v>
      </c>
      <c r="D348" s="504" t="s">
        <v>98</v>
      </c>
      <c r="E348" s="504" t="s">
        <v>31</v>
      </c>
      <c r="F348" s="504" t="s">
        <v>13</v>
      </c>
      <c r="G348" s="504" t="s">
        <v>1882</v>
      </c>
      <c r="H348" s="504" t="s">
        <v>57</v>
      </c>
      <c r="I348" s="504">
        <v>488</v>
      </c>
    </row>
    <row r="349" spans="2:9">
      <c r="B349" s="503">
        <v>348</v>
      </c>
      <c r="C349" s="504" t="s">
        <v>2081</v>
      </c>
      <c r="D349" s="504" t="s">
        <v>98</v>
      </c>
      <c r="E349" s="504" t="s">
        <v>31</v>
      </c>
      <c r="F349" s="504" t="s">
        <v>34</v>
      </c>
      <c r="G349" s="504" t="s">
        <v>1882</v>
      </c>
      <c r="H349" s="504" t="s">
        <v>57</v>
      </c>
      <c r="I349" s="504">
        <v>489</v>
      </c>
    </row>
    <row r="350" spans="2:9">
      <c r="B350" s="503">
        <v>349</v>
      </c>
      <c r="C350" s="504" t="s">
        <v>2081</v>
      </c>
      <c r="D350" s="504" t="s">
        <v>98</v>
      </c>
      <c r="E350" s="504" t="s">
        <v>31</v>
      </c>
      <c r="F350" s="504" t="s">
        <v>86</v>
      </c>
      <c r="G350" s="504" t="s">
        <v>1882</v>
      </c>
      <c r="H350" s="504" t="s">
        <v>57</v>
      </c>
      <c r="I350" s="504">
        <v>490</v>
      </c>
    </row>
    <row r="351" spans="2:9">
      <c r="B351" s="503">
        <v>350</v>
      </c>
      <c r="C351" s="504" t="s">
        <v>2081</v>
      </c>
      <c r="D351" s="504" t="s">
        <v>98</v>
      </c>
      <c r="E351" s="504" t="s">
        <v>31</v>
      </c>
      <c r="F351" s="504" t="s">
        <v>160</v>
      </c>
      <c r="G351" s="504" t="s">
        <v>1882</v>
      </c>
      <c r="H351" s="504" t="s">
        <v>57</v>
      </c>
      <c r="I351" s="504">
        <v>491</v>
      </c>
    </row>
    <row r="352" spans="2:9">
      <c r="B352" s="503">
        <v>351</v>
      </c>
      <c r="C352" s="504" t="s">
        <v>2081</v>
      </c>
      <c r="D352" s="504" t="s">
        <v>98</v>
      </c>
      <c r="E352" s="504" t="s">
        <v>32</v>
      </c>
      <c r="F352" s="504" t="s">
        <v>5</v>
      </c>
      <c r="G352" s="504" t="s">
        <v>1881</v>
      </c>
      <c r="H352" s="504" t="s">
        <v>57</v>
      </c>
      <c r="I352" s="504">
        <v>492</v>
      </c>
    </row>
    <row r="353" spans="2:9">
      <c r="B353" s="503">
        <v>352</v>
      </c>
      <c r="C353" s="504" t="s">
        <v>2081</v>
      </c>
      <c r="D353" s="504" t="s">
        <v>98</v>
      </c>
      <c r="E353" s="504" t="s">
        <v>32</v>
      </c>
      <c r="F353" s="504" t="s">
        <v>30</v>
      </c>
      <c r="G353" s="504" t="s">
        <v>1881</v>
      </c>
      <c r="H353" s="504" t="s">
        <v>57</v>
      </c>
      <c r="I353" s="504">
        <v>493</v>
      </c>
    </row>
    <row r="354" spans="2:9">
      <c r="B354" s="503">
        <v>353</v>
      </c>
      <c r="C354" s="504" t="s">
        <v>2081</v>
      </c>
      <c r="D354" s="504" t="s">
        <v>98</v>
      </c>
      <c r="E354" s="504" t="s">
        <v>32</v>
      </c>
      <c r="F354" s="504" t="s">
        <v>10</v>
      </c>
      <c r="G354" s="504" t="s">
        <v>1881</v>
      </c>
      <c r="H354" s="504" t="s">
        <v>57</v>
      </c>
      <c r="I354" s="504">
        <v>494</v>
      </c>
    </row>
    <row r="355" spans="2:9">
      <c r="B355" s="503">
        <v>354</v>
      </c>
      <c r="C355" s="504" t="s">
        <v>2081</v>
      </c>
      <c r="D355" s="504" t="s">
        <v>98</v>
      </c>
      <c r="E355" s="504" t="s">
        <v>32</v>
      </c>
      <c r="F355" s="504" t="s">
        <v>13</v>
      </c>
      <c r="G355" s="504" t="s">
        <v>1882</v>
      </c>
      <c r="H355" s="504" t="s">
        <v>57</v>
      </c>
      <c r="I355" s="504">
        <v>495</v>
      </c>
    </row>
    <row r="356" spans="2:9">
      <c r="B356" s="503">
        <v>355</v>
      </c>
      <c r="C356" s="504" t="s">
        <v>2081</v>
      </c>
      <c r="D356" s="504" t="s">
        <v>98</v>
      </c>
      <c r="E356" s="504" t="s">
        <v>32</v>
      </c>
      <c r="F356" s="504" t="s">
        <v>34</v>
      </c>
      <c r="G356" s="504" t="s">
        <v>1882</v>
      </c>
      <c r="H356" s="504" t="s">
        <v>57</v>
      </c>
      <c r="I356" s="504">
        <v>496</v>
      </c>
    </row>
    <row r="357" spans="2:9">
      <c r="B357" s="503">
        <v>356</v>
      </c>
      <c r="C357" s="504" t="s">
        <v>2081</v>
      </c>
      <c r="D357" s="504" t="s">
        <v>98</v>
      </c>
      <c r="E357" s="504" t="s">
        <v>32</v>
      </c>
      <c r="F357" s="504" t="s">
        <v>86</v>
      </c>
      <c r="G357" s="504" t="s">
        <v>1882</v>
      </c>
      <c r="H357" s="504" t="s">
        <v>57</v>
      </c>
      <c r="I357" s="504">
        <v>497</v>
      </c>
    </row>
    <row r="358" spans="2:9">
      <c r="B358" s="503">
        <v>357</v>
      </c>
      <c r="C358" s="504" t="s">
        <v>2081</v>
      </c>
      <c r="D358" s="504" t="s">
        <v>98</v>
      </c>
      <c r="E358" s="504" t="s">
        <v>32</v>
      </c>
      <c r="F358" s="504" t="s">
        <v>160</v>
      </c>
      <c r="G358" s="504" t="s">
        <v>1882</v>
      </c>
      <c r="H358" s="504" t="s">
        <v>57</v>
      </c>
      <c r="I358" s="504">
        <v>498</v>
      </c>
    </row>
    <row r="359" spans="2:9">
      <c r="B359" s="503">
        <v>358</v>
      </c>
      <c r="C359" s="504" t="s">
        <v>2081</v>
      </c>
      <c r="D359" s="504" t="s">
        <v>98</v>
      </c>
      <c r="E359" s="504" t="s">
        <v>33</v>
      </c>
      <c r="F359" s="504" t="s">
        <v>5</v>
      </c>
      <c r="G359" s="504" t="s">
        <v>1880</v>
      </c>
      <c r="H359" s="504" t="s">
        <v>166</v>
      </c>
      <c r="I359" s="504">
        <v>108</v>
      </c>
    </row>
    <row r="360" spans="2:9">
      <c r="B360" s="503">
        <v>359</v>
      </c>
      <c r="C360" s="504" t="s">
        <v>2081</v>
      </c>
      <c r="D360" s="504" t="s">
        <v>98</v>
      </c>
      <c r="E360" s="504" t="s">
        <v>33</v>
      </c>
      <c r="F360" s="504" t="s">
        <v>30</v>
      </c>
      <c r="G360" s="504" t="s">
        <v>1879</v>
      </c>
      <c r="H360" s="504" t="s">
        <v>38</v>
      </c>
      <c r="I360" s="504">
        <v>82</v>
      </c>
    </row>
    <row r="361" spans="2:9">
      <c r="B361" s="503">
        <v>360</v>
      </c>
      <c r="C361" s="504" t="s">
        <v>2081</v>
      </c>
      <c r="D361" s="504" t="s">
        <v>98</v>
      </c>
      <c r="E361" s="504" t="s">
        <v>33</v>
      </c>
      <c r="F361" s="504" t="s">
        <v>10</v>
      </c>
      <c r="G361" s="504" t="s">
        <v>1879</v>
      </c>
      <c r="H361" s="504" t="s">
        <v>38</v>
      </c>
      <c r="I361" s="504">
        <v>83</v>
      </c>
    </row>
    <row r="362" spans="2:9">
      <c r="B362" s="503">
        <v>361</v>
      </c>
      <c r="C362" s="504" t="s">
        <v>2081</v>
      </c>
      <c r="D362" s="504" t="s">
        <v>98</v>
      </c>
      <c r="E362" s="504" t="s">
        <v>33</v>
      </c>
      <c r="F362" s="504" t="s">
        <v>13</v>
      </c>
      <c r="G362" s="504" t="s">
        <v>1881</v>
      </c>
      <c r="H362" s="504" t="s">
        <v>57</v>
      </c>
      <c r="I362" s="504">
        <v>499</v>
      </c>
    </row>
    <row r="363" spans="2:9">
      <c r="B363" s="503">
        <v>362</v>
      </c>
      <c r="C363" s="504" t="s">
        <v>2081</v>
      </c>
      <c r="D363" s="504" t="s">
        <v>98</v>
      </c>
      <c r="E363" s="504" t="s">
        <v>33</v>
      </c>
      <c r="F363" s="504" t="s">
        <v>34</v>
      </c>
      <c r="G363" s="504" t="s">
        <v>1882</v>
      </c>
      <c r="H363" s="504" t="s">
        <v>57</v>
      </c>
      <c r="I363" s="504">
        <v>500</v>
      </c>
    </row>
    <row r="364" spans="2:9">
      <c r="B364" s="503">
        <v>363</v>
      </c>
      <c r="C364" s="504" t="s">
        <v>2081</v>
      </c>
      <c r="D364" s="504" t="s">
        <v>98</v>
      </c>
      <c r="E364" s="504" t="s">
        <v>33</v>
      </c>
      <c r="F364" s="504" t="s">
        <v>86</v>
      </c>
      <c r="G364" s="504" t="s">
        <v>1882</v>
      </c>
      <c r="H364" s="504" t="s">
        <v>57</v>
      </c>
      <c r="I364" s="504">
        <v>501</v>
      </c>
    </row>
    <row r="365" spans="2:9">
      <c r="B365" s="503">
        <v>364</v>
      </c>
      <c r="C365" s="504" t="s">
        <v>2081</v>
      </c>
      <c r="D365" s="504" t="s">
        <v>98</v>
      </c>
      <c r="E365" s="504" t="s">
        <v>33</v>
      </c>
      <c r="F365" s="504" t="s">
        <v>160</v>
      </c>
      <c r="G365" s="504" t="s">
        <v>1882</v>
      </c>
      <c r="H365" s="504" t="s">
        <v>57</v>
      </c>
      <c r="I365" s="504">
        <v>502</v>
      </c>
    </row>
    <row r="366" spans="2:9">
      <c r="B366" s="503">
        <v>365</v>
      </c>
      <c r="C366" s="504" t="s">
        <v>2081</v>
      </c>
      <c r="D366" s="504" t="s">
        <v>100</v>
      </c>
      <c r="E366" s="504" t="s">
        <v>28</v>
      </c>
      <c r="F366" s="504" t="s">
        <v>5</v>
      </c>
      <c r="G366" s="504" t="s">
        <v>1879</v>
      </c>
      <c r="H366" s="504" t="s">
        <v>38</v>
      </c>
      <c r="I366" s="504">
        <v>84</v>
      </c>
    </row>
    <row r="367" spans="2:9">
      <c r="B367" s="503">
        <v>366</v>
      </c>
      <c r="C367" s="504" t="s">
        <v>2081</v>
      </c>
      <c r="D367" s="504" t="s">
        <v>100</v>
      </c>
      <c r="E367" s="504" t="s">
        <v>28</v>
      </c>
      <c r="F367" s="504" t="s">
        <v>30</v>
      </c>
      <c r="G367" s="504" t="s">
        <v>1881</v>
      </c>
      <c r="H367" s="504" t="s">
        <v>57</v>
      </c>
      <c r="I367" s="504">
        <v>503</v>
      </c>
    </row>
    <row r="368" spans="2:9">
      <c r="B368" s="503">
        <v>367</v>
      </c>
      <c r="C368" s="504" t="s">
        <v>2081</v>
      </c>
      <c r="D368" s="504" t="s">
        <v>100</v>
      </c>
      <c r="E368" s="504" t="s">
        <v>28</v>
      </c>
      <c r="F368" s="504" t="s">
        <v>10</v>
      </c>
      <c r="G368" s="504" t="s">
        <v>1881</v>
      </c>
      <c r="H368" s="504" t="s">
        <v>57</v>
      </c>
      <c r="I368" s="504">
        <v>504</v>
      </c>
    </row>
    <row r="369" spans="2:9">
      <c r="B369" s="503">
        <v>368</v>
      </c>
      <c r="C369" s="504" t="s">
        <v>2081</v>
      </c>
      <c r="D369" s="504" t="s">
        <v>100</v>
      </c>
      <c r="E369" s="504" t="s">
        <v>28</v>
      </c>
      <c r="F369" s="504" t="s">
        <v>13</v>
      </c>
      <c r="G369" s="504" t="s">
        <v>1882</v>
      </c>
      <c r="H369" s="504" t="s">
        <v>57</v>
      </c>
      <c r="I369" s="504">
        <v>505</v>
      </c>
    </row>
    <row r="370" spans="2:9">
      <c r="B370" s="503">
        <v>369</v>
      </c>
      <c r="C370" s="504" t="s">
        <v>2081</v>
      </c>
      <c r="D370" s="504" t="s">
        <v>100</v>
      </c>
      <c r="E370" s="504" t="s">
        <v>28</v>
      </c>
      <c r="F370" s="504" t="s">
        <v>34</v>
      </c>
      <c r="G370" s="504" t="s">
        <v>1882</v>
      </c>
      <c r="H370" s="504" t="s">
        <v>57</v>
      </c>
      <c r="I370" s="504">
        <v>506</v>
      </c>
    </row>
    <row r="371" spans="2:9">
      <c r="B371" s="503">
        <v>370</v>
      </c>
      <c r="C371" s="504" t="s">
        <v>2081</v>
      </c>
      <c r="D371" s="504" t="s">
        <v>100</v>
      </c>
      <c r="E371" s="504" t="s">
        <v>28</v>
      </c>
      <c r="F371" s="504" t="s">
        <v>86</v>
      </c>
      <c r="G371" s="504" t="s">
        <v>1882</v>
      </c>
      <c r="H371" s="504" t="s">
        <v>57</v>
      </c>
      <c r="I371" s="504">
        <v>507</v>
      </c>
    </row>
    <row r="372" spans="2:9">
      <c r="B372" s="503">
        <v>371</v>
      </c>
      <c r="C372" s="504" t="s">
        <v>2081</v>
      </c>
      <c r="D372" s="504" t="s">
        <v>100</v>
      </c>
      <c r="E372" s="504" t="s">
        <v>28</v>
      </c>
      <c r="F372" s="504" t="s">
        <v>160</v>
      </c>
      <c r="G372" s="504" t="s">
        <v>1882</v>
      </c>
      <c r="H372" s="504" t="s">
        <v>57</v>
      </c>
      <c r="I372" s="504">
        <v>508</v>
      </c>
    </row>
    <row r="373" spans="2:9">
      <c r="B373" s="503">
        <v>372</v>
      </c>
      <c r="C373" s="504" t="s">
        <v>2081</v>
      </c>
      <c r="D373" s="504" t="s">
        <v>100</v>
      </c>
      <c r="E373" s="504" t="s">
        <v>31</v>
      </c>
      <c r="F373" s="504" t="s">
        <v>5</v>
      </c>
      <c r="G373" s="504" t="s">
        <v>1879</v>
      </c>
      <c r="H373" s="504" t="s">
        <v>38</v>
      </c>
      <c r="I373" s="504">
        <v>85</v>
      </c>
    </row>
    <row r="374" spans="2:9">
      <c r="B374" s="503">
        <v>373</v>
      </c>
      <c r="C374" s="504" t="s">
        <v>2081</v>
      </c>
      <c r="D374" s="504" t="s">
        <v>100</v>
      </c>
      <c r="E374" s="504" t="s">
        <v>31</v>
      </c>
      <c r="F374" s="504" t="s">
        <v>30</v>
      </c>
      <c r="G374" s="504" t="s">
        <v>1879</v>
      </c>
      <c r="H374" s="504" t="s">
        <v>38</v>
      </c>
      <c r="I374" s="504">
        <v>86</v>
      </c>
    </row>
    <row r="375" spans="2:9">
      <c r="B375" s="503">
        <v>374</v>
      </c>
      <c r="C375" s="504" t="s">
        <v>2081</v>
      </c>
      <c r="D375" s="504" t="s">
        <v>100</v>
      </c>
      <c r="E375" s="504" t="s">
        <v>31</v>
      </c>
      <c r="F375" s="504" t="s">
        <v>10</v>
      </c>
      <c r="G375" s="504" t="s">
        <v>1881</v>
      </c>
      <c r="H375" s="504" t="s">
        <v>57</v>
      </c>
      <c r="I375" s="504">
        <v>509</v>
      </c>
    </row>
    <row r="376" spans="2:9">
      <c r="B376" s="503">
        <v>375</v>
      </c>
      <c r="C376" s="504" t="s">
        <v>2081</v>
      </c>
      <c r="D376" s="504" t="s">
        <v>100</v>
      </c>
      <c r="E376" s="504" t="s">
        <v>31</v>
      </c>
      <c r="F376" s="504" t="s">
        <v>13</v>
      </c>
      <c r="G376" s="504" t="s">
        <v>1881</v>
      </c>
      <c r="H376" s="504" t="s">
        <v>57</v>
      </c>
      <c r="I376" s="504">
        <v>510</v>
      </c>
    </row>
    <row r="377" spans="2:9">
      <c r="B377" s="503">
        <v>376</v>
      </c>
      <c r="C377" s="504" t="s">
        <v>2081</v>
      </c>
      <c r="D377" s="504" t="s">
        <v>100</v>
      </c>
      <c r="E377" s="504" t="s">
        <v>31</v>
      </c>
      <c r="F377" s="504" t="s">
        <v>34</v>
      </c>
      <c r="G377" s="504" t="s">
        <v>1882</v>
      </c>
      <c r="H377" s="504" t="s">
        <v>57</v>
      </c>
      <c r="I377" s="504">
        <v>511</v>
      </c>
    </row>
    <row r="378" spans="2:9">
      <c r="B378" s="503">
        <v>377</v>
      </c>
      <c r="C378" s="504" t="s">
        <v>2081</v>
      </c>
      <c r="D378" s="504" t="s">
        <v>100</v>
      </c>
      <c r="E378" s="504" t="s">
        <v>31</v>
      </c>
      <c r="F378" s="504" t="s">
        <v>86</v>
      </c>
      <c r="G378" s="504" t="s">
        <v>1882</v>
      </c>
      <c r="H378" s="504" t="s">
        <v>57</v>
      </c>
      <c r="I378" s="504">
        <v>512</v>
      </c>
    </row>
    <row r="379" spans="2:9">
      <c r="B379" s="503">
        <v>378</v>
      </c>
      <c r="C379" s="504" t="s">
        <v>2081</v>
      </c>
      <c r="D379" s="504" t="s">
        <v>100</v>
      </c>
      <c r="E379" s="504" t="s">
        <v>31</v>
      </c>
      <c r="F379" s="504" t="s">
        <v>160</v>
      </c>
      <c r="G379" s="504" t="s">
        <v>1881</v>
      </c>
      <c r="H379" s="504" t="s">
        <v>57</v>
      </c>
      <c r="I379" s="504">
        <v>513</v>
      </c>
    </row>
    <row r="380" spans="2:9">
      <c r="B380" s="503">
        <v>379</v>
      </c>
      <c r="C380" s="504" t="s">
        <v>2081</v>
      </c>
      <c r="D380" s="504" t="s">
        <v>100</v>
      </c>
      <c r="E380" s="504" t="s">
        <v>32</v>
      </c>
      <c r="F380" s="504" t="s">
        <v>5</v>
      </c>
      <c r="G380" s="504" t="s">
        <v>1880</v>
      </c>
      <c r="H380" s="504" t="s">
        <v>166</v>
      </c>
      <c r="I380" s="504">
        <v>109</v>
      </c>
    </row>
    <row r="381" spans="2:9">
      <c r="B381" s="503">
        <v>380</v>
      </c>
      <c r="C381" s="504" t="s">
        <v>2081</v>
      </c>
      <c r="D381" s="504" t="s">
        <v>100</v>
      </c>
      <c r="E381" s="504" t="s">
        <v>32</v>
      </c>
      <c r="F381" s="504" t="s">
        <v>30</v>
      </c>
      <c r="G381" s="504" t="s">
        <v>1880</v>
      </c>
      <c r="H381" s="504" t="s">
        <v>166</v>
      </c>
      <c r="I381" s="504">
        <v>110</v>
      </c>
    </row>
    <row r="382" spans="2:9">
      <c r="B382" s="503">
        <v>381</v>
      </c>
      <c r="C382" s="504" t="s">
        <v>2081</v>
      </c>
      <c r="D382" s="504" t="s">
        <v>100</v>
      </c>
      <c r="E382" s="504" t="s">
        <v>32</v>
      </c>
      <c r="F382" s="504" t="s">
        <v>10</v>
      </c>
      <c r="G382" s="504" t="s">
        <v>1879</v>
      </c>
      <c r="H382" s="504" t="s">
        <v>38</v>
      </c>
      <c r="I382" s="504">
        <v>87</v>
      </c>
    </row>
    <row r="383" spans="2:9">
      <c r="B383" s="503">
        <v>382</v>
      </c>
      <c r="C383" s="504" t="s">
        <v>2081</v>
      </c>
      <c r="D383" s="504" t="s">
        <v>100</v>
      </c>
      <c r="E383" s="504" t="s">
        <v>32</v>
      </c>
      <c r="F383" s="504" t="s">
        <v>13</v>
      </c>
      <c r="G383" s="504" t="s">
        <v>1881</v>
      </c>
      <c r="H383" s="504" t="s">
        <v>57</v>
      </c>
      <c r="I383" s="504">
        <v>514</v>
      </c>
    </row>
    <row r="384" spans="2:9">
      <c r="B384" s="503">
        <v>383</v>
      </c>
      <c r="C384" s="504" t="s">
        <v>2081</v>
      </c>
      <c r="D384" s="504" t="s">
        <v>100</v>
      </c>
      <c r="E384" s="504" t="s">
        <v>32</v>
      </c>
      <c r="F384" s="504" t="s">
        <v>34</v>
      </c>
      <c r="G384" s="504" t="s">
        <v>1882</v>
      </c>
      <c r="H384" s="504" t="s">
        <v>57</v>
      </c>
      <c r="I384" s="504">
        <v>515</v>
      </c>
    </row>
    <row r="385" spans="2:9">
      <c r="B385" s="503">
        <v>384</v>
      </c>
      <c r="C385" s="504" t="s">
        <v>2081</v>
      </c>
      <c r="D385" s="504" t="s">
        <v>100</v>
      </c>
      <c r="E385" s="504" t="s">
        <v>32</v>
      </c>
      <c r="F385" s="504" t="s">
        <v>86</v>
      </c>
      <c r="G385" s="504" t="s">
        <v>1882</v>
      </c>
      <c r="H385" s="504" t="s">
        <v>57</v>
      </c>
      <c r="I385" s="504">
        <v>516</v>
      </c>
    </row>
    <row r="386" spans="2:9">
      <c r="B386" s="503">
        <v>385</v>
      </c>
      <c r="C386" s="504" t="s">
        <v>2081</v>
      </c>
      <c r="D386" s="504" t="s">
        <v>100</v>
      </c>
      <c r="E386" s="504" t="s">
        <v>32</v>
      </c>
      <c r="F386" s="504" t="s">
        <v>160</v>
      </c>
      <c r="G386" s="504" t="s">
        <v>1881</v>
      </c>
      <c r="H386" s="504" t="s">
        <v>57</v>
      </c>
      <c r="I386" s="504">
        <v>517</v>
      </c>
    </row>
    <row r="387" spans="2:9">
      <c r="B387" s="503">
        <v>386</v>
      </c>
      <c r="C387" s="504" t="s">
        <v>2081</v>
      </c>
      <c r="D387" s="504" t="s">
        <v>100</v>
      </c>
      <c r="E387" s="504" t="s">
        <v>33</v>
      </c>
      <c r="F387" s="504" t="s">
        <v>5</v>
      </c>
      <c r="G387" s="504" t="s">
        <v>1880</v>
      </c>
      <c r="H387" s="504" t="s">
        <v>166</v>
      </c>
      <c r="I387" s="504">
        <v>111</v>
      </c>
    </row>
    <row r="388" spans="2:9">
      <c r="B388" s="503">
        <v>387</v>
      </c>
      <c r="C388" s="504" t="s">
        <v>2081</v>
      </c>
      <c r="D388" s="504" t="s">
        <v>100</v>
      </c>
      <c r="E388" s="504" t="s">
        <v>33</v>
      </c>
      <c r="F388" s="504" t="s">
        <v>30</v>
      </c>
      <c r="G388" s="504" t="s">
        <v>1880</v>
      </c>
      <c r="H388" s="504" t="s">
        <v>166</v>
      </c>
      <c r="I388" s="504">
        <v>112</v>
      </c>
    </row>
    <row r="389" spans="2:9">
      <c r="B389" s="503">
        <v>388</v>
      </c>
      <c r="C389" s="504" t="s">
        <v>2081</v>
      </c>
      <c r="D389" s="504" t="s">
        <v>100</v>
      </c>
      <c r="E389" s="504" t="s">
        <v>33</v>
      </c>
      <c r="F389" s="504" t="s">
        <v>10</v>
      </c>
      <c r="G389" s="504" t="s">
        <v>1880</v>
      </c>
      <c r="H389" s="504" t="s">
        <v>166</v>
      </c>
      <c r="I389" s="504">
        <v>113</v>
      </c>
    </row>
    <row r="390" spans="2:9">
      <c r="B390" s="503">
        <v>389</v>
      </c>
      <c r="C390" s="504" t="s">
        <v>2081</v>
      </c>
      <c r="D390" s="504" t="s">
        <v>100</v>
      </c>
      <c r="E390" s="504" t="s">
        <v>33</v>
      </c>
      <c r="F390" s="504" t="s">
        <v>13</v>
      </c>
      <c r="G390" s="504" t="s">
        <v>1879</v>
      </c>
      <c r="H390" s="504" t="s">
        <v>38</v>
      </c>
      <c r="I390" s="504">
        <v>88</v>
      </c>
    </row>
    <row r="391" spans="2:9">
      <c r="B391" s="503">
        <v>390</v>
      </c>
      <c r="C391" s="504" t="s">
        <v>2081</v>
      </c>
      <c r="D391" s="504" t="s">
        <v>100</v>
      </c>
      <c r="E391" s="504" t="s">
        <v>33</v>
      </c>
      <c r="F391" s="504" t="s">
        <v>34</v>
      </c>
      <c r="G391" s="504" t="s">
        <v>1881</v>
      </c>
      <c r="H391" s="504" t="s">
        <v>57</v>
      </c>
      <c r="I391" s="504">
        <v>518</v>
      </c>
    </row>
    <row r="392" spans="2:9">
      <c r="B392" s="503">
        <v>391</v>
      </c>
      <c r="C392" s="504" t="s">
        <v>2081</v>
      </c>
      <c r="D392" s="504" t="s">
        <v>100</v>
      </c>
      <c r="E392" s="504" t="s">
        <v>33</v>
      </c>
      <c r="F392" s="504" t="s">
        <v>86</v>
      </c>
      <c r="G392" s="504" t="s">
        <v>1882</v>
      </c>
      <c r="H392" s="504" t="s">
        <v>57</v>
      </c>
      <c r="I392" s="504">
        <v>519</v>
      </c>
    </row>
    <row r="393" spans="2:9">
      <c r="B393" s="503">
        <v>392</v>
      </c>
      <c r="C393" s="504" t="s">
        <v>2081</v>
      </c>
      <c r="D393" s="504" t="s">
        <v>100</v>
      </c>
      <c r="E393" s="504" t="s">
        <v>33</v>
      </c>
      <c r="F393" s="504" t="s">
        <v>160</v>
      </c>
      <c r="G393" s="504" t="s">
        <v>1879</v>
      </c>
      <c r="H393" s="504" t="s">
        <v>38</v>
      </c>
      <c r="I393" s="504">
        <v>89</v>
      </c>
    </row>
    <row r="394" spans="2:9">
      <c r="B394" s="503">
        <v>393</v>
      </c>
      <c r="C394" s="504" t="s">
        <v>2081</v>
      </c>
      <c r="D394" s="504" t="s">
        <v>102</v>
      </c>
      <c r="E394" s="504" t="s">
        <v>28</v>
      </c>
      <c r="F394" s="504" t="s">
        <v>5</v>
      </c>
      <c r="G394" s="504" t="s">
        <v>1879</v>
      </c>
      <c r="H394" s="504" t="s">
        <v>166</v>
      </c>
      <c r="I394" s="504">
        <v>114</v>
      </c>
    </row>
    <row r="395" spans="2:9">
      <c r="B395" s="503">
        <v>394</v>
      </c>
      <c r="C395" s="504" t="s">
        <v>2081</v>
      </c>
      <c r="D395" s="504" t="s">
        <v>102</v>
      </c>
      <c r="E395" s="504" t="s">
        <v>28</v>
      </c>
      <c r="F395" s="504" t="s">
        <v>30</v>
      </c>
      <c r="G395" s="504" t="s">
        <v>1879</v>
      </c>
      <c r="H395" s="504" t="s">
        <v>166</v>
      </c>
      <c r="I395" s="504">
        <v>115</v>
      </c>
    </row>
    <row r="396" spans="2:9">
      <c r="B396" s="503">
        <v>395</v>
      </c>
      <c r="C396" s="504" t="s">
        <v>2081</v>
      </c>
      <c r="D396" s="504" t="s">
        <v>102</v>
      </c>
      <c r="E396" s="504" t="s">
        <v>28</v>
      </c>
      <c r="F396" s="504" t="s">
        <v>10</v>
      </c>
      <c r="G396" s="504" t="s">
        <v>1879</v>
      </c>
      <c r="H396" s="504" t="s">
        <v>166</v>
      </c>
      <c r="I396" s="504">
        <v>116</v>
      </c>
    </row>
    <row r="397" spans="2:9">
      <c r="B397" s="503">
        <v>396</v>
      </c>
      <c r="C397" s="504" t="s">
        <v>2081</v>
      </c>
      <c r="D397" s="504" t="s">
        <v>102</v>
      </c>
      <c r="E397" s="504" t="s">
        <v>28</v>
      </c>
      <c r="F397" s="504" t="s">
        <v>13</v>
      </c>
      <c r="G397" s="504" t="s">
        <v>1881</v>
      </c>
      <c r="H397" s="504" t="s">
        <v>57</v>
      </c>
      <c r="I397" s="504">
        <v>520</v>
      </c>
    </row>
    <row r="398" spans="2:9">
      <c r="B398" s="503">
        <v>397</v>
      </c>
      <c r="C398" s="504" t="s">
        <v>2081</v>
      </c>
      <c r="D398" s="504" t="s">
        <v>102</v>
      </c>
      <c r="E398" s="504" t="s">
        <v>28</v>
      </c>
      <c r="F398" s="504" t="s">
        <v>34</v>
      </c>
      <c r="G398" s="504" t="s">
        <v>1882</v>
      </c>
      <c r="H398" s="504" t="s">
        <v>57</v>
      </c>
      <c r="I398" s="504">
        <v>521</v>
      </c>
    </row>
    <row r="399" spans="2:9">
      <c r="B399" s="503">
        <v>398</v>
      </c>
      <c r="C399" s="504" t="s">
        <v>2081</v>
      </c>
      <c r="D399" s="504" t="s">
        <v>102</v>
      </c>
      <c r="E399" s="504" t="s">
        <v>28</v>
      </c>
      <c r="F399" s="504" t="s">
        <v>86</v>
      </c>
      <c r="G399" s="504" t="s">
        <v>1882</v>
      </c>
      <c r="H399" s="504" t="s">
        <v>57</v>
      </c>
      <c r="I399" s="504">
        <v>522</v>
      </c>
    </row>
    <row r="400" spans="2:9">
      <c r="B400" s="503">
        <v>399</v>
      </c>
      <c r="C400" s="504" t="s">
        <v>2081</v>
      </c>
      <c r="D400" s="504" t="s">
        <v>102</v>
      </c>
      <c r="E400" s="504" t="s">
        <v>28</v>
      </c>
      <c r="F400" s="504" t="s">
        <v>160</v>
      </c>
      <c r="G400" s="504" t="s">
        <v>1882</v>
      </c>
      <c r="H400" s="504" t="s">
        <v>57</v>
      </c>
      <c r="I400" s="504">
        <v>523</v>
      </c>
    </row>
    <row r="401" spans="2:9">
      <c r="B401" s="503">
        <v>400</v>
      </c>
      <c r="C401" s="504" t="s">
        <v>2081</v>
      </c>
      <c r="D401" s="504" t="s">
        <v>102</v>
      </c>
      <c r="E401" s="504" t="s">
        <v>31</v>
      </c>
      <c r="F401" s="504" t="s">
        <v>5</v>
      </c>
      <c r="G401" s="504" t="s">
        <v>1880</v>
      </c>
      <c r="H401" s="504" t="s">
        <v>166</v>
      </c>
      <c r="I401" s="504">
        <v>117</v>
      </c>
    </row>
    <row r="402" spans="2:9">
      <c r="B402" s="503">
        <v>401</v>
      </c>
      <c r="C402" s="504" t="s">
        <v>2081</v>
      </c>
      <c r="D402" s="504" t="s">
        <v>102</v>
      </c>
      <c r="E402" s="504" t="s">
        <v>31</v>
      </c>
      <c r="F402" s="504" t="s">
        <v>30</v>
      </c>
      <c r="G402" s="504" t="s">
        <v>1880</v>
      </c>
      <c r="H402" s="504" t="s">
        <v>166</v>
      </c>
      <c r="I402" s="504">
        <v>118</v>
      </c>
    </row>
    <row r="403" spans="2:9">
      <c r="B403" s="503">
        <v>402</v>
      </c>
      <c r="C403" s="504" t="s">
        <v>2081</v>
      </c>
      <c r="D403" s="504" t="s">
        <v>102</v>
      </c>
      <c r="E403" s="504" t="s">
        <v>31</v>
      </c>
      <c r="F403" s="504" t="s">
        <v>10</v>
      </c>
      <c r="G403" s="504" t="s">
        <v>1879</v>
      </c>
      <c r="H403" s="504" t="s">
        <v>166</v>
      </c>
      <c r="I403" s="504">
        <v>119</v>
      </c>
    </row>
    <row r="404" spans="2:9">
      <c r="B404" s="503">
        <v>403</v>
      </c>
      <c r="C404" s="504" t="s">
        <v>2081</v>
      </c>
      <c r="D404" s="504" t="s">
        <v>102</v>
      </c>
      <c r="E404" s="504" t="s">
        <v>31</v>
      </c>
      <c r="F404" s="504" t="s">
        <v>13</v>
      </c>
      <c r="G404" s="504" t="s">
        <v>1881</v>
      </c>
      <c r="H404" s="504" t="s">
        <v>57</v>
      </c>
      <c r="I404" s="504">
        <v>524</v>
      </c>
    </row>
    <row r="405" spans="2:9">
      <c r="B405" s="503">
        <v>404</v>
      </c>
      <c r="C405" s="504" t="s">
        <v>2081</v>
      </c>
      <c r="D405" s="504" t="s">
        <v>102</v>
      </c>
      <c r="E405" s="504" t="s">
        <v>31</v>
      </c>
      <c r="F405" s="504" t="s">
        <v>34</v>
      </c>
      <c r="G405" s="504" t="s">
        <v>1882</v>
      </c>
      <c r="H405" s="504" t="s">
        <v>57</v>
      </c>
      <c r="I405" s="504">
        <v>525</v>
      </c>
    </row>
    <row r="406" spans="2:9">
      <c r="B406" s="503">
        <v>405</v>
      </c>
      <c r="C406" s="504" t="s">
        <v>2081</v>
      </c>
      <c r="D406" s="504" t="s">
        <v>102</v>
      </c>
      <c r="E406" s="504" t="s">
        <v>31</v>
      </c>
      <c r="F406" s="504" t="s">
        <v>86</v>
      </c>
      <c r="G406" s="504" t="s">
        <v>1882</v>
      </c>
      <c r="H406" s="504" t="s">
        <v>57</v>
      </c>
      <c r="I406" s="504">
        <v>526</v>
      </c>
    </row>
    <row r="407" spans="2:9">
      <c r="B407" s="503">
        <v>406</v>
      </c>
      <c r="C407" s="504" t="s">
        <v>2081</v>
      </c>
      <c r="D407" s="504" t="s">
        <v>102</v>
      </c>
      <c r="E407" s="504" t="s">
        <v>31</v>
      </c>
      <c r="F407" s="504" t="s">
        <v>160</v>
      </c>
      <c r="G407" s="504" t="s">
        <v>1879</v>
      </c>
      <c r="H407" s="504" t="s">
        <v>166</v>
      </c>
      <c r="I407" s="504">
        <v>120</v>
      </c>
    </row>
    <row r="408" spans="2:9">
      <c r="B408" s="503">
        <v>407</v>
      </c>
      <c r="C408" s="504" t="s">
        <v>2081</v>
      </c>
      <c r="D408" s="504" t="s">
        <v>102</v>
      </c>
      <c r="E408" s="504" t="s">
        <v>32</v>
      </c>
      <c r="F408" s="504" t="s">
        <v>5</v>
      </c>
      <c r="G408" s="504" t="s">
        <v>1880</v>
      </c>
      <c r="H408" s="504" t="s">
        <v>166</v>
      </c>
      <c r="I408" s="504">
        <v>121</v>
      </c>
    </row>
    <row r="409" spans="2:9">
      <c r="B409" s="503">
        <v>408</v>
      </c>
      <c r="C409" s="504" t="s">
        <v>2081</v>
      </c>
      <c r="D409" s="504" t="s">
        <v>102</v>
      </c>
      <c r="E409" s="504" t="s">
        <v>32</v>
      </c>
      <c r="F409" s="504" t="s">
        <v>30</v>
      </c>
      <c r="G409" s="504" t="s">
        <v>1880</v>
      </c>
      <c r="H409" s="504" t="s">
        <v>166</v>
      </c>
      <c r="I409" s="504">
        <v>122</v>
      </c>
    </row>
    <row r="410" spans="2:9">
      <c r="B410" s="503">
        <v>409</v>
      </c>
      <c r="C410" s="504" t="s">
        <v>2081</v>
      </c>
      <c r="D410" s="504" t="s">
        <v>102</v>
      </c>
      <c r="E410" s="504" t="s">
        <v>32</v>
      </c>
      <c r="F410" s="504" t="s">
        <v>10</v>
      </c>
      <c r="G410" s="504" t="s">
        <v>1880</v>
      </c>
      <c r="H410" s="504" t="s">
        <v>166</v>
      </c>
      <c r="I410" s="504">
        <v>123</v>
      </c>
    </row>
    <row r="411" spans="2:9">
      <c r="B411" s="503">
        <v>410</v>
      </c>
      <c r="C411" s="504" t="s">
        <v>2081</v>
      </c>
      <c r="D411" s="504" t="s">
        <v>102</v>
      </c>
      <c r="E411" s="504" t="s">
        <v>32</v>
      </c>
      <c r="F411" s="504" t="s">
        <v>13</v>
      </c>
      <c r="G411" s="504" t="s">
        <v>1879</v>
      </c>
      <c r="H411" s="504" t="s">
        <v>166</v>
      </c>
      <c r="I411" s="504">
        <v>124</v>
      </c>
    </row>
    <row r="412" spans="2:9">
      <c r="B412" s="503">
        <v>411</v>
      </c>
      <c r="C412" s="504" t="s">
        <v>2081</v>
      </c>
      <c r="D412" s="504" t="s">
        <v>102</v>
      </c>
      <c r="E412" s="504" t="s">
        <v>32</v>
      </c>
      <c r="F412" s="504" t="s">
        <v>34</v>
      </c>
      <c r="G412" s="504" t="s">
        <v>1881</v>
      </c>
      <c r="H412" s="504" t="s">
        <v>57</v>
      </c>
      <c r="I412" s="504">
        <v>527</v>
      </c>
    </row>
    <row r="413" spans="2:9">
      <c r="B413" s="503">
        <v>412</v>
      </c>
      <c r="C413" s="504" t="s">
        <v>2081</v>
      </c>
      <c r="D413" s="504" t="s">
        <v>102</v>
      </c>
      <c r="E413" s="504" t="s">
        <v>32</v>
      </c>
      <c r="F413" s="504" t="s">
        <v>86</v>
      </c>
      <c r="G413" s="504" t="s">
        <v>1882</v>
      </c>
      <c r="H413" s="504" t="s">
        <v>57</v>
      </c>
      <c r="I413" s="504">
        <v>528</v>
      </c>
    </row>
    <row r="414" spans="2:9">
      <c r="B414" s="503">
        <v>413</v>
      </c>
      <c r="C414" s="504" t="s">
        <v>2081</v>
      </c>
      <c r="D414" s="504" t="s">
        <v>102</v>
      </c>
      <c r="E414" s="504" t="s">
        <v>32</v>
      </c>
      <c r="F414" s="504" t="s">
        <v>160</v>
      </c>
      <c r="G414" s="504" t="s">
        <v>1880</v>
      </c>
      <c r="H414" s="504" t="s">
        <v>166</v>
      </c>
      <c r="I414" s="504">
        <v>125</v>
      </c>
    </row>
    <row r="415" spans="2:9">
      <c r="B415" s="503">
        <v>414</v>
      </c>
      <c r="C415" s="504" t="s">
        <v>2081</v>
      </c>
      <c r="D415" s="504" t="s">
        <v>102</v>
      </c>
      <c r="E415" s="504" t="s">
        <v>33</v>
      </c>
      <c r="F415" s="504" t="s">
        <v>5</v>
      </c>
      <c r="G415" s="504" t="s">
        <v>1880</v>
      </c>
      <c r="H415" s="504" t="s">
        <v>166</v>
      </c>
      <c r="I415" s="504">
        <v>126</v>
      </c>
    </row>
    <row r="416" spans="2:9">
      <c r="B416" s="503">
        <v>415</v>
      </c>
      <c r="C416" s="504" t="s">
        <v>2081</v>
      </c>
      <c r="D416" s="504" t="s">
        <v>102</v>
      </c>
      <c r="E416" s="504" t="s">
        <v>33</v>
      </c>
      <c r="F416" s="504" t="s">
        <v>30</v>
      </c>
      <c r="G416" s="504" t="s">
        <v>1880</v>
      </c>
      <c r="H416" s="504" t="s">
        <v>166</v>
      </c>
      <c r="I416" s="504">
        <v>127</v>
      </c>
    </row>
    <row r="417" spans="2:9">
      <c r="B417" s="503">
        <v>416</v>
      </c>
      <c r="C417" s="504" t="s">
        <v>2081</v>
      </c>
      <c r="D417" s="504" t="s">
        <v>102</v>
      </c>
      <c r="E417" s="504" t="s">
        <v>33</v>
      </c>
      <c r="F417" s="504" t="s">
        <v>10</v>
      </c>
      <c r="G417" s="504" t="s">
        <v>1880</v>
      </c>
      <c r="H417" s="504" t="s">
        <v>166</v>
      </c>
      <c r="I417" s="504">
        <v>128</v>
      </c>
    </row>
    <row r="418" spans="2:9">
      <c r="B418" s="503">
        <v>417</v>
      </c>
      <c r="C418" s="504" t="s">
        <v>2081</v>
      </c>
      <c r="D418" s="504" t="s">
        <v>102</v>
      </c>
      <c r="E418" s="504" t="s">
        <v>33</v>
      </c>
      <c r="F418" s="504" t="s">
        <v>13</v>
      </c>
      <c r="G418" s="504" t="s">
        <v>1879</v>
      </c>
      <c r="H418" s="504" t="s">
        <v>166</v>
      </c>
      <c r="I418" s="504">
        <v>129</v>
      </c>
    </row>
    <row r="419" spans="2:9">
      <c r="B419" s="503">
        <v>418</v>
      </c>
      <c r="C419" s="504" t="s">
        <v>2081</v>
      </c>
      <c r="D419" s="504" t="s">
        <v>102</v>
      </c>
      <c r="E419" s="504" t="s">
        <v>33</v>
      </c>
      <c r="F419" s="504" t="s">
        <v>34</v>
      </c>
      <c r="G419" s="504" t="s">
        <v>1881</v>
      </c>
      <c r="H419" s="504" t="s">
        <v>57</v>
      </c>
      <c r="I419" s="504">
        <v>529</v>
      </c>
    </row>
    <row r="420" spans="2:9">
      <c r="B420" s="503">
        <v>419</v>
      </c>
      <c r="C420" s="504" t="s">
        <v>2081</v>
      </c>
      <c r="D420" s="504" t="s">
        <v>102</v>
      </c>
      <c r="E420" s="504" t="s">
        <v>33</v>
      </c>
      <c r="F420" s="504" t="s">
        <v>86</v>
      </c>
      <c r="G420" s="504" t="s">
        <v>1882</v>
      </c>
      <c r="H420" s="504" t="s">
        <v>57</v>
      </c>
      <c r="I420" s="504">
        <v>530</v>
      </c>
    </row>
    <row r="421" spans="2:9">
      <c r="B421" s="503">
        <v>420</v>
      </c>
      <c r="C421" s="504" t="s">
        <v>2081</v>
      </c>
      <c r="D421" s="504" t="s">
        <v>102</v>
      </c>
      <c r="E421" s="504" t="s">
        <v>33</v>
      </c>
      <c r="F421" s="504" t="s">
        <v>160</v>
      </c>
      <c r="G421" s="504" t="s">
        <v>1880</v>
      </c>
      <c r="H421" s="504" t="s">
        <v>166</v>
      </c>
      <c r="I421" s="504">
        <v>130</v>
      </c>
    </row>
    <row r="422" spans="2:9">
      <c r="B422" s="503">
        <v>421</v>
      </c>
      <c r="C422" s="504" t="s">
        <v>2081</v>
      </c>
      <c r="D422" s="504" t="s">
        <v>158</v>
      </c>
      <c r="E422" s="504" t="s">
        <v>28</v>
      </c>
      <c r="F422" s="504" t="s">
        <v>5</v>
      </c>
      <c r="G422" s="504" t="s">
        <v>1879</v>
      </c>
      <c r="H422" s="504" t="s">
        <v>56</v>
      </c>
      <c r="I422" s="504">
        <v>206</v>
      </c>
    </row>
    <row r="423" spans="2:9">
      <c r="B423" s="503">
        <v>422</v>
      </c>
      <c r="C423" s="504" t="s">
        <v>2081</v>
      </c>
      <c r="D423" s="504" t="s">
        <v>158</v>
      </c>
      <c r="E423" s="504" t="s">
        <v>28</v>
      </c>
      <c r="F423" s="504" t="s">
        <v>30</v>
      </c>
      <c r="G423" s="504" t="s">
        <v>1879</v>
      </c>
      <c r="H423" s="504" t="s">
        <v>56</v>
      </c>
      <c r="I423" s="504">
        <v>207</v>
      </c>
    </row>
    <row r="424" spans="2:9">
      <c r="B424" s="503">
        <v>423</v>
      </c>
      <c r="C424" s="504" t="s">
        <v>2081</v>
      </c>
      <c r="D424" s="504" t="s">
        <v>158</v>
      </c>
      <c r="E424" s="504" t="s">
        <v>28</v>
      </c>
      <c r="F424" s="504" t="s">
        <v>10</v>
      </c>
      <c r="G424" s="504" t="s">
        <v>1881</v>
      </c>
      <c r="H424" s="504" t="s">
        <v>56</v>
      </c>
      <c r="I424" s="504">
        <v>208</v>
      </c>
    </row>
    <row r="425" spans="2:9">
      <c r="B425" s="503">
        <v>424</v>
      </c>
      <c r="C425" s="504" t="s">
        <v>2081</v>
      </c>
      <c r="D425" s="504" t="s">
        <v>158</v>
      </c>
      <c r="E425" s="504" t="s">
        <v>28</v>
      </c>
      <c r="F425" s="504" t="s">
        <v>13</v>
      </c>
      <c r="G425" s="504" t="s">
        <v>1881</v>
      </c>
      <c r="H425" s="504" t="s">
        <v>56</v>
      </c>
      <c r="I425" s="504">
        <v>209</v>
      </c>
    </row>
    <row r="426" spans="2:9">
      <c r="B426" s="503">
        <v>425</v>
      </c>
      <c r="C426" s="504" t="s">
        <v>2081</v>
      </c>
      <c r="D426" s="504" t="s">
        <v>158</v>
      </c>
      <c r="E426" s="504" t="s">
        <v>28</v>
      </c>
      <c r="F426" s="504" t="s">
        <v>34</v>
      </c>
      <c r="G426" s="504" t="s">
        <v>1882</v>
      </c>
      <c r="H426" s="504" t="s">
        <v>56</v>
      </c>
      <c r="I426" s="504">
        <v>210</v>
      </c>
    </row>
    <row r="427" spans="2:9">
      <c r="B427" s="503">
        <v>426</v>
      </c>
      <c r="C427" s="504" t="s">
        <v>2081</v>
      </c>
      <c r="D427" s="504" t="s">
        <v>158</v>
      </c>
      <c r="E427" s="504" t="s">
        <v>28</v>
      </c>
      <c r="F427" s="504" t="s">
        <v>86</v>
      </c>
      <c r="G427" s="504" t="s">
        <v>1882</v>
      </c>
      <c r="H427" s="504" t="s">
        <v>56</v>
      </c>
      <c r="I427" s="504">
        <v>211</v>
      </c>
    </row>
    <row r="428" spans="2:9">
      <c r="B428" s="503">
        <v>427</v>
      </c>
      <c r="C428" s="504" t="s">
        <v>2081</v>
      </c>
      <c r="D428" s="504" t="s">
        <v>158</v>
      </c>
      <c r="E428" s="504" t="s">
        <v>28</v>
      </c>
      <c r="F428" s="504" t="s">
        <v>160</v>
      </c>
      <c r="G428" s="504" t="s">
        <v>1882</v>
      </c>
      <c r="H428" s="504" t="s">
        <v>56</v>
      </c>
      <c r="I428" s="504">
        <v>212</v>
      </c>
    </row>
    <row r="429" spans="2:9">
      <c r="B429" s="503">
        <v>428</v>
      </c>
      <c r="C429" s="504" t="s">
        <v>2081</v>
      </c>
      <c r="D429" s="504" t="s">
        <v>158</v>
      </c>
      <c r="E429" s="504" t="s">
        <v>31</v>
      </c>
      <c r="F429" s="504" t="s">
        <v>5</v>
      </c>
      <c r="G429" s="504" t="s">
        <v>1880</v>
      </c>
      <c r="H429" s="504" t="s">
        <v>56</v>
      </c>
      <c r="I429" s="504">
        <v>213</v>
      </c>
    </row>
    <row r="430" spans="2:9">
      <c r="B430" s="503">
        <v>429</v>
      </c>
      <c r="C430" s="504" t="s">
        <v>2081</v>
      </c>
      <c r="D430" s="504" t="s">
        <v>158</v>
      </c>
      <c r="E430" s="504" t="s">
        <v>31</v>
      </c>
      <c r="F430" s="504" t="s">
        <v>30</v>
      </c>
      <c r="G430" s="504" t="s">
        <v>1879</v>
      </c>
      <c r="H430" s="504" t="s">
        <v>56</v>
      </c>
      <c r="I430" s="504">
        <v>214</v>
      </c>
    </row>
    <row r="431" spans="2:9">
      <c r="B431" s="503">
        <v>430</v>
      </c>
      <c r="C431" s="504" t="s">
        <v>2081</v>
      </c>
      <c r="D431" s="504" t="s">
        <v>158</v>
      </c>
      <c r="E431" s="504" t="s">
        <v>31</v>
      </c>
      <c r="F431" s="504" t="s">
        <v>10</v>
      </c>
      <c r="G431" s="504" t="s">
        <v>1879</v>
      </c>
      <c r="H431" s="504" t="s">
        <v>56</v>
      </c>
      <c r="I431" s="504">
        <v>215</v>
      </c>
    </row>
    <row r="432" spans="2:9">
      <c r="B432" s="503">
        <v>431</v>
      </c>
      <c r="C432" s="504" t="s">
        <v>2081</v>
      </c>
      <c r="D432" s="504" t="s">
        <v>158</v>
      </c>
      <c r="E432" s="504" t="s">
        <v>31</v>
      </c>
      <c r="F432" s="504" t="s">
        <v>13</v>
      </c>
      <c r="G432" s="504" t="s">
        <v>1881</v>
      </c>
      <c r="H432" s="504" t="s">
        <v>56</v>
      </c>
      <c r="I432" s="504">
        <v>216</v>
      </c>
    </row>
    <row r="433" spans="2:9">
      <c r="B433" s="503">
        <v>432</v>
      </c>
      <c r="C433" s="504" t="s">
        <v>2081</v>
      </c>
      <c r="D433" s="504" t="s">
        <v>158</v>
      </c>
      <c r="E433" s="504" t="s">
        <v>31</v>
      </c>
      <c r="F433" s="504" t="s">
        <v>34</v>
      </c>
      <c r="G433" s="504" t="s">
        <v>1882</v>
      </c>
      <c r="H433" s="504" t="s">
        <v>56</v>
      </c>
      <c r="I433" s="504">
        <v>217</v>
      </c>
    </row>
    <row r="434" spans="2:9">
      <c r="B434" s="503">
        <v>433</v>
      </c>
      <c r="C434" s="504" t="s">
        <v>2081</v>
      </c>
      <c r="D434" s="504" t="s">
        <v>158</v>
      </c>
      <c r="E434" s="504" t="s">
        <v>31</v>
      </c>
      <c r="F434" s="504" t="s">
        <v>86</v>
      </c>
      <c r="G434" s="504" t="s">
        <v>1882</v>
      </c>
      <c r="H434" s="504" t="s">
        <v>56</v>
      </c>
      <c r="I434" s="504">
        <v>218</v>
      </c>
    </row>
    <row r="435" spans="2:9">
      <c r="B435" s="503">
        <v>434</v>
      </c>
      <c r="C435" s="504" t="s">
        <v>2081</v>
      </c>
      <c r="D435" s="504" t="s">
        <v>158</v>
      </c>
      <c r="E435" s="504" t="s">
        <v>31</v>
      </c>
      <c r="F435" s="504" t="s">
        <v>160</v>
      </c>
      <c r="G435" s="504" t="s">
        <v>1879</v>
      </c>
      <c r="H435" s="504" t="s">
        <v>56</v>
      </c>
      <c r="I435" s="504">
        <v>219</v>
      </c>
    </row>
    <row r="436" spans="2:9">
      <c r="B436" s="503">
        <v>435</v>
      </c>
      <c r="C436" s="504" t="s">
        <v>2081</v>
      </c>
      <c r="D436" s="504" t="s">
        <v>158</v>
      </c>
      <c r="E436" s="504" t="s">
        <v>32</v>
      </c>
      <c r="F436" s="504" t="s">
        <v>5</v>
      </c>
      <c r="G436" s="504" t="s">
        <v>1880</v>
      </c>
      <c r="H436" s="504" t="s">
        <v>56</v>
      </c>
      <c r="I436" s="504">
        <v>220</v>
      </c>
    </row>
    <row r="437" spans="2:9">
      <c r="B437" s="503">
        <v>436</v>
      </c>
      <c r="C437" s="504" t="s">
        <v>2081</v>
      </c>
      <c r="D437" s="504" t="s">
        <v>158</v>
      </c>
      <c r="E437" s="504" t="s">
        <v>32</v>
      </c>
      <c r="F437" s="504" t="s">
        <v>30</v>
      </c>
      <c r="G437" s="504" t="s">
        <v>1880</v>
      </c>
      <c r="H437" s="504" t="s">
        <v>56</v>
      </c>
      <c r="I437" s="504">
        <v>221</v>
      </c>
    </row>
    <row r="438" spans="2:9">
      <c r="B438" s="503">
        <v>437</v>
      </c>
      <c r="C438" s="504" t="s">
        <v>2081</v>
      </c>
      <c r="D438" s="504" t="s">
        <v>158</v>
      </c>
      <c r="E438" s="504" t="s">
        <v>32</v>
      </c>
      <c r="F438" s="504" t="s">
        <v>10</v>
      </c>
      <c r="G438" s="504" t="s">
        <v>1880</v>
      </c>
      <c r="H438" s="504" t="s">
        <v>56</v>
      </c>
      <c r="I438" s="504">
        <v>222</v>
      </c>
    </row>
    <row r="439" spans="2:9">
      <c r="B439" s="503">
        <v>438</v>
      </c>
      <c r="C439" s="504" t="s">
        <v>2081</v>
      </c>
      <c r="D439" s="504" t="s">
        <v>158</v>
      </c>
      <c r="E439" s="504" t="s">
        <v>32</v>
      </c>
      <c r="F439" s="504" t="s">
        <v>13</v>
      </c>
      <c r="G439" s="504" t="s">
        <v>1879</v>
      </c>
      <c r="H439" s="504" t="s">
        <v>56</v>
      </c>
      <c r="I439" s="504">
        <v>223</v>
      </c>
    </row>
    <row r="440" spans="2:9">
      <c r="B440" s="503">
        <v>439</v>
      </c>
      <c r="C440" s="504" t="s">
        <v>2081</v>
      </c>
      <c r="D440" s="504" t="s">
        <v>158</v>
      </c>
      <c r="E440" s="504" t="s">
        <v>32</v>
      </c>
      <c r="F440" s="504" t="s">
        <v>34</v>
      </c>
      <c r="G440" s="504" t="s">
        <v>1881</v>
      </c>
      <c r="H440" s="504" t="s">
        <v>56</v>
      </c>
      <c r="I440" s="504">
        <v>224</v>
      </c>
    </row>
    <row r="441" spans="2:9">
      <c r="B441" s="503">
        <v>440</v>
      </c>
      <c r="C441" s="504" t="s">
        <v>2081</v>
      </c>
      <c r="D441" s="504" t="s">
        <v>158</v>
      </c>
      <c r="E441" s="504" t="s">
        <v>32</v>
      </c>
      <c r="F441" s="504" t="s">
        <v>86</v>
      </c>
      <c r="G441" s="504" t="s">
        <v>1882</v>
      </c>
      <c r="H441" s="504" t="s">
        <v>56</v>
      </c>
      <c r="I441" s="504">
        <v>225</v>
      </c>
    </row>
    <row r="442" spans="2:9">
      <c r="B442" s="503">
        <v>441</v>
      </c>
      <c r="C442" s="504" t="s">
        <v>2081</v>
      </c>
      <c r="D442" s="504" t="s">
        <v>158</v>
      </c>
      <c r="E442" s="504" t="s">
        <v>32</v>
      </c>
      <c r="F442" s="504" t="s">
        <v>160</v>
      </c>
      <c r="G442" s="504" t="s">
        <v>1880</v>
      </c>
      <c r="H442" s="504" t="s">
        <v>56</v>
      </c>
      <c r="I442" s="504">
        <v>226</v>
      </c>
    </row>
    <row r="443" spans="2:9">
      <c r="B443" s="503">
        <v>442</v>
      </c>
      <c r="C443" s="504" t="s">
        <v>2081</v>
      </c>
      <c r="D443" s="504" t="s">
        <v>158</v>
      </c>
      <c r="E443" s="504" t="s">
        <v>33</v>
      </c>
      <c r="F443" s="504" t="s">
        <v>5</v>
      </c>
      <c r="G443" s="504" t="s">
        <v>1880</v>
      </c>
      <c r="H443" s="504" t="s">
        <v>56</v>
      </c>
      <c r="I443" s="504">
        <v>227</v>
      </c>
    </row>
    <row r="444" spans="2:9">
      <c r="B444" s="503">
        <v>443</v>
      </c>
      <c r="C444" s="504" t="s">
        <v>2081</v>
      </c>
      <c r="D444" s="504" t="s">
        <v>158</v>
      </c>
      <c r="E444" s="504" t="s">
        <v>33</v>
      </c>
      <c r="F444" s="504" t="s">
        <v>30</v>
      </c>
      <c r="G444" s="504" t="s">
        <v>1880</v>
      </c>
      <c r="H444" s="504" t="s">
        <v>56</v>
      </c>
      <c r="I444" s="504">
        <v>228</v>
      </c>
    </row>
    <row r="445" spans="2:9">
      <c r="B445" s="503">
        <v>444</v>
      </c>
      <c r="C445" s="504" t="s">
        <v>2081</v>
      </c>
      <c r="D445" s="504" t="s">
        <v>158</v>
      </c>
      <c r="E445" s="504" t="s">
        <v>33</v>
      </c>
      <c r="F445" s="504" t="s">
        <v>10</v>
      </c>
      <c r="G445" s="504" t="s">
        <v>1880</v>
      </c>
      <c r="H445" s="504" t="s">
        <v>56</v>
      </c>
      <c r="I445" s="504">
        <v>229</v>
      </c>
    </row>
    <row r="446" spans="2:9">
      <c r="B446" s="503">
        <v>445</v>
      </c>
      <c r="C446" s="504" t="s">
        <v>2081</v>
      </c>
      <c r="D446" s="504" t="s">
        <v>158</v>
      </c>
      <c r="E446" s="504" t="s">
        <v>33</v>
      </c>
      <c r="F446" s="504" t="s">
        <v>13</v>
      </c>
      <c r="G446" s="504" t="s">
        <v>1879</v>
      </c>
      <c r="H446" s="504" t="s">
        <v>56</v>
      </c>
      <c r="I446" s="504">
        <v>230</v>
      </c>
    </row>
    <row r="447" spans="2:9">
      <c r="B447" s="503">
        <v>446</v>
      </c>
      <c r="C447" s="504" t="s">
        <v>2081</v>
      </c>
      <c r="D447" s="504" t="s">
        <v>158</v>
      </c>
      <c r="E447" s="504" t="s">
        <v>33</v>
      </c>
      <c r="F447" s="504" t="s">
        <v>34</v>
      </c>
      <c r="G447" s="504" t="s">
        <v>1881</v>
      </c>
      <c r="H447" s="504" t="s">
        <v>56</v>
      </c>
      <c r="I447" s="504">
        <v>231</v>
      </c>
    </row>
    <row r="448" spans="2:9">
      <c r="B448" s="503">
        <v>447</v>
      </c>
      <c r="C448" s="504" t="s">
        <v>2081</v>
      </c>
      <c r="D448" s="504" t="s">
        <v>158</v>
      </c>
      <c r="E448" s="504" t="s">
        <v>33</v>
      </c>
      <c r="F448" s="504" t="s">
        <v>86</v>
      </c>
      <c r="G448" s="504" t="s">
        <v>1882</v>
      </c>
      <c r="H448" s="504" t="s">
        <v>56</v>
      </c>
      <c r="I448" s="504">
        <v>232</v>
      </c>
    </row>
    <row r="449" spans="2:9">
      <c r="B449" s="503">
        <v>448</v>
      </c>
      <c r="C449" s="504" t="s">
        <v>2081</v>
      </c>
      <c r="D449" s="504" t="s">
        <v>158</v>
      </c>
      <c r="E449" s="504" t="s">
        <v>33</v>
      </c>
      <c r="F449" s="504" t="s">
        <v>160</v>
      </c>
      <c r="G449" s="504" t="s">
        <v>1880</v>
      </c>
      <c r="H449" s="504" t="s">
        <v>56</v>
      </c>
      <c r="I449" s="504">
        <v>233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C3ECF-8CC0-430A-9849-56FE4FE666E1}">
  <sheetPr>
    <tabColor theme="5" tint="0.79998168889431442"/>
  </sheetPr>
  <dimension ref="B1:G40"/>
  <sheetViews>
    <sheetView workbookViewId="0"/>
  </sheetViews>
  <sheetFormatPr baseColWidth="10" defaultColWidth="9" defaultRowHeight="14"/>
  <cols>
    <col min="1" max="1" width="2.5" style="265" customWidth="1"/>
    <col min="2" max="2" width="7.6640625" style="265" bestFit="1" customWidth="1"/>
    <col min="3" max="3" width="23.83203125" style="265" bestFit="1" customWidth="1"/>
    <col min="4" max="4" width="25.5" style="265" bestFit="1" customWidth="1"/>
    <col min="5" max="5" width="24.33203125" style="265" bestFit="1" customWidth="1"/>
    <col min="6" max="16384" width="9" style="265"/>
  </cols>
  <sheetData>
    <row r="1" spans="2:5">
      <c r="B1" s="505" t="s">
        <v>2082</v>
      </c>
      <c r="C1" s="505"/>
      <c r="D1" s="505"/>
      <c r="E1" s="505"/>
    </row>
    <row r="2" spans="2:5">
      <c r="B2" s="506" t="s">
        <v>2083</v>
      </c>
      <c r="C2" s="506" t="s">
        <v>1443</v>
      </c>
      <c r="D2" s="506" t="s">
        <v>2084</v>
      </c>
      <c r="E2" s="506" t="s">
        <v>2085</v>
      </c>
    </row>
    <row r="3" spans="2:5">
      <c r="B3" s="507" t="s">
        <v>2086</v>
      </c>
      <c r="C3" s="507" t="s">
        <v>2087</v>
      </c>
      <c r="D3" s="507" t="s">
        <v>2088</v>
      </c>
      <c r="E3" s="507" t="s">
        <v>2089</v>
      </c>
    </row>
    <row r="4" spans="2:5">
      <c r="B4" s="507" t="s">
        <v>2090</v>
      </c>
      <c r="C4" s="507" t="s">
        <v>1530</v>
      </c>
      <c r="D4" s="507" t="s">
        <v>2088</v>
      </c>
      <c r="E4" s="507" t="s">
        <v>2089</v>
      </c>
    </row>
    <row r="5" spans="2:5">
      <c r="B5" s="507" t="s">
        <v>2091</v>
      </c>
      <c r="C5" s="507" t="s">
        <v>1609</v>
      </c>
      <c r="D5" s="507" t="s">
        <v>2088</v>
      </c>
      <c r="E5" s="507" t="s">
        <v>2089</v>
      </c>
    </row>
    <row r="6" spans="2:5">
      <c r="B6" s="507" t="s">
        <v>2092</v>
      </c>
      <c r="C6" s="507" t="s">
        <v>2093</v>
      </c>
      <c r="D6" s="507" t="s">
        <v>2088</v>
      </c>
      <c r="E6" s="507" t="s">
        <v>2089</v>
      </c>
    </row>
    <row r="7" spans="2:5">
      <c r="B7" s="507" t="s">
        <v>2094</v>
      </c>
      <c r="C7" s="507" t="s">
        <v>2095</v>
      </c>
      <c r="D7" s="507" t="s">
        <v>2088</v>
      </c>
      <c r="E7" s="507" t="s">
        <v>2089</v>
      </c>
    </row>
    <row r="8" spans="2:5">
      <c r="B8" s="507" t="s">
        <v>2096</v>
      </c>
      <c r="C8" s="507" t="s">
        <v>1623</v>
      </c>
      <c r="D8" s="507" t="s">
        <v>2088</v>
      </c>
      <c r="E8" s="507" t="s">
        <v>2089</v>
      </c>
    </row>
    <row r="9" spans="2:5">
      <c r="B9" s="507" t="s">
        <v>2097</v>
      </c>
      <c r="C9" s="507" t="s">
        <v>961</v>
      </c>
      <c r="D9" s="507" t="s">
        <v>2088</v>
      </c>
      <c r="E9" s="507" t="s">
        <v>2089</v>
      </c>
    </row>
    <row r="10" spans="2:5">
      <c r="B10" s="507" t="s">
        <v>2098</v>
      </c>
      <c r="C10" s="507" t="s">
        <v>965</v>
      </c>
      <c r="D10" s="507" t="s">
        <v>2088</v>
      </c>
      <c r="E10" s="507" t="s">
        <v>2089</v>
      </c>
    </row>
    <row r="11" spans="2:5">
      <c r="B11" s="507" t="s">
        <v>2099</v>
      </c>
      <c r="C11" s="507" t="s">
        <v>974</v>
      </c>
      <c r="D11" s="507" t="s">
        <v>2100</v>
      </c>
      <c r="E11" s="507" t="s">
        <v>2101</v>
      </c>
    </row>
    <row r="12" spans="2:5">
      <c r="B12" s="507" t="s">
        <v>2102</v>
      </c>
      <c r="C12" s="507" t="s">
        <v>974</v>
      </c>
      <c r="D12" s="507" t="s">
        <v>2100</v>
      </c>
      <c r="E12" s="507" t="s">
        <v>2101</v>
      </c>
    </row>
    <row r="13" spans="2:5">
      <c r="B13" s="507" t="s">
        <v>2103</v>
      </c>
      <c r="C13" s="507" t="s">
        <v>1626</v>
      </c>
      <c r="D13" s="507" t="s">
        <v>2100</v>
      </c>
      <c r="E13" s="507" t="s">
        <v>2101</v>
      </c>
    </row>
    <row r="14" spans="2:5">
      <c r="B14" s="507" t="s">
        <v>2104</v>
      </c>
      <c r="C14" s="507" t="s">
        <v>684</v>
      </c>
      <c r="D14" s="507" t="s">
        <v>2100</v>
      </c>
      <c r="E14" s="507" t="s">
        <v>2101</v>
      </c>
    </row>
    <row r="21" spans="2:5" ht="15">
      <c r="B21" s="508" t="s">
        <v>84</v>
      </c>
    </row>
    <row r="22" spans="2:5">
      <c r="B22" s="509"/>
    </row>
    <row r="23" spans="2:5">
      <c r="B23" s="509" t="s">
        <v>2105</v>
      </c>
    </row>
    <row r="24" spans="2:5">
      <c r="B24" s="265" t="s">
        <v>2106</v>
      </c>
    </row>
    <row r="25" spans="2:5">
      <c r="B25" s="265" t="s">
        <v>2107</v>
      </c>
    </row>
    <row r="26" spans="2:5">
      <c r="B26" s="265" t="s">
        <v>2108</v>
      </c>
      <c r="E26" s="510"/>
    </row>
    <row r="27" spans="2:5">
      <c r="B27" s="506"/>
      <c r="C27" s="506" t="s">
        <v>2109</v>
      </c>
      <c r="D27" s="506" t="s">
        <v>2110</v>
      </c>
    </row>
    <row r="28" spans="2:5" ht="15">
      <c r="B28" s="511">
        <v>1</v>
      </c>
      <c r="C28" s="148" t="s">
        <v>2111</v>
      </c>
      <c r="D28" s="148" t="s">
        <v>1616</v>
      </c>
    </row>
    <row r="29" spans="2:5" ht="15">
      <c r="B29" s="511">
        <v>2</v>
      </c>
      <c r="C29" s="148" t="s">
        <v>2112</v>
      </c>
      <c r="D29" s="148" t="s">
        <v>1616</v>
      </c>
    </row>
    <row r="30" spans="2:5" ht="15">
      <c r="B30" s="511">
        <v>3</v>
      </c>
      <c r="C30" s="148" t="s">
        <v>2113</v>
      </c>
      <c r="D30" s="148" t="s">
        <v>1616</v>
      </c>
    </row>
    <row r="34" spans="2:7">
      <c r="B34" s="509" t="s">
        <v>2114</v>
      </c>
    </row>
    <row r="35" spans="2:7">
      <c r="B35" s="636"/>
      <c r="C35" s="636" t="s">
        <v>2115</v>
      </c>
      <c r="D35" s="636" t="s">
        <v>2116</v>
      </c>
      <c r="E35" s="636" t="s">
        <v>2117</v>
      </c>
      <c r="F35" s="636"/>
      <c r="G35" s="636"/>
    </row>
    <row r="36" spans="2:7" ht="15">
      <c r="B36" s="636"/>
      <c r="C36" s="636"/>
      <c r="D36" s="636"/>
      <c r="E36" s="512" t="s">
        <v>2118</v>
      </c>
      <c r="F36" s="512" t="s">
        <v>2119</v>
      </c>
      <c r="G36" s="512" t="s">
        <v>2119</v>
      </c>
    </row>
    <row r="37" spans="2:7" ht="15">
      <c r="B37" s="511">
        <v>1</v>
      </c>
      <c r="C37" s="148" t="s">
        <v>2120</v>
      </c>
      <c r="D37" s="148" t="s">
        <v>2121</v>
      </c>
      <c r="E37" s="148" t="s">
        <v>2121</v>
      </c>
      <c r="F37" s="148">
        <v>1</v>
      </c>
      <c r="G37" s="148">
        <v>3</v>
      </c>
    </row>
    <row r="38" spans="2:7" ht="15">
      <c r="B38" s="511">
        <v>2</v>
      </c>
      <c r="C38" s="148" t="s">
        <v>2122</v>
      </c>
      <c r="D38" s="148" t="s">
        <v>2121</v>
      </c>
      <c r="E38" s="148" t="s">
        <v>2121</v>
      </c>
      <c r="F38" s="148">
        <v>2</v>
      </c>
      <c r="G38" s="148">
        <v>3</v>
      </c>
    </row>
    <row r="39" spans="2:7" ht="15">
      <c r="B39" s="511">
        <v>3</v>
      </c>
      <c r="C39" s="148" t="s">
        <v>2122</v>
      </c>
      <c r="D39" s="148" t="s">
        <v>2123</v>
      </c>
      <c r="E39" s="148" t="s">
        <v>2123</v>
      </c>
      <c r="F39" s="148">
        <v>1</v>
      </c>
      <c r="G39" s="148">
        <v>2</v>
      </c>
    </row>
    <row r="40" spans="2:7" ht="15">
      <c r="B40" s="511">
        <v>4</v>
      </c>
      <c r="C40" s="148" t="s">
        <v>2122</v>
      </c>
      <c r="D40" s="148" t="s">
        <v>1623</v>
      </c>
      <c r="E40" s="148" t="s">
        <v>1623</v>
      </c>
      <c r="F40" s="148">
        <v>2</v>
      </c>
      <c r="G40" s="148">
        <v>1</v>
      </c>
    </row>
  </sheetData>
  <mergeCells count="4">
    <mergeCell ref="B35:B36"/>
    <mergeCell ref="C35:C36"/>
    <mergeCell ref="D35:D36"/>
    <mergeCell ref="E35:G35"/>
  </mergeCells>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4C920E3CDF296A4DA164753BD618D2DC" ma:contentTypeVersion="4" ma:contentTypeDescription="새 문서를 만듭니다." ma:contentTypeScope="" ma:versionID="5346dfbffa04f866a17aed0d4f852c45">
  <xsd:schema xmlns:xsd="http://www.w3.org/2001/XMLSchema" xmlns:xs="http://www.w3.org/2001/XMLSchema" xmlns:p="http://schemas.microsoft.com/office/2006/metadata/properties" xmlns:ns3="b4a7f3fc-5aa6-4018-ab60-3986696db710" targetNamespace="http://schemas.microsoft.com/office/2006/metadata/properties" ma:root="true" ma:fieldsID="15713dfdd71c6186c8d11d215dbf6fac" ns3:_="">
    <xsd:import namespace="b4a7f3fc-5aa6-4018-ab60-3986696db71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a7f3fc-5aa6-4018-ab60-3986696db7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B0A52A-FFB5-41E6-A3E5-AD9D4EF95A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a7f3fc-5aa6-4018-ab60-3986696db7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F66275-BEAF-4FA1-BCAF-EA4E8C7C3EDE}">
  <ds:schemaRefs>
    <ds:schemaRef ds:uri="http://schemas.microsoft.com/sharepoint/v3/contenttype/forms"/>
  </ds:schemaRefs>
</ds:datastoreItem>
</file>

<file path=customXml/itemProps3.xml><?xml version="1.0" encoding="utf-8"?>
<ds:datastoreItem xmlns:ds="http://schemas.openxmlformats.org/officeDocument/2006/customXml" ds:itemID="{1AF83498-2A1D-4913-9F6F-B73F5EE63A01}">
  <ds:schemaRefs>
    <ds:schemaRef ds:uri="http://schemas.microsoft.com/office/2006/documentManagement/types"/>
    <ds:schemaRef ds:uri="http://purl.org/dc/terms/"/>
    <ds:schemaRef ds:uri="http://purl.org/dc/elements/1.1/"/>
    <ds:schemaRef ds:uri="http://schemas.microsoft.com/office/2006/metadata/properties"/>
    <ds:schemaRef ds:uri="http://schemas.openxmlformats.org/package/2006/metadata/core-properties"/>
    <ds:schemaRef ds:uri="b4a7f3fc-5aa6-4018-ab60-3986696db710"/>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워크시트</vt:lpstr>
      </vt:variant>
      <vt:variant>
        <vt:i4>30</vt:i4>
      </vt:variant>
      <vt:variant>
        <vt:lpstr>이름 지정된 범위</vt:lpstr>
      </vt:variant>
      <vt:variant>
        <vt:i4>2</vt:i4>
      </vt:variant>
    </vt:vector>
  </HeadingPairs>
  <TitlesOfParts>
    <vt:vector size="32" baseType="lpstr">
      <vt:lpstr>(종합)기준정보Table_190808</vt:lpstr>
      <vt:lpstr>기변5G(예외포함)</vt:lpstr>
      <vt:lpstr>기변LTE</vt:lpstr>
      <vt:lpstr>기변LTE예외조건</vt:lpstr>
      <vt:lpstr>기변3G</vt:lpstr>
      <vt:lpstr>신규5G(예외포함)</vt:lpstr>
      <vt:lpstr>신규LTE</vt:lpstr>
      <vt:lpstr>신규3G</vt:lpstr>
      <vt:lpstr>기변_내고패</vt:lpstr>
      <vt:lpstr>신규_내고패</vt:lpstr>
      <vt:lpstr>기변_유선</vt:lpstr>
      <vt:lpstr>신규_유선</vt:lpstr>
      <vt:lpstr>(신규)추천Logicⓒ(유선,결합)_0717_2</vt:lpstr>
      <vt:lpstr>기변LTE예외조건(byCNC)</vt:lpstr>
      <vt:lpstr>추천로직반영여부_확인</vt:lpstr>
      <vt:lpstr>뒤는모르겠음</vt:lpstr>
      <vt:lpstr>(종합)중복불가Table_1213배포용</vt:lpstr>
      <vt:lpstr>ML기반추천상품_이원지님께 확인 요청</vt:lpstr>
      <vt:lpstr>(기변)추천상품리스트_190711</vt:lpstr>
      <vt:lpstr>(신규)추천상품리스트_1214</vt:lpstr>
      <vt:lpstr>(신규)추천Logicⓑ(부가서비스)_1015</vt:lpstr>
      <vt:lpstr>(신규)유선추천상품리스트_190701</vt:lpstr>
      <vt:lpstr>(기변)유선추천상품리스트_190701</vt:lpstr>
      <vt:lpstr>(신규)추천Logicⓒ(유선,결합)_0717</vt:lpstr>
      <vt:lpstr>(신규)추천Logicⓓ(생활가치,2nd)_0717 (2)</vt:lpstr>
      <vt:lpstr>(일반업무)추천상품리스트</vt:lpstr>
      <vt:lpstr>(내고패)상품리스트_1130</vt:lpstr>
      <vt:lpstr>(내고패)기변추천Scheme_1130</vt:lpstr>
      <vt:lpstr>(내고패)신규추천Scheme</vt:lpstr>
      <vt:lpstr>arpu참고</vt:lpstr>
      <vt:lpstr>'(기변)유선추천상품리스트_190701'!Print_Area</vt:lpstr>
      <vt:lpstr>'(기변)추천상품리스트_190711'!Print_Area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남보영/마케팅Intelligence팀</dc:creator>
  <cp:lastModifiedBy>Microsoft Office User</cp:lastModifiedBy>
  <dcterms:created xsi:type="dcterms:W3CDTF">2018-08-23T00:59:15Z</dcterms:created>
  <dcterms:modified xsi:type="dcterms:W3CDTF">2020-03-26T03:52:25Z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0x0101004C920E3CDF296A4DA164753BD618D2DC</vt:lpwstr>
  </property>
</Properties>
</file>