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heets/sheet1.xml" ContentType="application/vnd.openxmlformats-officedocument.spreadsheetml.chart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5605" windowHeight="14565" tabRatio="608" activeTab="5"/>
  </bookViews>
  <sheets>
    <sheet name="LED on-off Voltage" sheetId="2" r:id="rId1"/>
    <sheet name="Input Current" sheetId="3" r:id="rId2"/>
    <sheet name="LED Light Output" sheetId="4" r:id="rId3"/>
    <sheet name="Input Power" sheetId="5" r:id="rId4"/>
    <sheet name="LED Light Output at Input Power" sheetId="6" r:id="rId5"/>
    <sheet name="Base Resistor Testing" sheetId="1" r:id="rId6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1"/>
  <c r="F86"/>
  <c r="F87"/>
  <c r="F88"/>
  <c r="F89"/>
  <c r="F90"/>
  <c r="F91"/>
  <c r="F92"/>
  <c r="F93"/>
  <c r="F94"/>
  <c r="F95"/>
  <c r="F74"/>
  <c r="F75"/>
  <c r="F76"/>
  <c r="F77"/>
  <c r="F78"/>
  <c r="F79"/>
  <c r="F80"/>
  <c r="F81"/>
  <c r="F82"/>
  <c r="F83"/>
  <c r="F62"/>
  <c r="F63"/>
  <c r="F64"/>
  <c r="F65"/>
  <c r="F66"/>
  <c r="F67"/>
  <c r="F68"/>
  <c r="F69"/>
  <c r="F70"/>
  <c r="F71"/>
  <c r="F50"/>
  <c r="F51"/>
  <c r="F52"/>
  <c r="F53"/>
  <c r="F54"/>
  <c r="F55"/>
  <c r="F56"/>
  <c r="F57"/>
  <c r="F58"/>
  <c r="F59"/>
  <c r="F37"/>
  <c r="F38"/>
  <c r="F39"/>
  <c r="F40"/>
  <c r="F41"/>
  <c r="F42"/>
  <c r="F43"/>
  <c r="F44"/>
  <c r="F45"/>
  <c r="F46"/>
  <c r="F25"/>
  <c r="F26"/>
  <c r="F27"/>
  <c r="F28"/>
  <c r="F29"/>
  <c r="F30"/>
  <c r="F31"/>
  <c r="F32"/>
  <c r="F33"/>
  <c r="F34"/>
  <c r="F13"/>
  <c r="F14"/>
  <c r="F15"/>
  <c r="F16"/>
  <c r="F17"/>
  <c r="F18"/>
  <c r="F19"/>
  <c r="F20"/>
  <c r="F21"/>
  <c r="F22"/>
  <c r="J87"/>
  <c r="K87"/>
  <c r="J88"/>
  <c r="K88"/>
  <c r="J89"/>
  <c r="K89"/>
  <c r="J90"/>
  <c r="K90"/>
  <c r="J91"/>
  <c r="K91"/>
  <c r="J92"/>
  <c r="K92"/>
  <c r="J93"/>
  <c r="K93"/>
  <c r="J94"/>
  <c r="K94"/>
  <c r="J95"/>
  <c r="K95"/>
  <c r="J86"/>
  <c r="K86"/>
  <c r="H87"/>
  <c r="H88"/>
  <c r="H89"/>
  <c r="H90"/>
  <c r="H91"/>
  <c r="H92"/>
  <c r="H93"/>
  <c r="H94"/>
  <c r="H95"/>
  <c r="H86"/>
  <c r="J75"/>
  <c r="K75"/>
  <c r="J76"/>
  <c r="K76"/>
  <c r="J77"/>
  <c r="K77"/>
  <c r="J78"/>
  <c r="K78"/>
  <c r="J79"/>
  <c r="K79"/>
  <c r="J80"/>
  <c r="K80"/>
  <c r="J81"/>
  <c r="K81"/>
  <c r="J82"/>
  <c r="K82"/>
  <c r="J83"/>
  <c r="K83"/>
  <c r="J74"/>
  <c r="K74"/>
  <c r="H75"/>
  <c r="H76"/>
  <c r="H77"/>
  <c r="H78"/>
  <c r="H79"/>
  <c r="H80"/>
  <c r="H81"/>
  <c r="H82"/>
  <c r="H83"/>
  <c r="H74"/>
  <c r="J63"/>
  <c r="K63"/>
  <c r="J64"/>
  <c r="K64"/>
  <c r="J65"/>
  <c r="K65"/>
  <c r="J66"/>
  <c r="K66"/>
  <c r="J67"/>
  <c r="K67"/>
  <c r="J68"/>
  <c r="K68"/>
  <c r="J69"/>
  <c r="K69"/>
  <c r="J70"/>
  <c r="K70"/>
  <c r="J71"/>
  <c r="K71"/>
  <c r="J62"/>
  <c r="K62"/>
  <c r="H63"/>
  <c r="H64"/>
  <c r="H65"/>
  <c r="H66"/>
  <c r="H67"/>
  <c r="H68"/>
  <c r="H69"/>
  <c r="H70"/>
  <c r="H71"/>
  <c r="H62"/>
  <c r="J51"/>
  <c r="K51"/>
  <c r="J52"/>
  <c r="K52"/>
  <c r="J53"/>
  <c r="K53"/>
  <c r="J54"/>
  <c r="K54"/>
  <c r="J55"/>
  <c r="K55"/>
  <c r="J56"/>
  <c r="K56"/>
  <c r="J57"/>
  <c r="K57"/>
  <c r="J58"/>
  <c r="K58"/>
  <c r="J59"/>
  <c r="K59"/>
  <c r="J50"/>
  <c r="K50"/>
  <c r="H51"/>
  <c r="H52"/>
  <c r="H53"/>
  <c r="H54"/>
  <c r="H55"/>
  <c r="H56"/>
  <c r="H57"/>
  <c r="H58"/>
  <c r="H59"/>
  <c r="H50"/>
  <c r="J38"/>
  <c r="K38"/>
  <c r="J39"/>
  <c r="K39"/>
  <c r="J40"/>
  <c r="K40"/>
  <c r="J41"/>
  <c r="K41"/>
  <c r="J42"/>
  <c r="K42"/>
  <c r="J43"/>
  <c r="K43"/>
  <c r="J44"/>
  <c r="K44"/>
  <c r="J45"/>
  <c r="K45"/>
  <c r="J46"/>
  <c r="K46"/>
  <c r="J37"/>
  <c r="K37"/>
  <c r="H38"/>
  <c r="H39"/>
  <c r="H40"/>
  <c r="H41"/>
  <c r="H42"/>
  <c r="H43"/>
  <c r="H44"/>
  <c r="H45"/>
  <c r="H46"/>
  <c r="H37"/>
  <c r="J26"/>
  <c r="K26"/>
  <c r="J27"/>
  <c r="K27"/>
  <c r="J28"/>
  <c r="K28"/>
  <c r="J29"/>
  <c r="K29"/>
  <c r="J30"/>
  <c r="K30"/>
  <c r="J31"/>
  <c r="K31"/>
  <c r="J32"/>
  <c r="K32"/>
  <c r="J33"/>
  <c r="K33"/>
  <c r="J34"/>
  <c r="K34"/>
  <c r="J25"/>
  <c r="K25"/>
  <c r="H26"/>
  <c r="H27"/>
  <c r="H28"/>
  <c r="H29"/>
  <c r="H30"/>
  <c r="H31"/>
  <c r="H32"/>
  <c r="H33"/>
  <c r="H34"/>
  <c r="H25"/>
  <c r="J13"/>
  <c r="J14"/>
  <c r="J15"/>
  <c r="J16"/>
  <c r="J17"/>
  <c r="J18"/>
  <c r="J19"/>
  <c r="J20"/>
  <c r="J21"/>
  <c r="J22"/>
  <c r="K13"/>
  <c r="K14"/>
  <c r="K15"/>
  <c r="K16"/>
  <c r="K17"/>
  <c r="K18"/>
  <c r="K19"/>
  <c r="K20"/>
  <c r="K21"/>
  <c r="K22"/>
  <c r="H14"/>
  <c r="H15"/>
  <c r="H16"/>
  <c r="H17"/>
  <c r="H18"/>
  <c r="H19"/>
  <c r="H20"/>
  <c r="H21"/>
  <c r="H22"/>
</calcChain>
</file>

<file path=xl/sharedStrings.xml><?xml version="1.0" encoding="utf-8"?>
<sst xmlns="http://schemas.openxmlformats.org/spreadsheetml/2006/main" count="94" uniqueCount="33">
  <si>
    <t>Current Sensor:</t>
  </si>
  <si>
    <t>INA180A4</t>
  </si>
  <si>
    <t>Gain</t>
  </si>
  <si>
    <t>V/V</t>
  </si>
  <si>
    <t>Shunt Resistor</t>
  </si>
  <si>
    <t>ohms</t>
  </si>
  <si>
    <t>mA/V</t>
  </si>
  <si>
    <t>1K Resistor</t>
  </si>
  <si>
    <t>2.2K Resistor</t>
  </si>
  <si>
    <t>1.5K Resistor</t>
  </si>
  <si>
    <t>3.3K Resistor</t>
  </si>
  <si>
    <t>4.7K Resistor</t>
  </si>
  <si>
    <t>5.6K Resistor</t>
  </si>
  <si>
    <t>6.8K Resistor</t>
  </si>
  <si>
    <t>Light Sensor</t>
  </si>
  <si>
    <t>TEMT6000</t>
  </si>
  <si>
    <t>Sparkfun breakout</t>
  </si>
  <si>
    <t>BOB-08688</t>
  </si>
  <si>
    <t>Input Current [mA]</t>
  </si>
  <si>
    <t>LED Current [mA]</t>
  </si>
  <si>
    <t>TEMT6000 Collector Current [uA]</t>
  </si>
  <si>
    <t>LED Light Level [lx]</t>
  </si>
  <si>
    <t>Turnoff Voltage [volts]</t>
  </si>
  <si>
    <t>Turnon Voltage [volts]</t>
  </si>
  <si>
    <t>LED Light Level [volts]</t>
  </si>
  <si>
    <t>LED Current Sensor Voltage [volts]</t>
  </si>
  <si>
    <t>Input Voltage [volts]</t>
  </si>
  <si>
    <r>
      <t>Base Resistor [</t>
    </r>
    <r>
      <rPr>
        <sz val="12"/>
        <color theme="1"/>
        <rFont val="Calibri"/>
        <family val="2"/>
        <charset val="204"/>
      </rPr>
      <t>Ω</t>
    </r>
    <r>
      <rPr>
        <sz val="12"/>
        <color theme="1"/>
        <rFont val="Calibri"/>
        <family val="2"/>
        <charset val="204"/>
        <scheme val="minor"/>
      </rPr>
      <t>]</t>
    </r>
  </si>
  <si>
    <t>Switching Frequency [kHz]</t>
  </si>
  <si>
    <r>
      <t>Base Resistor [</t>
    </r>
    <r>
      <rPr>
        <b/>
        <sz val="12"/>
        <color theme="0"/>
        <rFont val="Calibri"/>
        <family val="2"/>
        <charset val="204"/>
      </rPr>
      <t>Ω</t>
    </r>
    <r>
      <rPr>
        <b/>
        <sz val="12"/>
        <color theme="0"/>
        <rFont val="Calibri"/>
        <family val="2"/>
        <charset val="204"/>
        <scheme val="minor"/>
      </rPr>
      <t>]</t>
    </r>
  </si>
  <si>
    <t>Current Sense Resistor</t>
  </si>
  <si>
    <t>Constant Input Voltage
Varaible Base Resistor</t>
  </si>
  <si>
    <t>Input Power [mW]</t>
  </si>
</sst>
</file>

<file path=xl/styles.xml><?xml version="1.0" encoding="utf-8"?>
<styleSheet xmlns="http://schemas.openxmlformats.org/spreadsheetml/2006/main">
  <fonts count="8">
    <font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8"/>
      <color theme="1"/>
      <name val="Calibri"/>
      <scheme val="minor"/>
    </font>
    <font>
      <b/>
      <sz val="12"/>
      <color theme="0"/>
      <name val="Calibri"/>
      <family val="2"/>
      <charset val="204"/>
    </font>
    <font>
      <sz val="12"/>
      <color theme="1"/>
      <name val="Calibri"/>
      <family val="2"/>
      <charset val="204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4" fillId="0" borderId="0" xfId="0" applyFont="1" applyAlignment="1">
      <alignment horizontal="center"/>
    </xf>
    <xf numFmtId="2" fontId="0" fillId="0" borderId="0" xfId="0" applyNumberFormat="1"/>
    <xf numFmtId="0" fontId="4" fillId="0" borderId="0" xfId="0" applyFont="1" applyAlignment="1">
      <alignment horizontal="center" vertical="top" textRotation="90"/>
    </xf>
    <xf numFmtId="0" fontId="7" fillId="0" borderId="0" xfId="0" applyFont="1" applyAlignment="1">
      <alignment horizontal="center" vertical="top" textRotation="90" wrapText="1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22">
    <dxf>
      <numFmt numFmtId="2" formatCode="0.00"/>
    </dxf>
    <dxf>
      <numFmt numFmtId="2" formatCode="0.00"/>
    </dxf>
    <dxf>
      <border outline="0">
        <bottom style="thick">
          <color theme="0"/>
        </bottom>
      </border>
    </dxf>
    <dxf>
      <alignment horizontal="general" vertical="bottom" textRotation="0" wrapText="1" indent="0" relativeIndent="0" justifyLastLine="0" shrinkToFit="0" mergeCell="0" readingOrder="0"/>
    </dxf>
    <dxf>
      <numFmt numFmtId="2" formatCode="0.00"/>
    </dxf>
    <dxf>
      <border outline="0">
        <bottom style="thick">
          <color theme="0"/>
        </bottom>
      </border>
    </dxf>
    <dxf>
      <alignment horizontal="general" vertical="bottom" textRotation="0" wrapText="1" indent="0" relativeIndent="0" justifyLastLine="0" shrinkToFit="0" mergeCell="0" readingOrder="0"/>
    </dxf>
    <dxf>
      <numFmt numFmtId="2" formatCode="0.00"/>
    </dxf>
    <dxf>
      <border outline="0">
        <bottom style="thick">
          <color theme="0"/>
        </bottom>
      </border>
    </dxf>
    <dxf>
      <alignment horizontal="general" vertical="bottom" textRotation="0" wrapText="1" indent="0" relativeIndent="0" justifyLastLine="0" shrinkToFit="0" mergeCell="0" readingOrder="0"/>
    </dxf>
    <dxf>
      <numFmt numFmtId="2" formatCode="0.00"/>
    </dxf>
    <dxf>
      <border outline="0">
        <bottom style="thick">
          <color theme="0"/>
        </bottom>
      </border>
    </dxf>
    <dxf>
      <alignment horizontal="general" vertical="bottom" textRotation="0" wrapText="1" indent="0" relativeIndent="0" justifyLastLine="0" shrinkToFit="0" mergeCell="0" readingOrder="0"/>
    </dxf>
    <dxf>
      <numFmt numFmtId="2" formatCode="0.00"/>
    </dxf>
    <dxf>
      <border outline="0">
        <bottom style="thick">
          <color theme="0"/>
        </bottom>
      </border>
    </dxf>
    <dxf>
      <alignment horizontal="general" vertical="bottom" textRotation="0" wrapText="1" indent="0" relativeIndent="0" justifyLastLine="0" shrinkToFit="0" mergeCell="0" readingOrder="0"/>
    </dxf>
    <dxf>
      <numFmt numFmtId="2" formatCode="0.00"/>
    </dxf>
    <dxf>
      <border outline="0">
        <bottom style="thick">
          <color theme="0"/>
        </bottom>
      </border>
    </dxf>
    <dxf>
      <alignment horizontal="general" vertical="bottom" textRotation="0" wrapText="1" indent="0" relativeIndent="0" justifyLastLine="0" shrinkToFit="0" mergeCell="0" readingOrder="0"/>
    </dxf>
    <dxf>
      <border outline="0">
        <bottom style="thick">
          <color theme="0"/>
        </bottom>
      </border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255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1.xml"/><Relationship Id="rId5" Type="http://schemas.openxmlformats.org/officeDocument/2006/relationships/chartsheet" Target="chartsheets/sheet5.xml"/><Relationship Id="rId10" Type="http://schemas.openxmlformats.org/officeDocument/2006/relationships/calcChain" Target="calcChain.xml"/><Relationship Id="rId4" Type="http://schemas.openxmlformats.org/officeDocument/2006/relationships/chartsheet" Target="chart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LED on/off Voltage Vs Base Resistor Value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LED Turn On</c:v>
          </c:tx>
          <c:xVal>
            <c:numRef>
              <c:f>'Base Resistor Testing'!$B$4:$B$10</c:f>
              <c:numCache>
                <c:formatCode>General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2200</c:v>
                </c:pt>
                <c:pt idx="3">
                  <c:v>3300</c:v>
                </c:pt>
                <c:pt idx="4">
                  <c:v>4700</c:v>
                </c:pt>
                <c:pt idx="5">
                  <c:v>5600</c:v>
                </c:pt>
                <c:pt idx="6">
                  <c:v>6800</c:v>
                </c:pt>
              </c:numCache>
            </c:numRef>
          </c:xVal>
          <c:yVal>
            <c:numRef>
              <c:f>'Base Resistor Testing'!$D$4:$D$10</c:f>
              <c:numCache>
                <c:formatCode>General</c:formatCode>
                <c:ptCount val="7"/>
                <c:pt idx="0">
                  <c:v>0.52</c:v>
                </c:pt>
                <c:pt idx="1">
                  <c:v>0.51</c:v>
                </c:pt>
                <c:pt idx="2">
                  <c:v>0.52</c:v>
                </c:pt>
                <c:pt idx="3">
                  <c:v>0.54</c:v>
                </c:pt>
                <c:pt idx="4">
                  <c:v>0.57999999999999996</c:v>
                </c:pt>
                <c:pt idx="5">
                  <c:v>0.59</c:v>
                </c:pt>
                <c:pt idx="6">
                  <c:v>0.6</c:v>
                </c:pt>
              </c:numCache>
            </c:numRef>
          </c:yVal>
        </c:ser>
        <c:ser>
          <c:idx val="1"/>
          <c:order val="1"/>
          <c:tx>
            <c:v>LED Turn Off</c:v>
          </c:tx>
          <c:xVal>
            <c:numRef>
              <c:f>'Base Resistor Testing'!$B$4:$B$10</c:f>
              <c:numCache>
                <c:formatCode>General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2200</c:v>
                </c:pt>
                <c:pt idx="3">
                  <c:v>3300</c:v>
                </c:pt>
                <c:pt idx="4">
                  <c:v>4700</c:v>
                </c:pt>
                <c:pt idx="5">
                  <c:v>5600</c:v>
                </c:pt>
                <c:pt idx="6">
                  <c:v>6800</c:v>
                </c:pt>
              </c:numCache>
            </c:numRef>
          </c:xVal>
          <c:yVal>
            <c:numRef>
              <c:f>'Base Resistor Testing'!$C$4:$C$10</c:f>
              <c:numCache>
                <c:formatCode>General</c:formatCode>
                <c:ptCount val="7"/>
                <c:pt idx="0">
                  <c:v>0.4002</c:v>
                </c:pt>
                <c:pt idx="1">
                  <c:v>0.42780000000000001</c:v>
                </c:pt>
                <c:pt idx="2">
                  <c:v>0.46960000000000002</c:v>
                </c:pt>
                <c:pt idx="3">
                  <c:v>0.53779999999999994</c:v>
                </c:pt>
                <c:pt idx="4">
                  <c:v>0.57630000000000003</c:v>
                </c:pt>
                <c:pt idx="5">
                  <c:v>0.58819999999999995</c:v>
                </c:pt>
                <c:pt idx="6">
                  <c:v>0.60970000000000002</c:v>
                </c:pt>
              </c:numCache>
            </c:numRef>
          </c:yVal>
        </c:ser>
        <c:axId val="169177472"/>
        <c:axId val="169189376"/>
      </c:scatterChart>
      <c:valAx>
        <c:axId val="169177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Base Resistor [</a:t>
                </a:r>
                <a:r>
                  <a:rPr lang="el-GR"/>
                  <a:t>Ω</a:t>
                </a:r>
                <a:r>
                  <a:rPr lang="en-US"/>
                  <a:t>]</a:t>
                </a:r>
              </a:p>
            </c:rich>
          </c:tx>
          <c:layout/>
        </c:title>
        <c:numFmt formatCode="General" sourceLinked="1"/>
        <c:tickLblPos val="nextTo"/>
        <c:crossAx val="169189376"/>
        <c:crosses val="autoZero"/>
        <c:crossBetween val="midCat"/>
      </c:valAx>
      <c:valAx>
        <c:axId val="1691893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Turn On/Off Voltage [volts]</a:t>
                </a:r>
              </a:p>
            </c:rich>
          </c:tx>
          <c:layout/>
        </c:title>
        <c:numFmt formatCode="General" sourceLinked="1"/>
        <c:tickLblPos val="nextTo"/>
        <c:crossAx val="169177472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Input Current Vs Input Voltage At Base Resistor Value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1K</c:v>
          </c:tx>
          <c:xVal>
            <c:numRef>
              <c:f>'Base Resistor Testing'!$D$13:$D$22</c:f>
              <c:numCache>
                <c:formatCode>General</c:formatCode>
                <c:ptCount val="10"/>
                <c:pt idx="0">
                  <c:v>1.5053000000000001</c:v>
                </c:pt>
                <c:pt idx="1">
                  <c:v>1.4016999999999999</c:v>
                </c:pt>
                <c:pt idx="2">
                  <c:v>1.306</c:v>
                </c:pt>
                <c:pt idx="3">
                  <c:v>1.2019</c:v>
                </c:pt>
                <c:pt idx="4">
                  <c:v>1.1022000000000001</c:v>
                </c:pt>
                <c:pt idx="5">
                  <c:v>1.0026999999999999</c:v>
                </c:pt>
                <c:pt idx="6">
                  <c:v>0.90259999999999996</c:v>
                </c:pt>
                <c:pt idx="7">
                  <c:v>0.80010000000000003</c:v>
                </c:pt>
                <c:pt idx="8">
                  <c:v>0.70499999999999996</c:v>
                </c:pt>
                <c:pt idx="9">
                  <c:v>0.60250000000000004</c:v>
                </c:pt>
              </c:numCache>
            </c:numRef>
          </c:xVal>
          <c:yVal>
            <c:numRef>
              <c:f>'Base Resistor Testing'!$E$13:$E$22</c:f>
              <c:numCache>
                <c:formatCode>General</c:formatCode>
                <c:ptCount val="10"/>
                <c:pt idx="0">
                  <c:v>129.62</c:v>
                </c:pt>
                <c:pt idx="1">
                  <c:v>112.94</c:v>
                </c:pt>
                <c:pt idx="2">
                  <c:v>99.9</c:v>
                </c:pt>
                <c:pt idx="3">
                  <c:v>88.09</c:v>
                </c:pt>
                <c:pt idx="4">
                  <c:v>77.02</c:v>
                </c:pt>
                <c:pt idx="5">
                  <c:v>62.96</c:v>
                </c:pt>
                <c:pt idx="6">
                  <c:v>46.12</c:v>
                </c:pt>
                <c:pt idx="7">
                  <c:v>36.36</c:v>
                </c:pt>
                <c:pt idx="8">
                  <c:v>28.7</c:v>
                </c:pt>
                <c:pt idx="9">
                  <c:v>20.472999999999999</c:v>
                </c:pt>
              </c:numCache>
            </c:numRef>
          </c:yVal>
        </c:ser>
        <c:ser>
          <c:idx val="1"/>
          <c:order val="1"/>
          <c:tx>
            <c:v>1.5K</c:v>
          </c:tx>
          <c:xVal>
            <c:numRef>
              <c:f>'Base Resistor Testing'!$D$25:$D$34</c:f>
              <c:numCache>
                <c:formatCode>General</c:formatCode>
                <c:ptCount val="10"/>
                <c:pt idx="0">
                  <c:v>1.508</c:v>
                </c:pt>
                <c:pt idx="1">
                  <c:v>1.4059999999999999</c:v>
                </c:pt>
                <c:pt idx="2">
                  <c:v>1.3009999999999999</c:v>
                </c:pt>
                <c:pt idx="3">
                  <c:v>1.2070000000000001</c:v>
                </c:pt>
                <c:pt idx="4">
                  <c:v>1.107</c:v>
                </c:pt>
                <c:pt idx="5">
                  <c:v>1.0029999999999999</c:v>
                </c:pt>
                <c:pt idx="6">
                  <c:v>0.90100000000000002</c:v>
                </c:pt>
                <c:pt idx="7">
                  <c:v>0.80200000000000005</c:v>
                </c:pt>
                <c:pt idx="8">
                  <c:v>0.70099999999999996</c:v>
                </c:pt>
                <c:pt idx="9">
                  <c:v>0.60299999999999998</c:v>
                </c:pt>
              </c:numCache>
            </c:numRef>
          </c:xVal>
          <c:yVal>
            <c:numRef>
              <c:f>'Base Resistor Testing'!$E$25:$E$34</c:f>
              <c:numCache>
                <c:formatCode>General</c:formatCode>
                <c:ptCount val="10"/>
                <c:pt idx="0">
                  <c:v>111.5</c:v>
                </c:pt>
                <c:pt idx="1">
                  <c:v>97.8</c:v>
                </c:pt>
                <c:pt idx="2">
                  <c:v>86.6</c:v>
                </c:pt>
                <c:pt idx="3">
                  <c:v>77.5</c:v>
                </c:pt>
                <c:pt idx="4">
                  <c:v>66.7</c:v>
                </c:pt>
                <c:pt idx="5">
                  <c:v>51.2</c:v>
                </c:pt>
                <c:pt idx="6">
                  <c:v>41.1</c:v>
                </c:pt>
                <c:pt idx="7">
                  <c:v>33.700000000000003</c:v>
                </c:pt>
                <c:pt idx="8">
                  <c:v>26.6</c:v>
                </c:pt>
                <c:pt idx="9">
                  <c:v>19.2</c:v>
                </c:pt>
              </c:numCache>
            </c:numRef>
          </c:yVal>
        </c:ser>
        <c:ser>
          <c:idx val="2"/>
          <c:order val="2"/>
          <c:tx>
            <c:v>2.2K</c:v>
          </c:tx>
          <c:xVal>
            <c:numRef>
              <c:f>'Base Resistor Testing'!$D$37:$D$46</c:f>
              <c:numCache>
                <c:formatCode>General</c:formatCode>
                <c:ptCount val="10"/>
                <c:pt idx="0">
                  <c:v>1.502</c:v>
                </c:pt>
                <c:pt idx="1">
                  <c:v>1.4079999999999999</c:v>
                </c:pt>
                <c:pt idx="2">
                  <c:v>1.304</c:v>
                </c:pt>
                <c:pt idx="3">
                  <c:v>1.208</c:v>
                </c:pt>
                <c:pt idx="4">
                  <c:v>1.105</c:v>
                </c:pt>
                <c:pt idx="5">
                  <c:v>1.0009999999999999</c:v>
                </c:pt>
                <c:pt idx="6">
                  <c:v>0.90400000000000003</c:v>
                </c:pt>
                <c:pt idx="7">
                  <c:v>0.80600000000000005</c:v>
                </c:pt>
                <c:pt idx="8">
                  <c:v>0.70099999999999996</c:v>
                </c:pt>
                <c:pt idx="9">
                  <c:v>0.6</c:v>
                </c:pt>
              </c:numCache>
            </c:numRef>
          </c:xVal>
          <c:yVal>
            <c:numRef>
              <c:f>'Base Resistor Testing'!$E$37:$E$46</c:f>
              <c:numCache>
                <c:formatCode>General</c:formatCode>
                <c:ptCount val="10"/>
                <c:pt idx="0">
                  <c:v>93.6</c:v>
                </c:pt>
                <c:pt idx="1">
                  <c:v>84.2</c:v>
                </c:pt>
                <c:pt idx="2">
                  <c:v>75.099999999999994</c:v>
                </c:pt>
                <c:pt idx="3">
                  <c:v>66.099999999999994</c:v>
                </c:pt>
                <c:pt idx="4">
                  <c:v>53.4</c:v>
                </c:pt>
                <c:pt idx="5">
                  <c:v>43.3</c:v>
                </c:pt>
                <c:pt idx="6">
                  <c:v>37</c:v>
                </c:pt>
                <c:pt idx="7">
                  <c:v>30.8</c:v>
                </c:pt>
                <c:pt idx="8">
                  <c:v>24.9</c:v>
                </c:pt>
                <c:pt idx="9">
                  <c:v>17</c:v>
                </c:pt>
              </c:numCache>
            </c:numRef>
          </c:yVal>
        </c:ser>
        <c:ser>
          <c:idx val="3"/>
          <c:order val="3"/>
          <c:tx>
            <c:v>3.3K</c:v>
          </c:tx>
          <c:xVal>
            <c:numRef>
              <c:f>'Base Resistor Testing'!$D$50:$D$59</c:f>
              <c:numCache>
                <c:formatCode>General</c:formatCode>
                <c:ptCount val="10"/>
                <c:pt idx="0">
                  <c:v>1.514</c:v>
                </c:pt>
                <c:pt idx="1">
                  <c:v>1.4019999999999999</c:v>
                </c:pt>
                <c:pt idx="2">
                  <c:v>1.3069999999999999</c:v>
                </c:pt>
                <c:pt idx="3">
                  <c:v>1.2070000000000001</c:v>
                </c:pt>
                <c:pt idx="4">
                  <c:v>1.1060000000000001</c:v>
                </c:pt>
                <c:pt idx="5">
                  <c:v>1.004</c:v>
                </c:pt>
                <c:pt idx="6">
                  <c:v>0.90800000000000003</c:v>
                </c:pt>
                <c:pt idx="7">
                  <c:v>0.80400000000000005</c:v>
                </c:pt>
                <c:pt idx="8">
                  <c:v>0.70699999999999996</c:v>
                </c:pt>
                <c:pt idx="9">
                  <c:v>0.60199999999999998</c:v>
                </c:pt>
              </c:numCache>
            </c:numRef>
          </c:xVal>
          <c:yVal>
            <c:numRef>
              <c:f>'Base Resistor Testing'!$E$50:$E$59</c:f>
              <c:numCache>
                <c:formatCode>General</c:formatCode>
                <c:ptCount val="10"/>
                <c:pt idx="0">
                  <c:v>80.3</c:v>
                </c:pt>
                <c:pt idx="1">
                  <c:v>71.3</c:v>
                </c:pt>
                <c:pt idx="2">
                  <c:v>62.7</c:v>
                </c:pt>
                <c:pt idx="3">
                  <c:v>52</c:v>
                </c:pt>
                <c:pt idx="4">
                  <c:v>42.7</c:v>
                </c:pt>
                <c:pt idx="5">
                  <c:v>37.5</c:v>
                </c:pt>
                <c:pt idx="6">
                  <c:v>32.5</c:v>
                </c:pt>
                <c:pt idx="7">
                  <c:v>26.4</c:v>
                </c:pt>
                <c:pt idx="8">
                  <c:v>20.7</c:v>
                </c:pt>
                <c:pt idx="9">
                  <c:v>13.4</c:v>
                </c:pt>
              </c:numCache>
            </c:numRef>
          </c:yVal>
        </c:ser>
        <c:ser>
          <c:idx val="4"/>
          <c:order val="4"/>
          <c:tx>
            <c:v>4.7K</c:v>
          </c:tx>
          <c:xVal>
            <c:numRef>
              <c:f>'Base Resistor Testing'!$D$62:$D$71</c:f>
              <c:numCache>
                <c:formatCode>General</c:formatCode>
                <c:ptCount val="10"/>
                <c:pt idx="0">
                  <c:v>1.506</c:v>
                </c:pt>
                <c:pt idx="1">
                  <c:v>1.4059999999999999</c:v>
                </c:pt>
                <c:pt idx="2">
                  <c:v>1.304</c:v>
                </c:pt>
                <c:pt idx="3">
                  <c:v>1.206</c:v>
                </c:pt>
                <c:pt idx="4">
                  <c:v>1.101</c:v>
                </c:pt>
                <c:pt idx="5">
                  <c:v>1.006</c:v>
                </c:pt>
                <c:pt idx="6">
                  <c:v>0.90800000000000003</c:v>
                </c:pt>
                <c:pt idx="7">
                  <c:v>0.80700000000000005</c:v>
                </c:pt>
                <c:pt idx="8">
                  <c:v>0.70599999999999996</c:v>
                </c:pt>
                <c:pt idx="9">
                  <c:v>0.60499999999999998</c:v>
                </c:pt>
              </c:numCache>
            </c:numRef>
          </c:xVal>
          <c:yVal>
            <c:numRef>
              <c:f>'Base Resistor Testing'!$E$62:$E$71</c:f>
              <c:numCache>
                <c:formatCode>General</c:formatCode>
                <c:ptCount val="10"/>
                <c:pt idx="0">
                  <c:v>67.099999999999994</c:v>
                </c:pt>
                <c:pt idx="1">
                  <c:v>58.7</c:v>
                </c:pt>
                <c:pt idx="2">
                  <c:v>48.3</c:v>
                </c:pt>
                <c:pt idx="3">
                  <c:v>39.799999999999997</c:v>
                </c:pt>
                <c:pt idx="4">
                  <c:v>35.700000000000003</c:v>
                </c:pt>
                <c:pt idx="5">
                  <c:v>31.8</c:v>
                </c:pt>
                <c:pt idx="6">
                  <c:v>27.2</c:v>
                </c:pt>
                <c:pt idx="7">
                  <c:v>20.7</c:v>
                </c:pt>
                <c:pt idx="8">
                  <c:v>14.1</c:v>
                </c:pt>
                <c:pt idx="9">
                  <c:v>7.5</c:v>
                </c:pt>
              </c:numCache>
            </c:numRef>
          </c:yVal>
        </c:ser>
        <c:ser>
          <c:idx val="5"/>
          <c:order val="5"/>
          <c:tx>
            <c:v>5.6K</c:v>
          </c:tx>
          <c:xVal>
            <c:numRef>
              <c:f>'Base Resistor Testing'!$D$74:$D$83</c:f>
              <c:numCache>
                <c:formatCode>General</c:formatCode>
                <c:ptCount val="10"/>
                <c:pt idx="0">
                  <c:v>1.5</c:v>
                </c:pt>
                <c:pt idx="1">
                  <c:v>1.403</c:v>
                </c:pt>
                <c:pt idx="2">
                  <c:v>1.3009999999999999</c:v>
                </c:pt>
                <c:pt idx="3">
                  <c:v>1.2090000000000001</c:v>
                </c:pt>
                <c:pt idx="4">
                  <c:v>1.105</c:v>
                </c:pt>
                <c:pt idx="5">
                  <c:v>1.0029999999999999</c:v>
                </c:pt>
                <c:pt idx="6">
                  <c:v>0.90200000000000002</c:v>
                </c:pt>
                <c:pt idx="7">
                  <c:v>0.80600000000000005</c:v>
                </c:pt>
                <c:pt idx="8">
                  <c:v>0.70399999999999996</c:v>
                </c:pt>
                <c:pt idx="9">
                  <c:v>0.60199999999999998</c:v>
                </c:pt>
              </c:numCache>
            </c:numRef>
          </c:xVal>
          <c:yVal>
            <c:numRef>
              <c:f>'Base Resistor Testing'!$E$74:$E$83</c:f>
              <c:numCache>
                <c:formatCode>General</c:formatCode>
                <c:ptCount val="10"/>
                <c:pt idx="0">
                  <c:v>60.1</c:v>
                </c:pt>
                <c:pt idx="1">
                  <c:v>51.5</c:v>
                </c:pt>
                <c:pt idx="2">
                  <c:v>42.3</c:v>
                </c:pt>
                <c:pt idx="3">
                  <c:v>37.299999999999997</c:v>
                </c:pt>
                <c:pt idx="4">
                  <c:v>33.299999999999997</c:v>
                </c:pt>
                <c:pt idx="5">
                  <c:v>29.1</c:v>
                </c:pt>
                <c:pt idx="6">
                  <c:v>23.5</c:v>
                </c:pt>
                <c:pt idx="7">
                  <c:v>17.5</c:v>
                </c:pt>
                <c:pt idx="8">
                  <c:v>12</c:v>
                </c:pt>
                <c:pt idx="9">
                  <c:v>5.3</c:v>
                </c:pt>
              </c:numCache>
            </c:numRef>
          </c:yVal>
        </c:ser>
        <c:ser>
          <c:idx val="6"/>
          <c:order val="6"/>
          <c:tx>
            <c:v>6.8K</c:v>
          </c:tx>
          <c:xVal>
            <c:numRef>
              <c:f>'Base Resistor Testing'!$D$86:$D$95</c:f>
              <c:numCache>
                <c:formatCode>General</c:formatCode>
                <c:ptCount val="10"/>
                <c:pt idx="0">
                  <c:v>1.5029999999999999</c:v>
                </c:pt>
                <c:pt idx="1">
                  <c:v>1.4019999999999999</c:v>
                </c:pt>
                <c:pt idx="2">
                  <c:v>1.3080000000000001</c:v>
                </c:pt>
                <c:pt idx="3">
                  <c:v>1.2030000000000001</c:v>
                </c:pt>
                <c:pt idx="4">
                  <c:v>1.107</c:v>
                </c:pt>
                <c:pt idx="5">
                  <c:v>1.008</c:v>
                </c:pt>
                <c:pt idx="6">
                  <c:v>0.90800000000000003</c:v>
                </c:pt>
                <c:pt idx="7">
                  <c:v>0.80900000000000005</c:v>
                </c:pt>
                <c:pt idx="8">
                  <c:v>0.70499999999999996</c:v>
                </c:pt>
                <c:pt idx="9">
                  <c:v>0.60699999999999998</c:v>
                </c:pt>
              </c:numCache>
            </c:numRef>
          </c:xVal>
          <c:yVal>
            <c:numRef>
              <c:f>'Base Resistor Testing'!$E$86:$E$95</c:f>
              <c:numCache>
                <c:formatCode>General</c:formatCode>
                <c:ptCount val="10"/>
                <c:pt idx="0">
                  <c:v>52.6</c:v>
                </c:pt>
                <c:pt idx="1">
                  <c:v>44.1</c:v>
                </c:pt>
                <c:pt idx="2">
                  <c:v>37.6</c:v>
                </c:pt>
                <c:pt idx="3">
                  <c:v>33.700000000000003</c:v>
                </c:pt>
                <c:pt idx="4">
                  <c:v>30.1</c:v>
                </c:pt>
                <c:pt idx="5">
                  <c:v>25.45</c:v>
                </c:pt>
                <c:pt idx="6">
                  <c:v>19.7</c:v>
                </c:pt>
                <c:pt idx="7">
                  <c:v>15.1</c:v>
                </c:pt>
                <c:pt idx="8">
                  <c:v>9.6</c:v>
                </c:pt>
                <c:pt idx="9">
                  <c:v>3.7</c:v>
                </c:pt>
              </c:numCache>
            </c:numRef>
          </c:yVal>
        </c:ser>
        <c:axId val="105540224"/>
        <c:axId val="105558400"/>
      </c:scatterChart>
      <c:valAx>
        <c:axId val="105540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Voltage [volts]</a:t>
                </a:r>
              </a:p>
            </c:rich>
          </c:tx>
          <c:layout/>
        </c:title>
        <c:numFmt formatCode="General" sourceLinked="1"/>
        <c:tickLblPos val="nextTo"/>
        <c:crossAx val="105558400"/>
        <c:crosses val="autoZero"/>
        <c:crossBetween val="midCat"/>
      </c:valAx>
      <c:valAx>
        <c:axId val="105558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Input Current [mA]</a:t>
                </a:r>
              </a:p>
            </c:rich>
          </c:tx>
          <c:layout/>
        </c:title>
        <c:numFmt formatCode="General" sourceLinked="1"/>
        <c:tickLblPos val="nextTo"/>
        <c:crossAx val="105540224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LED Light Output Vs Input Voltage At Base Resistor Value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1K</c:v>
          </c:tx>
          <c:xVal>
            <c:numRef>
              <c:f>'Base Resistor Testing'!$D$13:$D$22</c:f>
              <c:numCache>
                <c:formatCode>General</c:formatCode>
                <c:ptCount val="10"/>
                <c:pt idx="0">
                  <c:v>1.5053000000000001</c:v>
                </c:pt>
                <c:pt idx="1">
                  <c:v>1.4016999999999999</c:v>
                </c:pt>
                <c:pt idx="2">
                  <c:v>1.306</c:v>
                </c:pt>
                <c:pt idx="3">
                  <c:v>1.2019</c:v>
                </c:pt>
                <c:pt idx="4">
                  <c:v>1.1022000000000001</c:v>
                </c:pt>
                <c:pt idx="5">
                  <c:v>1.0026999999999999</c:v>
                </c:pt>
                <c:pt idx="6">
                  <c:v>0.90259999999999996</c:v>
                </c:pt>
                <c:pt idx="7">
                  <c:v>0.80010000000000003</c:v>
                </c:pt>
                <c:pt idx="8">
                  <c:v>0.70499999999999996</c:v>
                </c:pt>
                <c:pt idx="9">
                  <c:v>0.60250000000000004</c:v>
                </c:pt>
              </c:numCache>
            </c:numRef>
          </c:xVal>
          <c:yVal>
            <c:numRef>
              <c:f>'Base Resistor Testing'!$K$13:$K$22</c:f>
              <c:numCache>
                <c:formatCode>General</c:formatCode>
                <c:ptCount val="10"/>
                <c:pt idx="0">
                  <c:v>636.19999999999993</c:v>
                </c:pt>
                <c:pt idx="1">
                  <c:v>634.99999999999989</c:v>
                </c:pt>
                <c:pt idx="2">
                  <c:v>633.79999999999995</c:v>
                </c:pt>
                <c:pt idx="3">
                  <c:v>633.20000000000005</c:v>
                </c:pt>
                <c:pt idx="4">
                  <c:v>632.79999999999995</c:v>
                </c:pt>
                <c:pt idx="5">
                  <c:v>632.00000000000011</c:v>
                </c:pt>
                <c:pt idx="6">
                  <c:v>627.4</c:v>
                </c:pt>
                <c:pt idx="7">
                  <c:v>568.20000000000005</c:v>
                </c:pt>
                <c:pt idx="8">
                  <c:v>436.20000000000005</c:v>
                </c:pt>
                <c:pt idx="9">
                  <c:v>291.40000000000003</c:v>
                </c:pt>
              </c:numCache>
            </c:numRef>
          </c:yVal>
        </c:ser>
        <c:ser>
          <c:idx val="1"/>
          <c:order val="1"/>
          <c:tx>
            <c:v>1.5K</c:v>
          </c:tx>
          <c:xVal>
            <c:numRef>
              <c:f>'Base Resistor Testing'!$D$25:$D$34</c:f>
              <c:numCache>
                <c:formatCode>General</c:formatCode>
                <c:ptCount val="10"/>
                <c:pt idx="0">
                  <c:v>1.508</c:v>
                </c:pt>
                <c:pt idx="1">
                  <c:v>1.4059999999999999</c:v>
                </c:pt>
                <c:pt idx="2">
                  <c:v>1.3009999999999999</c:v>
                </c:pt>
                <c:pt idx="3">
                  <c:v>1.2070000000000001</c:v>
                </c:pt>
                <c:pt idx="4">
                  <c:v>1.107</c:v>
                </c:pt>
                <c:pt idx="5">
                  <c:v>1.0029999999999999</c:v>
                </c:pt>
                <c:pt idx="6">
                  <c:v>0.90100000000000002</c:v>
                </c:pt>
                <c:pt idx="7">
                  <c:v>0.80200000000000005</c:v>
                </c:pt>
                <c:pt idx="8">
                  <c:v>0.70099999999999996</c:v>
                </c:pt>
                <c:pt idx="9">
                  <c:v>0.60299999999999998</c:v>
                </c:pt>
              </c:numCache>
            </c:numRef>
          </c:xVal>
          <c:yVal>
            <c:numRef>
              <c:f>'Base Resistor Testing'!$K$25:$K$34</c:f>
              <c:numCache>
                <c:formatCode>General</c:formatCode>
                <c:ptCount val="10"/>
                <c:pt idx="0">
                  <c:v>636.80000000000007</c:v>
                </c:pt>
                <c:pt idx="1">
                  <c:v>635.79999999999995</c:v>
                </c:pt>
                <c:pt idx="2">
                  <c:v>634.99999999999989</c:v>
                </c:pt>
                <c:pt idx="3">
                  <c:v>634.4</c:v>
                </c:pt>
                <c:pt idx="4">
                  <c:v>633.79999999999995</c:v>
                </c:pt>
                <c:pt idx="5">
                  <c:v>631.20000000000005</c:v>
                </c:pt>
                <c:pt idx="6">
                  <c:v>624.6</c:v>
                </c:pt>
                <c:pt idx="7">
                  <c:v>541</c:v>
                </c:pt>
                <c:pt idx="8">
                  <c:v>405.99999999999994</c:v>
                </c:pt>
                <c:pt idx="9">
                  <c:v>269.8</c:v>
                </c:pt>
              </c:numCache>
            </c:numRef>
          </c:yVal>
        </c:ser>
        <c:ser>
          <c:idx val="2"/>
          <c:order val="2"/>
          <c:tx>
            <c:v>2.2K</c:v>
          </c:tx>
          <c:xVal>
            <c:numRef>
              <c:f>'Base Resistor Testing'!$D$37:$D$46</c:f>
              <c:numCache>
                <c:formatCode>General</c:formatCode>
                <c:ptCount val="10"/>
                <c:pt idx="0">
                  <c:v>1.502</c:v>
                </c:pt>
                <c:pt idx="1">
                  <c:v>1.4079999999999999</c:v>
                </c:pt>
                <c:pt idx="2">
                  <c:v>1.304</c:v>
                </c:pt>
                <c:pt idx="3">
                  <c:v>1.208</c:v>
                </c:pt>
                <c:pt idx="4">
                  <c:v>1.105</c:v>
                </c:pt>
                <c:pt idx="5">
                  <c:v>1.0009999999999999</c:v>
                </c:pt>
                <c:pt idx="6">
                  <c:v>0.90400000000000003</c:v>
                </c:pt>
                <c:pt idx="7">
                  <c:v>0.80600000000000005</c:v>
                </c:pt>
                <c:pt idx="8">
                  <c:v>0.70099999999999996</c:v>
                </c:pt>
                <c:pt idx="9">
                  <c:v>0.6</c:v>
                </c:pt>
              </c:numCache>
            </c:numRef>
          </c:xVal>
          <c:yVal>
            <c:numRef>
              <c:f>'Base Resistor Testing'!$K$37:$K$46</c:f>
              <c:numCache>
                <c:formatCode>General</c:formatCode>
                <c:ptCount val="10"/>
                <c:pt idx="0">
                  <c:v>637.4</c:v>
                </c:pt>
                <c:pt idx="1">
                  <c:v>636.80000000000007</c:v>
                </c:pt>
                <c:pt idx="2">
                  <c:v>636.00000000000011</c:v>
                </c:pt>
                <c:pt idx="3">
                  <c:v>635.20000000000005</c:v>
                </c:pt>
                <c:pt idx="4">
                  <c:v>633.4</c:v>
                </c:pt>
                <c:pt idx="5">
                  <c:v>629.80000000000007</c:v>
                </c:pt>
                <c:pt idx="6">
                  <c:v>619.00000000000011</c:v>
                </c:pt>
                <c:pt idx="7">
                  <c:v>511.00000000000006</c:v>
                </c:pt>
                <c:pt idx="8">
                  <c:v>372.4</c:v>
                </c:pt>
                <c:pt idx="9">
                  <c:v>233.6</c:v>
                </c:pt>
              </c:numCache>
            </c:numRef>
          </c:yVal>
        </c:ser>
        <c:ser>
          <c:idx val="3"/>
          <c:order val="3"/>
          <c:tx>
            <c:v>3.3K</c:v>
          </c:tx>
          <c:xVal>
            <c:numRef>
              <c:f>'Base Resistor Testing'!$D$50:$D$59</c:f>
              <c:numCache>
                <c:formatCode>General</c:formatCode>
                <c:ptCount val="10"/>
                <c:pt idx="0">
                  <c:v>1.514</c:v>
                </c:pt>
                <c:pt idx="1">
                  <c:v>1.4019999999999999</c:v>
                </c:pt>
                <c:pt idx="2">
                  <c:v>1.3069999999999999</c:v>
                </c:pt>
                <c:pt idx="3">
                  <c:v>1.2070000000000001</c:v>
                </c:pt>
                <c:pt idx="4">
                  <c:v>1.1060000000000001</c:v>
                </c:pt>
                <c:pt idx="5">
                  <c:v>1.004</c:v>
                </c:pt>
                <c:pt idx="6">
                  <c:v>0.90800000000000003</c:v>
                </c:pt>
                <c:pt idx="7">
                  <c:v>0.80400000000000005</c:v>
                </c:pt>
                <c:pt idx="8">
                  <c:v>0.70699999999999996</c:v>
                </c:pt>
                <c:pt idx="9">
                  <c:v>0.60199999999999998</c:v>
                </c:pt>
              </c:numCache>
            </c:numRef>
          </c:xVal>
          <c:yVal>
            <c:numRef>
              <c:f>'Base Resistor Testing'!$K$50:$K$59</c:f>
              <c:numCache>
                <c:formatCode>General</c:formatCode>
                <c:ptCount val="10"/>
                <c:pt idx="0">
                  <c:v>638.4</c:v>
                </c:pt>
                <c:pt idx="1">
                  <c:v>637.6</c:v>
                </c:pt>
                <c:pt idx="2">
                  <c:v>636.6</c:v>
                </c:pt>
                <c:pt idx="3">
                  <c:v>634.99999999999989</c:v>
                </c:pt>
                <c:pt idx="4">
                  <c:v>632.00000000000011</c:v>
                </c:pt>
                <c:pt idx="5">
                  <c:v>627.4</c:v>
                </c:pt>
                <c:pt idx="6">
                  <c:v>549.4</c:v>
                </c:pt>
                <c:pt idx="7">
                  <c:v>451.40000000000003</c:v>
                </c:pt>
                <c:pt idx="8">
                  <c:v>323.8</c:v>
                </c:pt>
                <c:pt idx="9">
                  <c:v>175.4</c:v>
                </c:pt>
              </c:numCache>
            </c:numRef>
          </c:yVal>
        </c:ser>
        <c:ser>
          <c:idx val="4"/>
          <c:order val="4"/>
          <c:tx>
            <c:v>4.7K</c:v>
          </c:tx>
          <c:xVal>
            <c:numRef>
              <c:f>'Base Resistor Testing'!$D$62:$D$71</c:f>
              <c:numCache>
                <c:formatCode>General</c:formatCode>
                <c:ptCount val="10"/>
                <c:pt idx="0">
                  <c:v>1.506</c:v>
                </c:pt>
                <c:pt idx="1">
                  <c:v>1.4059999999999999</c:v>
                </c:pt>
                <c:pt idx="2">
                  <c:v>1.304</c:v>
                </c:pt>
                <c:pt idx="3">
                  <c:v>1.206</c:v>
                </c:pt>
                <c:pt idx="4">
                  <c:v>1.101</c:v>
                </c:pt>
                <c:pt idx="5">
                  <c:v>1.006</c:v>
                </c:pt>
                <c:pt idx="6">
                  <c:v>0.90800000000000003</c:v>
                </c:pt>
                <c:pt idx="7">
                  <c:v>0.80700000000000005</c:v>
                </c:pt>
                <c:pt idx="8">
                  <c:v>0.70599999999999996</c:v>
                </c:pt>
                <c:pt idx="9">
                  <c:v>0.60499999999999998</c:v>
                </c:pt>
              </c:numCache>
            </c:numRef>
          </c:xVal>
          <c:yVal>
            <c:numRef>
              <c:f>'Base Resistor Testing'!$K$62:$K$71</c:f>
              <c:numCache>
                <c:formatCode>General</c:formatCode>
                <c:ptCount val="10"/>
                <c:pt idx="0">
                  <c:v>639.20000000000005</c:v>
                </c:pt>
                <c:pt idx="1">
                  <c:v>638</c:v>
                </c:pt>
                <c:pt idx="2">
                  <c:v>636.19999999999993</c:v>
                </c:pt>
                <c:pt idx="3">
                  <c:v>633.20000000000005</c:v>
                </c:pt>
                <c:pt idx="4">
                  <c:v>629.80000000000007</c:v>
                </c:pt>
                <c:pt idx="5">
                  <c:v>618.79999999999995</c:v>
                </c:pt>
                <c:pt idx="6">
                  <c:v>516.19999999999993</c:v>
                </c:pt>
                <c:pt idx="7">
                  <c:v>354.99999999999994</c:v>
                </c:pt>
                <c:pt idx="8">
                  <c:v>209.4</c:v>
                </c:pt>
                <c:pt idx="9">
                  <c:v>78.800000000000011</c:v>
                </c:pt>
              </c:numCache>
            </c:numRef>
          </c:yVal>
        </c:ser>
        <c:ser>
          <c:idx val="5"/>
          <c:order val="5"/>
          <c:tx>
            <c:v>5.6K</c:v>
          </c:tx>
          <c:xVal>
            <c:numRef>
              <c:f>'Base Resistor Testing'!$D$74:$D$83</c:f>
              <c:numCache>
                <c:formatCode>General</c:formatCode>
                <c:ptCount val="10"/>
                <c:pt idx="0">
                  <c:v>1.5</c:v>
                </c:pt>
                <c:pt idx="1">
                  <c:v>1.403</c:v>
                </c:pt>
                <c:pt idx="2">
                  <c:v>1.3009999999999999</c:v>
                </c:pt>
                <c:pt idx="3">
                  <c:v>1.2090000000000001</c:v>
                </c:pt>
                <c:pt idx="4">
                  <c:v>1.105</c:v>
                </c:pt>
                <c:pt idx="5">
                  <c:v>1.0029999999999999</c:v>
                </c:pt>
                <c:pt idx="6">
                  <c:v>0.90200000000000002</c:v>
                </c:pt>
                <c:pt idx="7">
                  <c:v>0.80600000000000005</c:v>
                </c:pt>
                <c:pt idx="8">
                  <c:v>0.70399999999999996</c:v>
                </c:pt>
                <c:pt idx="9">
                  <c:v>0.60199999999999998</c:v>
                </c:pt>
              </c:numCache>
            </c:numRef>
          </c:xVal>
          <c:yVal>
            <c:numRef>
              <c:f>'Base Resistor Testing'!$K$74:$K$83</c:f>
              <c:numCache>
                <c:formatCode>General</c:formatCode>
                <c:ptCount val="10"/>
                <c:pt idx="0">
                  <c:v>638.80000000000007</c:v>
                </c:pt>
                <c:pt idx="1">
                  <c:v>637.4</c:v>
                </c:pt>
                <c:pt idx="2">
                  <c:v>634.99999999999989</c:v>
                </c:pt>
                <c:pt idx="3">
                  <c:v>632.6</c:v>
                </c:pt>
                <c:pt idx="4">
                  <c:v>628.4</c:v>
                </c:pt>
                <c:pt idx="5">
                  <c:v>592.79999999999995</c:v>
                </c:pt>
                <c:pt idx="6">
                  <c:v>445.8</c:v>
                </c:pt>
                <c:pt idx="7">
                  <c:v>298</c:v>
                </c:pt>
                <c:pt idx="8">
                  <c:v>172.2</c:v>
                </c:pt>
                <c:pt idx="9">
                  <c:v>44.2</c:v>
                </c:pt>
              </c:numCache>
            </c:numRef>
          </c:yVal>
        </c:ser>
        <c:ser>
          <c:idx val="6"/>
          <c:order val="6"/>
          <c:tx>
            <c:v>6.8K</c:v>
          </c:tx>
          <c:xVal>
            <c:numRef>
              <c:f>'Base Resistor Testing'!$D$86:$D$95</c:f>
              <c:numCache>
                <c:formatCode>General</c:formatCode>
                <c:ptCount val="10"/>
                <c:pt idx="0">
                  <c:v>1.5029999999999999</c:v>
                </c:pt>
                <c:pt idx="1">
                  <c:v>1.4019999999999999</c:v>
                </c:pt>
                <c:pt idx="2">
                  <c:v>1.3080000000000001</c:v>
                </c:pt>
                <c:pt idx="3">
                  <c:v>1.2030000000000001</c:v>
                </c:pt>
                <c:pt idx="4">
                  <c:v>1.107</c:v>
                </c:pt>
                <c:pt idx="5">
                  <c:v>1.008</c:v>
                </c:pt>
                <c:pt idx="6">
                  <c:v>0.90800000000000003</c:v>
                </c:pt>
                <c:pt idx="7">
                  <c:v>0.80900000000000005</c:v>
                </c:pt>
                <c:pt idx="8">
                  <c:v>0.70499999999999996</c:v>
                </c:pt>
                <c:pt idx="9">
                  <c:v>0.60699999999999998</c:v>
                </c:pt>
              </c:numCache>
            </c:numRef>
          </c:xVal>
          <c:yVal>
            <c:numRef>
              <c:f>'Base Resistor Testing'!$K$86:$K$95</c:f>
              <c:numCache>
                <c:formatCode>General</c:formatCode>
                <c:ptCount val="10"/>
                <c:pt idx="0">
                  <c:v>638.6</c:v>
                </c:pt>
                <c:pt idx="1">
                  <c:v>636.6</c:v>
                </c:pt>
                <c:pt idx="2">
                  <c:v>634.19999999999993</c:v>
                </c:pt>
                <c:pt idx="3">
                  <c:v>631.4</c:v>
                </c:pt>
                <c:pt idx="4">
                  <c:v>624.79999999999995</c:v>
                </c:pt>
                <c:pt idx="5">
                  <c:v>532</c:v>
                </c:pt>
                <c:pt idx="6">
                  <c:v>375.40000000000003</c:v>
                </c:pt>
                <c:pt idx="7">
                  <c:v>252.99999999999997</c:v>
                </c:pt>
                <c:pt idx="8">
                  <c:v>125.8</c:v>
                </c:pt>
                <c:pt idx="9">
                  <c:v>16.8</c:v>
                </c:pt>
              </c:numCache>
            </c:numRef>
          </c:yVal>
        </c:ser>
        <c:axId val="79593856"/>
        <c:axId val="79595776"/>
      </c:scatterChart>
      <c:valAx>
        <c:axId val="79593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Voltage [volts]</a:t>
                </a:r>
              </a:p>
            </c:rich>
          </c:tx>
          <c:layout/>
        </c:title>
        <c:numFmt formatCode="General" sourceLinked="1"/>
        <c:tickLblPos val="nextTo"/>
        <c:crossAx val="79595776"/>
        <c:crosses val="autoZero"/>
        <c:crossBetween val="midCat"/>
      </c:valAx>
      <c:valAx>
        <c:axId val="795957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LED Light Level [lx]</a:t>
                </a:r>
              </a:p>
            </c:rich>
          </c:tx>
          <c:layout/>
        </c:title>
        <c:numFmt formatCode="General" sourceLinked="1"/>
        <c:tickLblPos val="nextTo"/>
        <c:crossAx val="79593856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Input Power Vs Input Voltage at Base Resistor Value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1K</c:v>
          </c:tx>
          <c:xVal>
            <c:numRef>
              <c:f>'Base Resistor Testing'!$D$13:$D$22</c:f>
              <c:numCache>
                <c:formatCode>General</c:formatCode>
                <c:ptCount val="10"/>
                <c:pt idx="0">
                  <c:v>1.5053000000000001</c:v>
                </c:pt>
                <c:pt idx="1">
                  <c:v>1.4016999999999999</c:v>
                </c:pt>
                <c:pt idx="2">
                  <c:v>1.306</c:v>
                </c:pt>
                <c:pt idx="3">
                  <c:v>1.2019</c:v>
                </c:pt>
                <c:pt idx="4">
                  <c:v>1.1022000000000001</c:v>
                </c:pt>
                <c:pt idx="5">
                  <c:v>1.0026999999999999</c:v>
                </c:pt>
                <c:pt idx="6">
                  <c:v>0.90259999999999996</c:v>
                </c:pt>
                <c:pt idx="7">
                  <c:v>0.80010000000000003</c:v>
                </c:pt>
                <c:pt idx="8">
                  <c:v>0.70499999999999996</c:v>
                </c:pt>
                <c:pt idx="9">
                  <c:v>0.60250000000000004</c:v>
                </c:pt>
              </c:numCache>
            </c:numRef>
          </c:xVal>
          <c:yVal>
            <c:numRef>
              <c:f>'Base Resistor Testing'!$F$13:$F$22</c:f>
              <c:numCache>
                <c:formatCode>0.00</c:formatCode>
                <c:ptCount val="10"/>
                <c:pt idx="0">
                  <c:v>195.11698600000003</c:v>
                </c:pt>
                <c:pt idx="1">
                  <c:v>158.307998</c:v>
                </c:pt>
                <c:pt idx="2">
                  <c:v>130.46940000000001</c:v>
                </c:pt>
                <c:pt idx="3">
                  <c:v>105.875371</c:v>
                </c:pt>
                <c:pt idx="4">
                  <c:v>84.891443999999993</c:v>
                </c:pt>
                <c:pt idx="5">
                  <c:v>63.129991999999994</c:v>
                </c:pt>
                <c:pt idx="6">
                  <c:v>41.627911999999995</c:v>
                </c:pt>
                <c:pt idx="7">
                  <c:v>29.091635999999998</c:v>
                </c:pt>
                <c:pt idx="8">
                  <c:v>20.233499999999999</c:v>
                </c:pt>
                <c:pt idx="9">
                  <c:v>12.334982499999999</c:v>
                </c:pt>
              </c:numCache>
            </c:numRef>
          </c:yVal>
        </c:ser>
        <c:ser>
          <c:idx val="1"/>
          <c:order val="1"/>
          <c:tx>
            <c:v>1.5K</c:v>
          </c:tx>
          <c:xVal>
            <c:numRef>
              <c:f>'Base Resistor Testing'!$D$25:$D$34</c:f>
              <c:numCache>
                <c:formatCode>General</c:formatCode>
                <c:ptCount val="10"/>
                <c:pt idx="0">
                  <c:v>1.508</c:v>
                </c:pt>
                <c:pt idx="1">
                  <c:v>1.4059999999999999</c:v>
                </c:pt>
                <c:pt idx="2">
                  <c:v>1.3009999999999999</c:v>
                </c:pt>
                <c:pt idx="3">
                  <c:v>1.2070000000000001</c:v>
                </c:pt>
                <c:pt idx="4">
                  <c:v>1.107</c:v>
                </c:pt>
                <c:pt idx="5">
                  <c:v>1.0029999999999999</c:v>
                </c:pt>
                <c:pt idx="6">
                  <c:v>0.90100000000000002</c:v>
                </c:pt>
                <c:pt idx="7">
                  <c:v>0.80200000000000005</c:v>
                </c:pt>
                <c:pt idx="8">
                  <c:v>0.70099999999999996</c:v>
                </c:pt>
                <c:pt idx="9">
                  <c:v>0.60299999999999998</c:v>
                </c:pt>
              </c:numCache>
            </c:numRef>
          </c:xVal>
          <c:yVal>
            <c:numRef>
              <c:f>'Base Resistor Testing'!$F$25:$F$34</c:f>
              <c:numCache>
                <c:formatCode>0.00</c:formatCode>
                <c:ptCount val="10"/>
                <c:pt idx="0">
                  <c:v>168.14200000000002</c:v>
                </c:pt>
                <c:pt idx="1">
                  <c:v>137.5068</c:v>
                </c:pt>
                <c:pt idx="2">
                  <c:v>112.66659999999999</c:v>
                </c:pt>
                <c:pt idx="3">
                  <c:v>93.542500000000004</c:v>
                </c:pt>
                <c:pt idx="4">
                  <c:v>73.836900000000014</c:v>
                </c:pt>
                <c:pt idx="5">
                  <c:v>51.3536</c:v>
                </c:pt>
                <c:pt idx="6">
                  <c:v>37.031100000000002</c:v>
                </c:pt>
                <c:pt idx="7">
                  <c:v>27.027400000000004</c:v>
                </c:pt>
                <c:pt idx="8">
                  <c:v>18.646599999999999</c:v>
                </c:pt>
                <c:pt idx="9">
                  <c:v>11.577599999999999</c:v>
                </c:pt>
              </c:numCache>
            </c:numRef>
          </c:yVal>
        </c:ser>
        <c:ser>
          <c:idx val="2"/>
          <c:order val="2"/>
          <c:tx>
            <c:v>2.2K</c:v>
          </c:tx>
          <c:xVal>
            <c:numRef>
              <c:f>'Base Resistor Testing'!$D$37:$D$46</c:f>
              <c:numCache>
                <c:formatCode>General</c:formatCode>
                <c:ptCount val="10"/>
                <c:pt idx="0">
                  <c:v>1.502</c:v>
                </c:pt>
                <c:pt idx="1">
                  <c:v>1.4079999999999999</c:v>
                </c:pt>
                <c:pt idx="2">
                  <c:v>1.304</c:v>
                </c:pt>
                <c:pt idx="3">
                  <c:v>1.208</c:v>
                </c:pt>
                <c:pt idx="4">
                  <c:v>1.105</c:v>
                </c:pt>
                <c:pt idx="5">
                  <c:v>1.0009999999999999</c:v>
                </c:pt>
                <c:pt idx="6">
                  <c:v>0.90400000000000003</c:v>
                </c:pt>
                <c:pt idx="7">
                  <c:v>0.80600000000000005</c:v>
                </c:pt>
                <c:pt idx="8">
                  <c:v>0.70099999999999996</c:v>
                </c:pt>
                <c:pt idx="9">
                  <c:v>0.6</c:v>
                </c:pt>
              </c:numCache>
            </c:numRef>
          </c:xVal>
          <c:yVal>
            <c:numRef>
              <c:f>'Base Resistor Testing'!$F$37:$F$46</c:f>
              <c:numCache>
                <c:formatCode>0.00</c:formatCode>
                <c:ptCount val="10"/>
                <c:pt idx="0">
                  <c:v>140.5872</c:v>
                </c:pt>
                <c:pt idx="1">
                  <c:v>118.55359999999999</c:v>
                </c:pt>
                <c:pt idx="2">
                  <c:v>97.930400000000006</c:v>
                </c:pt>
                <c:pt idx="3">
                  <c:v>79.848799999999983</c:v>
                </c:pt>
                <c:pt idx="4">
                  <c:v>59.006999999999998</c:v>
                </c:pt>
                <c:pt idx="5">
                  <c:v>43.343299999999992</c:v>
                </c:pt>
                <c:pt idx="6">
                  <c:v>33.448</c:v>
                </c:pt>
                <c:pt idx="7">
                  <c:v>24.8248</c:v>
                </c:pt>
                <c:pt idx="8">
                  <c:v>17.454899999999999</c:v>
                </c:pt>
                <c:pt idx="9">
                  <c:v>10.200000000000001</c:v>
                </c:pt>
              </c:numCache>
            </c:numRef>
          </c:yVal>
        </c:ser>
        <c:ser>
          <c:idx val="3"/>
          <c:order val="3"/>
          <c:tx>
            <c:v>3.3K</c:v>
          </c:tx>
          <c:xVal>
            <c:numRef>
              <c:f>'Base Resistor Testing'!$D$50:$D$59</c:f>
              <c:numCache>
                <c:formatCode>General</c:formatCode>
                <c:ptCount val="10"/>
                <c:pt idx="0">
                  <c:v>1.514</c:v>
                </c:pt>
                <c:pt idx="1">
                  <c:v>1.4019999999999999</c:v>
                </c:pt>
                <c:pt idx="2">
                  <c:v>1.3069999999999999</c:v>
                </c:pt>
                <c:pt idx="3">
                  <c:v>1.2070000000000001</c:v>
                </c:pt>
                <c:pt idx="4">
                  <c:v>1.1060000000000001</c:v>
                </c:pt>
                <c:pt idx="5">
                  <c:v>1.004</c:v>
                </c:pt>
                <c:pt idx="6">
                  <c:v>0.90800000000000003</c:v>
                </c:pt>
                <c:pt idx="7">
                  <c:v>0.80400000000000005</c:v>
                </c:pt>
                <c:pt idx="8">
                  <c:v>0.70699999999999996</c:v>
                </c:pt>
                <c:pt idx="9">
                  <c:v>0.60199999999999998</c:v>
                </c:pt>
              </c:numCache>
            </c:numRef>
          </c:xVal>
          <c:yVal>
            <c:numRef>
              <c:f>'Base Resistor Testing'!$F$50:$F$59</c:f>
              <c:numCache>
                <c:formatCode>0.00</c:formatCode>
                <c:ptCount val="10"/>
                <c:pt idx="0">
                  <c:v>121.57419999999999</c:v>
                </c:pt>
                <c:pt idx="1">
                  <c:v>99.962599999999995</c:v>
                </c:pt>
                <c:pt idx="2">
                  <c:v>81.948900000000009</c:v>
                </c:pt>
                <c:pt idx="3">
                  <c:v>62.764000000000003</c:v>
                </c:pt>
                <c:pt idx="4">
                  <c:v>47.226200000000006</c:v>
                </c:pt>
                <c:pt idx="5">
                  <c:v>37.65</c:v>
                </c:pt>
                <c:pt idx="6">
                  <c:v>29.51</c:v>
                </c:pt>
                <c:pt idx="7">
                  <c:v>21.2256</c:v>
                </c:pt>
                <c:pt idx="8">
                  <c:v>14.6349</c:v>
                </c:pt>
                <c:pt idx="9">
                  <c:v>8.0668000000000006</c:v>
                </c:pt>
              </c:numCache>
            </c:numRef>
          </c:yVal>
        </c:ser>
        <c:ser>
          <c:idx val="4"/>
          <c:order val="4"/>
          <c:tx>
            <c:v>4.7K</c:v>
          </c:tx>
          <c:xVal>
            <c:numRef>
              <c:f>'Base Resistor Testing'!$D$62:$D$71</c:f>
              <c:numCache>
                <c:formatCode>General</c:formatCode>
                <c:ptCount val="10"/>
                <c:pt idx="0">
                  <c:v>1.506</c:v>
                </c:pt>
                <c:pt idx="1">
                  <c:v>1.4059999999999999</c:v>
                </c:pt>
                <c:pt idx="2">
                  <c:v>1.304</c:v>
                </c:pt>
                <c:pt idx="3">
                  <c:v>1.206</c:v>
                </c:pt>
                <c:pt idx="4">
                  <c:v>1.101</c:v>
                </c:pt>
                <c:pt idx="5">
                  <c:v>1.006</c:v>
                </c:pt>
                <c:pt idx="6">
                  <c:v>0.90800000000000003</c:v>
                </c:pt>
                <c:pt idx="7">
                  <c:v>0.80700000000000005</c:v>
                </c:pt>
                <c:pt idx="8">
                  <c:v>0.70599999999999996</c:v>
                </c:pt>
                <c:pt idx="9">
                  <c:v>0.60499999999999998</c:v>
                </c:pt>
              </c:numCache>
            </c:numRef>
          </c:xVal>
          <c:yVal>
            <c:numRef>
              <c:f>'Base Resistor Testing'!$F$62:$F$71</c:f>
              <c:numCache>
                <c:formatCode>0.00</c:formatCode>
                <c:ptCount val="10"/>
                <c:pt idx="0">
                  <c:v>101.0526</c:v>
                </c:pt>
                <c:pt idx="1">
                  <c:v>82.532200000000003</c:v>
                </c:pt>
                <c:pt idx="2">
                  <c:v>62.983200000000004</c:v>
                </c:pt>
                <c:pt idx="3">
                  <c:v>47.998799999999996</c:v>
                </c:pt>
                <c:pt idx="4">
                  <c:v>39.305700000000002</c:v>
                </c:pt>
                <c:pt idx="5">
                  <c:v>31.9908</c:v>
                </c:pt>
                <c:pt idx="6">
                  <c:v>24.697600000000001</c:v>
                </c:pt>
                <c:pt idx="7">
                  <c:v>16.704900000000002</c:v>
                </c:pt>
                <c:pt idx="8">
                  <c:v>9.9545999999999992</c:v>
                </c:pt>
                <c:pt idx="9">
                  <c:v>4.5374999999999996</c:v>
                </c:pt>
              </c:numCache>
            </c:numRef>
          </c:yVal>
        </c:ser>
        <c:ser>
          <c:idx val="5"/>
          <c:order val="5"/>
          <c:tx>
            <c:v>5.6K</c:v>
          </c:tx>
          <c:xVal>
            <c:numRef>
              <c:f>'Base Resistor Testing'!$D$74:$D$83</c:f>
              <c:numCache>
                <c:formatCode>General</c:formatCode>
                <c:ptCount val="10"/>
                <c:pt idx="0">
                  <c:v>1.5</c:v>
                </c:pt>
                <c:pt idx="1">
                  <c:v>1.403</c:v>
                </c:pt>
                <c:pt idx="2">
                  <c:v>1.3009999999999999</c:v>
                </c:pt>
                <c:pt idx="3">
                  <c:v>1.2090000000000001</c:v>
                </c:pt>
                <c:pt idx="4">
                  <c:v>1.105</c:v>
                </c:pt>
                <c:pt idx="5">
                  <c:v>1.0029999999999999</c:v>
                </c:pt>
                <c:pt idx="6">
                  <c:v>0.90200000000000002</c:v>
                </c:pt>
                <c:pt idx="7">
                  <c:v>0.80600000000000005</c:v>
                </c:pt>
                <c:pt idx="8">
                  <c:v>0.70399999999999996</c:v>
                </c:pt>
                <c:pt idx="9">
                  <c:v>0.60199999999999998</c:v>
                </c:pt>
              </c:numCache>
            </c:numRef>
          </c:xVal>
          <c:yVal>
            <c:numRef>
              <c:f>'Base Resistor Testing'!$F$74:$F$83</c:f>
              <c:numCache>
                <c:formatCode>0.00</c:formatCode>
                <c:ptCount val="10"/>
                <c:pt idx="0">
                  <c:v>90.15</c:v>
                </c:pt>
                <c:pt idx="1">
                  <c:v>72.254499999999993</c:v>
                </c:pt>
                <c:pt idx="2">
                  <c:v>55.032299999999992</c:v>
                </c:pt>
                <c:pt idx="3">
                  <c:v>45.095700000000001</c:v>
                </c:pt>
                <c:pt idx="4">
                  <c:v>36.796499999999995</c:v>
                </c:pt>
                <c:pt idx="5">
                  <c:v>29.1873</c:v>
                </c:pt>
                <c:pt idx="6">
                  <c:v>21.196999999999999</c:v>
                </c:pt>
                <c:pt idx="7">
                  <c:v>14.105000000000002</c:v>
                </c:pt>
                <c:pt idx="8">
                  <c:v>8.4479999999999986</c:v>
                </c:pt>
                <c:pt idx="9">
                  <c:v>3.1905999999999999</c:v>
                </c:pt>
              </c:numCache>
            </c:numRef>
          </c:yVal>
        </c:ser>
        <c:ser>
          <c:idx val="6"/>
          <c:order val="6"/>
          <c:tx>
            <c:v>6.8K</c:v>
          </c:tx>
          <c:xVal>
            <c:numRef>
              <c:f>'Base Resistor Testing'!$D$86:$D$95</c:f>
              <c:numCache>
                <c:formatCode>General</c:formatCode>
                <c:ptCount val="10"/>
                <c:pt idx="0">
                  <c:v>1.5029999999999999</c:v>
                </c:pt>
                <c:pt idx="1">
                  <c:v>1.4019999999999999</c:v>
                </c:pt>
                <c:pt idx="2">
                  <c:v>1.3080000000000001</c:v>
                </c:pt>
                <c:pt idx="3">
                  <c:v>1.2030000000000001</c:v>
                </c:pt>
                <c:pt idx="4">
                  <c:v>1.107</c:v>
                </c:pt>
                <c:pt idx="5">
                  <c:v>1.008</c:v>
                </c:pt>
                <c:pt idx="6">
                  <c:v>0.90800000000000003</c:v>
                </c:pt>
                <c:pt idx="7">
                  <c:v>0.80900000000000005</c:v>
                </c:pt>
                <c:pt idx="8">
                  <c:v>0.70499999999999996</c:v>
                </c:pt>
                <c:pt idx="9">
                  <c:v>0.60699999999999998</c:v>
                </c:pt>
              </c:numCache>
            </c:numRef>
          </c:xVal>
          <c:yVal>
            <c:numRef>
              <c:f>'Base Resistor Testing'!$F$86:$F$95</c:f>
              <c:numCache>
                <c:formatCode>0.00</c:formatCode>
                <c:ptCount val="10"/>
                <c:pt idx="0">
                  <c:v>79.0578</c:v>
                </c:pt>
                <c:pt idx="1">
                  <c:v>61.828200000000002</c:v>
                </c:pt>
                <c:pt idx="2">
                  <c:v>49.180800000000005</c:v>
                </c:pt>
                <c:pt idx="3">
                  <c:v>40.5411</c:v>
                </c:pt>
                <c:pt idx="4">
                  <c:v>33.320700000000002</c:v>
                </c:pt>
                <c:pt idx="5">
                  <c:v>25.653600000000001</c:v>
                </c:pt>
                <c:pt idx="6">
                  <c:v>17.887599999999999</c:v>
                </c:pt>
                <c:pt idx="7">
                  <c:v>12.2159</c:v>
                </c:pt>
                <c:pt idx="8">
                  <c:v>6.7679999999999989</c:v>
                </c:pt>
                <c:pt idx="9">
                  <c:v>2.2458999999999998</c:v>
                </c:pt>
              </c:numCache>
            </c:numRef>
          </c:yVal>
        </c:ser>
        <c:axId val="156874240"/>
        <c:axId val="157608192"/>
      </c:scatterChart>
      <c:valAx>
        <c:axId val="156874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Voltage [volts]</a:t>
                </a:r>
              </a:p>
            </c:rich>
          </c:tx>
          <c:layout/>
        </c:title>
        <c:numFmt formatCode="General" sourceLinked="1"/>
        <c:tickLblPos val="nextTo"/>
        <c:crossAx val="157608192"/>
        <c:crosses val="autoZero"/>
        <c:crossBetween val="midCat"/>
      </c:valAx>
      <c:valAx>
        <c:axId val="1576081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Input Power [mW]</a:t>
                </a:r>
              </a:p>
            </c:rich>
          </c:tx>
          <c:layout/>
        </c:title>
        <c:numFmt formatCode="0.00" sourceLinked="1"/>
        <c:tickLblPos val="nextTo"/>
        <c:crossAx val="156874240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Input Power Vs LED Light Level at Base Resistor Value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1.0K</c:v>
          </c:tx>
          <c:xVal>
            <c:numRef>
              <c:f>'Base Resistor Testing'!$F$13:$F$22</c:f>
              <c:numCache>
                <c:formatCode>0.00</c:formatCode>
                <c:ptCount val="10"/>
                <c:pt idx="0">
                  <c:v>195.11698600000003</c:v>
                </c:pt>
                <c:pt idx="1">
                  <c:v>158.307998</c:v>
                </c:pt>
                <c:pt idx="2">
                  <c:v>130.46940000000001</c:v>
                </c:pt>
                <c:pt idx="3">
                  <c:v>105.875371</c:v>
                </c:pt>
                <c:pt idx="4">
                  <c:v>84.891443999999993</c:v>
                </c:pt>
                <c:pt idx="5">
                  <c:v>63.129991999999994</c:v>
                </c:pt>
                <c:pt idx="6">
                  <c:v>41.627911999999995</c:v>
                </c:pt>
                <c:pt idx="7">
                  <c:v>29.091635999999998</c:v>
                </c:pt>
                <c:pt idx="8">
                  <c:v>20.233499999999999</c:v>
                </c:pt>
                <c:pt idx="9">
                  <c:v>12.334982499999999</c:v>
                </c:pt>
              </c:numCache>
            </c:numRef>
          </c:xVal>
          <c:yVal>
            <c:numRef>
              <c:f>'Base Resistor Testing'!$K$13:$K$22</c:f>
              <c:numCache>
                <c:formatCode>General</c:formatCode>
                <c:ptCount val="10"/>
                <c:pt idx="0">
                  <c:v>636.19999999999993</c:v>
                </c:pt>
                <c:pt idx="1">
                  <c:v>634.99999999999989</c:v>
                </c:pt>
                <c:pt idx="2">
                  <c:v>633.79999999999995</c:v>
                </c:pt>
                <c:pt idx="3">
                  <c:v>633.20000000000005</c:v>
                </c:pt>
                <c:pt idx="4">
                  <c:v>632.79999999999995</c:v>
                </c:pt>
                <c:pt idx="5">
                  <c:v>632.00000000000011</c:v>
                </c:pt>
                <c:pt idx="6">
                  <c:v>627.4</c:v>
                </c:pt>
                <c:pt idx="7">
                  <c:v>568.20000000000005</c:v>
                </c:pt>
                <c:pt idx="8">
                  <c:v>436.20000000000005</c:v>
                </c:pt>
                <c:pt idx="9">
                  <c:v>291.40000000000003</c:v>
                </c:pt>
              </c:numCache>
            </c:numRef>
          </c:yVal>
        </c:ser>
        <c:ser>
          <c:idx val="1"/>
          <c:order val="1"/>
          <c:tx>
            <c:v>1.5K</c:v>
          </c:tx>
          <c:xVal>
            <c:numRef>
              <c:f>'Base Resistor Testing'!$F$25:$F$34</c:f>
              <c:numCache>
                <c:formatCode>0.00</c:formatCode>
                <c:ptCount val="10"/>
                <c:pt idx="0">
                  <c:v>168.14200000000002</c:v>
                </c:pt>
                <c:pt idx="1">
                  <c:v>137.5068</c:v>
                </c:pt>
                <c:pt idx="2">
                  <c:v>112.66659999999999</c:v>
                </c:pt>
                <c:pt idx="3">
                  <c:v>93.542500000000004</c:v>
                </c:pt>
                <c:pt idx="4">
                  <c:v>73.836900000000014</c:v>
                </c:pt>
                <c:pt idx="5">
                  <c:v>51.3536</c:v>
                </c:pt>
                <c:pt idx="6">
                  <c:v>37.031100000000002</c:v>
                </c:pt>
                <c:pt idx="7">
                  <c:v>27.027400000000004</c:v>
                </c:pt>
                <c:pt idx="8">
                  <c:v>18.646599999999999</c:v>
                </c:pt>
                <c:pt idx="9">
                  <c:v>11.577599999999999</c:v>
                </c:pt>
              </c:numCache>
            </c:numRef>
          </c:xVal>
          <c:yVal>
            <c:numRef>
              <c:f>'Base Resistor Testing'!$K$25:$K$34</c:f>
              <c:numCache>
                <c:formatCode>General</c:formatCode>
                <c:ptCount val="10"/>
                <c:pt idx="0">
                  <c:v>636.80000000000007</c:v>
                </c:pt>
                <c:pt idx="1">
                  <c:v>635.79999999999995</c:v>
                </c:pt>
                <c:pt idx="2">
                  <c:v>634.99999999999989</c:v>
                </c:pt>
                <c:pt idx="3">
                  <c:v>634.4</c:v>
                </c:pt>
                <c:pt idx="4">
                  <c:v>633.79999999999995</c:v>
                </c:pt>
                <c:pt idx="5">
                  <c:v>631.20000000000005</c:v>
                </c:pt>
                <c:pt idx="6">
                  <c:v>624.6</c:v>
                </c:pt>
                <c:pt idx="7">
                  <c:v>541</c:v>
                </c:pt>
                <c:pt idx="8">
                  <c:v>405.99999999999994</c:v>
                </c:pt>
                <c:pt idx="9">
                  <c:v>269.8</c:v>
                </c:pt>
              </c:numCache>
            </c:numRef>
          </c:yVal>
        </c:ser>
        <c:ser>
          <c:idx val="2"/>
          <c:order val="2"/>
          <c:tx>
            <c:v>2.2K</c:v>
          </c:tx>
          <c:xVal>
            <c:numRef>
              <c:f>'Base Resistor Testing'!$F$37:$F$46</c:f>
              <c:numCache>
                <c:formatCode>0.00</c:formatCode>
                <c:ptCount val="10"/>
                <c:pt idx="0">
                  <c:v>140.5872</c:v>
                </c:pt>
                <c:pt idx="1">
                  <c:v>118.55359999999999</c:v>
                </c:pt>
                <c:pt idx="2">
                  <c:v>97.930400000000006</c:v>
                </c:pt>
                <c:pt idx="3">
                  <c:v>79.848799999999983</c:v>
                </c:pt>
                <c:pt idx="4">
                  <c:v>59.006999999999998</c:v>
                </c:pt>
                <c:pt idx="5">
                  <c:v>43.343299999999992</c:v>
                </c:pt>
                <c:pt idx="6">
                  <c:v>33.448</c:v>
                </c:pt>
                <c:pt idx="7">
                  <c:v>24.8248</c:v>
                </c:pt>
                <c:pt idx="8">
                  <c:v>17.454899999999999</c:v>
                </c:pt>
                <c:pt idx="9">
                  <c:v>10.200000000000001</c:v>
                </c:pt>
              </c:numCache>
            </c:numRef>
          </c:xVal>
          <c:yVal>
            <c:numRef>
              <c:f>'Base Resistor Testing'!$K$37:$K$46</c:f>
              <c:numCache>
                <c:formatCode>General</c:formatCode>
                <c:ptCount val="10"/>
                <c:pt idx="0">
                  <c:v>637.4</c:v>
                </c:pt>
                <c:pt idx="1">
                  <c:v>636.80000000000007</c:v>
                </c:pt>
                <c:pt idx="2">
                  <c:v>636.00000000000011</c:v>
                </c:pt>
                <c:pt idx="3">
                  <c:v>635.20000000000005</c:v>
                </c:pt>
                <c:pt idx="4">
                  <c:v>633.4</c:v>
                </c:pt>
                <c:pt idx="5">
                  <c:v>629.80000000000007</c:v>
                </c:pt>
                <c:pt idx="6">
                  <c:v>619.00000000000011</c:v>
                </c:pt>
                <c:pt idx="7">
                  <c:v>511.00000000000006</c:v>
                </c:pt>
                <c:pt idx="8">
                  <c:v>372.4</c:v>
                </c:pt>
                <c:pt idx="9">
                  <c:v>233.6</c:v>
                </c:pt>
              </c:numCache>
            </c:numRef>
          </c:yVal>
        </c:ser>
        <c:ser>
          <c:idx val="3"/>
          <c:order val="3"/>
          <c:tx>
            <c:v>3.3K</c:v>
          </c:tx>
          <c:xVal>
            <c:numRef>
              <c:f>'Base Resistor Testing'!$F$50:$F$59</c:f>
              <c:numCache>
                <c:formatCode>0.00</c:formatCode>
                <c:ptCount val="10"/>
                <c:pt idx="0">
                  <c:v>121.57419999999999</c:v>
                </c:pt>
                <c:pt idx="1">
                  <c:v>99.962599999999995</c:v>
                </c:pt>
                <c:pt idx="2">
                  <c:v>81.948900000000009</c:v>
                </c:pt>
                <c:pt idx="3">
                  <c:v>62.764000000000003</c:v>
                </c:pt>
                <c:pt idx="4">
                  <c:v>47.226200000000006</c:v>
                </c:pt>
                <c:pt idx="5">
                  <c:v>37.65</c:v>
                </c:pt>
                <c:pt idx="6">
                  <c:v>29.51</c:v>
                </c:pt>
                <c:pt idx="7">
                  <c:v>21.2256</c:v>
                </c:pt>
                <c:pt idx="8">
                  <c:v>14.6349</c:v>
                </c:pt>
                <c:pt idx="9">
                  <c:v>8.0668000000000006</c:v>
                </c:pt>
              </c:numCache>
            </c:numRef>
          </c:xVal>
          <c:yVal>
            <c:numRef>
              <c:f>'Base Resistor Testing'!$K$50:$K$59</c:f>
              <c:numCache>
                <c:formatCode>General</c:formatCode>
                <c:ptCount val="10"/>
                <c:pt idx="0">
                  <c:v>638.4</c:v>
                </c:pt>
                <c:pt idx="1">
                  <c:v>637.6</c:v>
                </c:pt>
                <c:pt idx="2">
                  <c:v>636.6</c:v>
                </c:pt>
                <c:pt idx="3">
                  <c:v>634.99999999999989</c:v>
                </c:pt>
                <c:pt idx="4">
                  <c:v>632.00000000000011</c:v>
                </c:pt>
                <c:pt idx="5">
                  <c:v>627.4</c:v>
                </c:pt>
                <c:pt idx="6">
                  <c:v>549.4</c:v>
                </c:pt>
                <c:pt idx="7">
                  <c:v>451.40000000000003</c:v>
                </c:pt>
                <c:pt idx="8">
                  <c:v>323.8</c:v>
                </c:pt>
                <c:pt idx="9">
                  <c:v>175.4</c:v>
                </c:pt>
              </c:numCache>
            </c:numRef>
          </c:yVal>
        </c:ser>
        <c:ser>
          <c:idx val="4"/>
          <c:order val="4"/>
          <c:tx>
            <c:v>4.7K</c:v>
          </c:tx>
          <c:xVal>
            <c:numRef>
              <c:f>'Base Resistor Testing'!$F$62:$F$71</c:f>
              <c:numCache>
                <c:formatCode>0.00</c:formatCode>
                <c:ptCount val="10"/>
                <c:pt idx="0">
                  <c:v>101.0526</c:v>
                </c:pt>
                <c:pt idx="1">
                  <c:v>82.532200000000003</c:v>
                </c:pt>
                <c:pt idx="2">
                  <c:v>62.983200000000004</c:v>
                </c:pt>
                <c:pt idx="3">
                  <c:v>47.998799999999996</c:v>
                </c:pt>
                <c:pt idx="4">
                  <c:v>39.305700000000002</c:v>
                </c:pt>
                <c:pt idx="5">
                  <c:v>31.9908</c:v>
                </c:pt>
                <c:pt idx="6">
                  <c:v>24.697600000000001</c:v>
                </c:pt>
                <c:pt idx="7">
                  <c:v>16.704900000000002</c:v>
                </c:pt>
                <c:pt idx="8">
                  <c:v>9.9545999999999992</c:v>
                </c:pt>
                <c:pt idx="9">
                  <c:v>4.5374999999999996</c:v>
                </c:pt>
              </c:numCache>
            </c:numRef>
          </c:xVal>
          <c:yVal>
            <c:numRef>
              <c:f>'Base Resistor Testing'!$K$62:$K$71</c:f>
              <c:numCache>
                <c:formatCode>General</c:formatCode>
                <c:ptCount val="10"/>
                <c:pt idx="0">
                  <c:v>639.20000000000005</c:v>
                </c:pt>
                <c:pt idx="1">
                  <c:v>638</c:v>
                </c:pt>
                <c:pt idx="2">
                  <c:v>636.19999999999993</c:v>
                </c:pt>
                <c:pt idx="3">
                  <c:v>633.20000000000005</c:v>
                </c:pt>
                <c:pt idx="4">
                  <c:v>629.80000000000007</c:v>
                </c:pt>
                <c:pt idx="5">
                  <c:v>618.79999999999995</c:v>
                </c:pt>
                <c:pt idx="6">
                  <c:v>516.19999999999993</c:v>
                </c:pt>
                <c:pt idx="7">
                  <c:v>354.99999999999994</c:v>
                </c:pt>
                <c:pt idx="8">
                  <c:v>209.4</c:v>
                </c:pt>
                <c:pt idx="9">
                  <c:v>78.800000000000011</c:v>
                </c:pt>
              </c:numCache>
            </c:numRef>
          </c:yVal>
        </c:ser>
        <c:ser>
          <c:idx val="5"/>
          <c:order val="5"/>
          <c:tx>
            <c:v>5.6K</c:v>
          </c:tx>
          <c:xVal>
            <c:numRef>
              <c:f>'Base Resistor Testing'!$F$74:$F$83</c:f>
              <c:numCache>
                <c:formatCode>0.00</c:formatCode>
                <c:ptCount val="10"/>
                <c:pt idx="0">
                  <c:v>90.15</c:v>
                </c:pt>
                <c:pt idx="1">
                  <c:v>72.254499999999993</c:v>
                </c:pt>
                <c:pt idx="2">
                  <c:v>55.032299999999992</c:v>
                </c:pt>
                <c:pt idx="3">
                  <c:v>45.095700000000001</c:v>
                </c:pt>
                <c:pt idx="4">
                  <c:v>36.796499999999995</c:v>
                </c:pt>
                <c:pt idx="5">
                  <c:v>29.1873</c:v>
                </c:pt>
                <c:pt idx="6">
                  <c:v>21.196999999999999</c:v>
                </c:pt>
                <c:pt idx="7">
                  <c:v>14.105000000000002</c:v>
                </c:pt>
                <c:pt idx="8">
                  <c:v>8.4479999999999986</c:v>
                </c:pt>
                <c:pt idx="9">
                  <c:v>3.1905999999999999</c:v>
                </c:pt>
              </c:numCache>
            </c:numRef>
          </c:xVal>
          <c:yVal>
            <c:numRef>
              <c:f>'Base Resistor Testing'!$K$74:$K$83</c:f>
              <c:numCache>
                <c:formatCode>General</c:formatCode>
                <c:ptCount val="10"/>
                <c:pt idx="0">
                  <c:v>638.80000000000007</c:v>
                </c:pt>
                <c:pt idx="1">
                  <c:v>637.4</c:v>
                </c:pt>
                <c:pt idx="2">
                  <c:v>634.99999999999989</c:v>
                </c:pt>
                <c:pt idx="3">
                  <c:v>632.6</c:v>
                </c:pt>
                <c:pt idx="4">
                  <c:v>628.4</c:v>
                </c:pt>
                <c:pt idx="5">
                  <c:v>592.79999999999995</c:v>
                </c:pt>
                <c:pt idx="6">
                  <c:v>445.8</c:v>
                </c:pt>
                <c:pt idx="7">
                  <c:v>298</c:v>
                </c:pt>
                <c:pt idx="8">
                  <c:v>172.2</c:v>
                </c:pt>
                <c:pt idx="9">
                  <c:v>44.2</c:v>
                </c:pt>
              </c:numCache>
            </c:numRef>
          </c:yVal>
        </c:ser>
        <c:ser>
          <c:idx val="6"/>
          <c:order val="6"/>
          <c:tx>
            <c:v>6.8K</c:v>
          </c:tx>
          <c:xVal>
            <c:numRef>
              <c:f>'Base Resistor Testing'!$F$86:$F$95</c:f>
              <c:numCache>
                <c:formatCode>0.00</c:formatCode>
                <c:ptCount val="10"/>
                <c:pt idx="0">
                  <c:v>79.0578</c:v>
                </c:pt>
                <c:pt idx="1">
                  <c:v>61.828200000000002</c:v>
                </c:pt>
                <c:pt idx="2">
                  <c:v>49.180800000000005</c:v>
                </c:pt>
                <c:pt idx="3">
                  <c:v>40.5411</c:v>
                </c:pt>
                <c:pt idx="4">
                  <c:v>33.320700000000002</c:v>
                </c:pt>
                <c:pt idx="5">
                  <c:v>25.653600000000001</c:v>
                </c:pt>
                <c:pt idx="6">
                  <c:v>17.887599999999999</c:v>
                </c:pt>
                <c:pt idx="7">
                  <c:v>12.2159</c:v>
                </c:pt>
                <c:pt idx="8">
                  <c:v>6.7679999999999989</c:v>
                </c:pt>
                <c:pt idx="9">
                  <c:v>2.2458999999999998</c:v>
                </c:pt>
              </c:numCache>
            </c:numRef>
          </c:xVal>
          <c:yVal>
            <c:numRef>
              <c:f>'Base Resistor Testing'!$K$86:$K$95</c:f>
              <c:numCache>
                <c:formatCode>General</c:formatCode>
                <c:ptCount val="10"/>
                <c:pt idx="0">
                  <c:v>638.6</c:v>
                </c:pt>
                <c:pt idx="1">
                  <c:v>636.6</c:v>
                </c:pt>
                <c:pt idx="2">
                  <c:v>634.19999999999993</c:v>
                </c:pt>
                <c:pt idx="3">
                  <c:v>631.4</c:v>
                </c:pt>
                <c:pt idx="4">
                  <c:v>624.79999999999995</c:v>
                </c:pt>
                <c:pt idx="5">
                  <c:v>532</c:v>
                </c:pt>
                <c:pt idx="6">
                  <c:v>375.40000000000003</c:v>
                </c:pt>
                <c:pt idx="7">
                  <c:v>252.99999999999997</c:v>
                </c:pt>
                <c:pt idx="8">
                  <c:v>125.8</c:v>
                </c:pt>
                <c:pt idx="9">
                  <c:v>16.8</c:v>
                </c:pt>
              </c:numCache>
            </c:numRef>
          </c:yVal>
        </c:ser>
        <c:axId val="79206272"/>
        <c:axId val="79217024"/>
      </c:scatterChart>
      <c:valAx>
        <c:axId val="79206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Power</a:t>
                </a:r>
                <a:r>
                  <a:rPr lang="en-US" baseline="0"/>
                  <a:t> [mW]</a:t>
                </a:r>
              </a:p>
            </c:rich>
          </c:tx>
          <c:layout/>
        </c:title>
        <c:numFmt formatCode="0.00" sourceLinked="1"/>
        <c:tickLblPos val="nextTo"/>
        <c:crossAx val="79217024"/>
        <c:crosses val="autoZero"/>
        <c:crossBetween val="midCat"/>
      </c:valAx>
      <c:valAx>
        <c:axId val="792170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LED Light Level [lx]</a:t>
                </a:r>
              </a:p>
            </c:rich>
          </c:tx>
          <c:layout/>
        </c:title>
        <c:numFmt formatCode="General" sourceLinked="1"/>
        <c:tickLblPos val="nextTo"/>
        <c:crossAx val="79206272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12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12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12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12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12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B3:D10" totalsRowShown="0" headerRowDxfId="21">
  <autoFilter ref="B3:D10"/>
  <tableColumns count="3">
    <tableColumn id="1" name="Base Resistor [Ω]"/>
    <tableColumn id="7" name="Turnoff Voltage [volts]"/>
    <tableColumn id="8" name="Turnon Voltage [volts]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B12:K22" totalsRowShown="0" headerRowDxfId="20" headerRowBorderDxfId="19">
  <autoFilter ref="B12:K22">
    <filterColumn colId="4"/>
  </autoFilter>
  <tableColumns count="10">
    <tableColumn id="1" name="Base Resistor [Ω]"/>
    <tableColumn id="2" name="Switching Frequency [kHz]"/>
    <tableColumn id="3" name="Input Voltage [volts]"/>
    <tableColumn id="4" name="Input Current [mA]"/>
    <tableColumn id="10" name="Input Power [mW]" dataDxfId="0">
      <calculatedColumnFormula>(D13 * (E13/1000))*1000</calculatedColumnFormula>
    </tableColumn>
    <tableColumn id="5" name="LED Current Sensor Voltage [volts]"/>
    <tableColumn id="6" name="LED Current [mA]">
      <calculatedColumnFormula>($N$5*G13)*1000</calculatedColumnFormula>
    </tableColumn>
    <tableColumn id="7" name="LED Light Level [volts]"/>
    <tableColumn id="8" name="TEMT6000 Collector Current [uA]">
      <calculatedColumnFormula>(I13/$N$9)*10^6</calculatedColumnFormula>
    </tableColumn>
    <tableColumn id="9" name="LED Light Level [lx]">
      <calculatedColumnFormula>J13*2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0" name="Table511" displayName="Table511" ref="B24:K34" totalsRowShown="0" headerRowDxfId="18" headerRowBorderDxfId="17">
  <autoFilter ref="B24:K34">
    <filterColumn colId="4"/>
  </autoFilter>
  <tableColumns count="10">
    <tableColumn id="1" name="Base Resistor [Ω]"/>
    <tableColumn id="2" name="Switching Frequency [kHz]"/>
    <tableColumn id="3" name="Input Voltage [volts]"/>
    <tableColumn id="4" name="Input Current [mA]"/>
    <tableColumn id="10" name="Input Power [mW]" dataDxfId="16">
      <calculatedColumnFormula>(D25 * (E25/1000))*1000</calculatedColumnFormula>
    </tableColumn>
    <tableColumn id="5" name="LED Current Sensor Voltage [volts]"/>
    <tableColumn id="6" name="LED Current [mA]">
      <calculatedColumnFormula>($N$5*G25)*1000</calculatedColumnFormula>
    </tableColumn>
    <tableColumn id="7" name="LED Light Level [volts]"/>
    <tableColumn id="8" name="TEMT6000 Collector Current [uA]">
      <calculatedColumnFormula>(I25/$N$9)*10^6</calculatedColumnFormula>
    </tableColumn>
    <tableColumn id="9" name="LED Light Level [lx]">
      <calculatedColumnFormula>J25*2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1" name="Table51112" displayName="Table51112" ref="B36:K46" totalsRowShown="0" headerRowDxfId="15" headerRowBorderDxfId="14">
  <autoFilter ref="B36:K46">
    <filterColumn colId="4"/>
  </autoFilter>
  <tableColumns count="10">
    <tableColumn id="1" name="Base Resistor [Ω]"/>
    <tableColumn id="2" name="Switching Frequency [kHz]"/>
    <tableColumn id="3" name="Input Voltage [volts]"/>
    <tableColumn id="4" name="Input Current [mA]"/>
    <tableColumn id="10" name="Input Power [mW]" dataDxfId="13">
      <calculatedColumnFormula>(D37 * (E37/1000))*1000</calculatedColumnFormula>
    </tableColumn>
    <tableColumn id="5" name="LED Current Sensor Voltage [volts]"/>
    <tableColumn id="6" name="LED Current [mA]">
      <calculatedColumnFormula>($N$5*G37)*1000</calculatedColumnFormula>
    </tableColumn>
    <tableColumn id="7" name="LED Light Level [volts]"/>
    <tableColumn id="8" name="TEMT6000 Collector Current [uA]">
      <calculatedColumnFormula>(I37/$N$9)*10^6</calculatedColumnFormula>
    </tableColumn>
    <tableColumn id="9" name="LED Light Level [lx]">
      <calculatedColumnFormula>J37*2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2" name="Table5111213" displayName="Table5111213" ref="B49:K59" totalsRowShown="0" headerRowDxfId="12" headerRowBorderDxfId="11">
  <autoFilter ref="B49:K59">
    <filterColumn colId="4"/>
  </autoFilter>
  <tableColumns count="10">
    <tableColumn id="1" name="Base Resistor [Ω]"/>
    <tableColumn id="2" name="Switching Frequency [kHz]"/>
    <tableColumn id="3" name="Input Voltage [volts]"/>
    <tableColumn id="4" name="Input Current [mA]"/>
    <tableColumn id="10" name="Input Power [mW]" dataDxfId="10">
      <calculatedColumnFormula>(D50 * (E50/1000))*1000</calculatedColumnFormula>
    </tableColumn>
    <tableColumn id="5" name="LED Current Sensor Voltage [volts]"/>
    <tableColumn id="6" name="LED Current [mA]">
      <calculatedColumnFormula>($N$5*G50)*1000</calculatedColumnFormula>
    </tableColumn>
    <tableColumn id="7" name="LED Light Level [volts]"/>
    <tableColumn id="8" name="TEMT6000 Collector Current [uA]">
      <calculatedColumnFormula>(I50/$N$9)*10^6</calculatedColumnFormula>
    </tableColumn>
    <tableColumn id="9" name="LED Light Level [lx]">
      <calculatedColumnFormula>J50*2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3" name="Table511121314" displayName="Table511121314" ref="B61:K71" totalsRowShown="0" headerRowDxfId="9" headerRowBorderDxfId="8">
  <autoFilter ref="B61:K71">
    <filterColumn colId="4"/>
  </autoFilter>
  <tableColumns count="10">
    <tableColumn id="1" name="Base Resistor [Ω]"/>
    <tableColumn id="2" name="Switching Frequency [kHz]"/>
    <tableColumn id="3" name="Input Voltage [volts]"/>
    <tableColumn id="4" name="Input Current [mA]"/>
    <tableColumn id="10" name="Input Power [mW]" dataDxfId="7">
      <calculatedColumnFormula>(D62 * (E62/1000))*1000</calculatedColumnFormula>
    </tableColumn>
    <tableColumn id="5" name="LED Current Sensor Voltage [volts]"/>
    <tableColumn id="6" name="LED Current [mA]">
      <calculatedColumnFormula>($N$5*G62)*1000</calculatedColumnFormula>
    </tableColumn>
    <tableColumn id="7" name="LED Light Level [volts]"/>
    <tableColumn id="8" name="TEMT6000 Collector Current [uA]">
      <calculatedColumnFormula>(I62/$N$9)*10^6</calculatedColumnFormula>
    </tableColumn>
    <tableColumn id="9" name="LED Light Level [lx]">
      <calculatedColumnFormula>J62*2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4" name="Table51112131415" displayName="Table51112131415" ref="B73:K83" totalsRowShown="0" headerRowDxfId="6" headerRowBorderDxfId="5">
  <autoFilter ref="B73:K83">
    <filterColumn colId="4"/>
  </autoFilter>
  <tableColumns count="10">
    <tableColumn id="1" name="Base Resistor [Ω]"/>
    <tableColumn id="2" name="Switching Frequency [kHz]"/>
    <tableColumn id="3" name="Input Voltage [volts]"/>
    <tableColumn id="4" name="Input Current [mA]"/>
    <tableColumn id="10" name="Input Power [mW]" dataDxfId="4">
      <calculatedColumnFormula>(D74 * (E74/1000))*1000</calculatedColumnFormula>
    </tableColumn>
    <tableColumn id="5" name="LED Current Sensor Voltage [volts]"/>
    <tableColumn id="6" name="LED Current [mA]">
      <calculatedColumnFormula>($N$5*G74)*1000</calculatedColumnFormula>
    </tableColumn>
    <tableColumn id="7" name="LED Light Level [volts]"/>
    <tableColumn id="8" name="TEMT6000 Collector Current [uA]">
      <calculatedColumnFormula>(I74/$N$9)*10^6</calculatedColumnFormula>
    </tableColumn>
    <tableColumn id="9" name="LED Light Level [lx]">
      <calculatedColumnFormula>J74*2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5" name="Table5111213141516" displayName="Table5111213141516" ref="B85:K95" totalsRowShown="0" headerRowDxfId="3" headerRowBorderDxfId="2">
  <autoFilter ref="B85:K95">
    <filterColumn colId="4"/>
  </autoFilter>
  <tableColumns count="10">
    <tableColumn id="1" name="Base Resistor [Ω]"/>
    <tableColumn id="2" name="Switching Frequency [kHz]"/>
    <tableColumn id="3" name="Input Voltage [volts]"/>
    <tableColumn id="4" name="Input Current [mA]"/>
    <tableColumn id="10" name="Input Power [mW]" dataDxfId="1">
      <calculatedColumnFormula>(D86 * (E86/1000))*1000</calculatedColumnFormula>
    </tableColumn>
    <tableColumn id="5" name="LED Current Sensor Voltage [volts]"/>
    <tableColumn id="6" name="LED Current [mA]">
      <calculatedColumnFormula>($N$5*G86)*1000</calculatedColumnFormula>
    </tableColumn>
    <tableColumn id="7" name="LED Light Level [volts]"/>
    <tableColumn id="8" name="TEMT6000 Collector Current [uA]">
      <calculatedColumnFormula>(I86/$N$9)*10^6</calculatedColumnFormula>
    </tableColumn>
    <tableColumn id="9" name="LED Light Level [lx]">
      <calculatedColumnFormula>J86*2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96"/>
  <sheetViews>
    <sheetView tabSelected="1" workbookViewId="0">
      <selection activeCell="M12" sqref="M12"/>
    </sheetView>
  </sheetViews>
  <sheetFormatPr defaultColWidth="11" defaultRowHeight="15.75"/>
  <cols>
    <col min="1" max="1" width="6" customWidth="1"/>
    <col min="2" max="2" width="13.375" customWidth="1"/>
    <col min="3" max="3" width="16.5" customWidth="1"/>
    <col min="4" max="4" width="12.875" customWidth="1"/>
    <col min="5" max="5" width="12.75" customWidth="1"/>
    <col min="6" max="6" width="11.625" customWidth="1"/>
    <col min="7" max="7" width="18" customWidth="1"/>
    <col min="8" max="8" width="13.75" customWidth="1"/>
    <col min="9" max="9" width="18.125" customWidth="1"/>
    <col min="10" max="10" width="18.625" customWidth="1"/>
    <col min="11" max="11" width="14.375" customWidth="1"/>
    <col min="12" max="12" width="14.25" customWidth="1"/>
    <col min="13" max="13" width="19.5" bestFit="1" customWidth="1"/>
    <col min="14" max="14" width="10.125" bestFit="1" customWidth="1"/>
    <col min="15" max="15" width="5.25" bestFit="1" customWidth="1"/>
    <col min="16" max="16" width="5.875" bestFit="1" customWidth="1"/>
  </cols>
  <sheetData>
    <row r="2" spans="1:15">
      <c r="M2" t="s">
        <v>0</v>
      </c>
      <c r="N2" t="s">
        <v>1</v>
      </c>
    </row>
    <row r="3" spans="1:15" ht="30" customHeight="1">
      <c r="A3" s="6" t="s">
        <v>31</v>
      </c>
      <c r="B3" s="1" t="s">
        <v>27</v>
      </c>
      <c r="C3" s="1" t="s">
        <v>22</v>
      </c>
      <c r="D3" s="1" t="s">
        <v>23</v>
      </c>
      <c r="M3" t="s">
        <v>2</v>
      </c>
      <c r="N3">
        <v>200</v>
      </c>
      <c r="O3" t="s">
        <v>3</v>
      </c>
    </row>
    <row r="4" spans="1:15">
      <c r="A4" s="6"/>
      <c r="B4">
        <v>1000</v>
      </c>
      <c r="C4">
        <v>0.4002</v>
      </c>
      <c r="D4">
        <v>0.52</v>
      </c>
      <c r="M4" t="s">
        <v>4</v>
      </c>
      <c r="N4">
        <v>0.1</v>
      </c>
      <c r="O4" t="s">
        <v>5</v>
      </c>
    </row>
    <row r="5" spans="1:15">
      <c r="A5" s="6"/>
      <c r="B5">
        <v>1500</v>
      </c>
      <c r="C5">
        <v>0.42780000000000001</v>
      </c>
      <c r="D5">
        <v>0.51</v>
      </c>
      <c r="M5" t="s">
        <v>6</v>
      </c>
      <c r="N5">
        <v>0.05</v>
      </c>
    </row>
    <row r="6" spans="1:15">
      <c r="A6" s="6"/>
      <c r="B6">
        <v>2200</v>
      </c>
      <c r="C6">
        <v>0.46960000000000002</v>
      </c>
      <c r="D6">
        <v>0.52</v>
      </c>
    </row>
    <row r="7" spans="1:15">
      <c r="A7" s="6"/>
      <c r="B7">
        <v>3300</v>
      </c>
      <c r="C7">
        <v>0.53779999999999994</v>
      </c>
      <c r="D7">
        <v>0.54</v>
      </c>
      <c r="M7" t="s">
        <v>14</v>
      </c>
      <c r="N7" t="s">
        <v>15</v>
      </c>
    </row>
    <row r="8" spans="1:15">
      <c r="A8" s="6"/>
      <c r="B8">
        <v>4700</v>
      </c>
      <c r="C8">
        <v>0.57630000000000003</v>
      </c>
      <c r="D8">
        <v>0.57999999999999996</v>
      </c>
      <c r="M8" t="s">
        <v>16</v>
      </c>
      <c r="N8" t="s">
        <v>17</v>
      </c>
    </row>
    <row r="9" spans="1:15">
      <c r="A9" s="6"/>
      <c r="B9">
        <v>5600</v>
      </c>
      <c r="C9">
        <v>0.58819999999999995</v>
      </c>
      <c r="D9">
        <v>0.59</v>
      </c>
      <c r="M9" t="s">
        <v>30</v>
      </c>
      <c r="N9">
        <v>10000</v>
      </c>
      <c r="O9" t="s">
        <v>5</v>
      </c>
    </row>
    <row r="10" spans="1:15">
      <c r="A10" s="6"/>
      <c r="B10">
        <v>6800</v>
      </c>
      <c r="C10">
        <v>0.60970000000000002</v>
      </c>
      <c r="D10">
        <v>0.6</v>
      </c>
    </row>
    <row r="11" spans="1:15">
      <c r="B11" s="2"/>
      <c r="C11" s="2"/>
      <c r="D11" s="2"/>
      <c r="E11" s="2"/>
      <c r="F11" s="2"/>
      <c r="K11" s="2"/>
      <c r="L11" s="2"/>
    </row>
    <row r="12" spans="1:15" ht="30" customHeight="1">
      <c r="A12" s="5" t="s">
        <v>7</v>
      </c>
      <c r="B12" s="1" t="s">
        <v>29</v>
      </c>
      <c r="C12" s="1" t="s">
        <v>28</v>
      </c>
      <c r="D12" s="1" t="s">
        <v>26</v>
      </c>
      <c r="E12" s="1" t="s">
        <v>18</v>
      </c>
      <c r="F12" s="1" t="s">
        <v>32</v>
      </c>
      <c r="G12" s="1" t="s">
        <v>25</v>
      </c>
      <c r="H12" s="1" t="s">
        <v>19</v>
      </c>
      <c r="I12" s="1" t="s">
        <v>24</v>
      </c>
      <c r="J12" s="1" t="s">
        <v>20</v>
      </c>
      <c r="K12" s="1" t="s">
        <v>21</v>
      </c>
    </row>
    <row r="13" spans="1:15">
      <c r="A13" s="5"/>
      <c r="B13">
        <v>1000</v>
      </c>
      <c r="C13">
        <v>58.8</v>
      </c>
      <c r="D13">
        <v>1.5053000000000001</v>
      </c>
      <c r="E13">
        <v>129.62</v>
      </c>
      <c r="F13" s="4">
        <f t="shared" ref="F13:F22" si="0">(D13 * (E13/1000))*1000</f>
        <v>195.11698600000003</v>
      </c>
      <c r="G13">
        <v>0.57999999999999996</v>
      </c>
      <c r="H13">
        <f>($N$5*G13)*1000</f>
        <v>28.999999999999996</v>
      </c>
      <c r="I13">
        <v>3.181</v>
      </c>
      <c r="J13">
        <f>(I13/$N$9)*10^6</f>
        <v>318.09999999999997</v>
      </c>
      <c r="K13">
        <f t="shared" ref="K13:K22" si="1">J13*2</f>
        <v>636.19999999999993</v>
      </c>
    </row>
    <row r="14" spans="1:15">
      <c r="A14" s="5"/>
      <c r="B14">
        <v>1000</v>
      </c>
      <c r="C14">
        <v>55.83</v>
      </c>
      <c r="D14">
        <v>1.4016999999999999</v>
      </c>
      <c r="E14">
        <v>112.94</v>
      </c>
      <c r="F14" s="4">
        <f t="shared" si="0"/>
        <v>158.307998</v>
      </c>
      <c r="G14">
        <v>0.47449999999999998</v>
      </c>
      <c r="H14">
        <f>($N$5*G14)*1000</f>
        <v>23.724999999999998</v>
      </c>
      <c r="I14">
        <v>3.1749999999999998</v>
      </c>
      <c r="J14">
        <f>(I14/$N$9)*10^6</f>
        <v>317.49999999999994</v>
      </c>
      <c r="K14">
        <f t="shared" si="1"/>
        <v>634.99999999999989</v>
      </c>
    </row>
    <row r="15" spans="1:15">
      <c r="A15" s="5"/>
      <c r="B15">
        <v>1000</v>
      </c>
      <c r="C15">
        <v>55.92</v>
      </c>
      <c r="D15">
        <v>1.306</v>
      </c>
      <c r="E15">
        <v>99.9</v>
      </c>
      <c r="F15" s="4">
        <f t="shared" si="0"/>
        <v>130.46940000000001</v>
      </c>
      <c r="G15">
        <v>0.39400000000000002</v>
      </c>
      <c r="H15">
        <f>($N$5*G15)*1000</f>
        <v>19.700000000000003</v>
      </c>
      <c r="I15">
        <v>3.169</v>
      </c>
      <c r="J15">
        <f>(I15/$N$9)*10^6</f>
        <v>316.89999999999998</v>
      </c>
      <c r="K15">
        <f t="shared" si="1"/>
        <v>633.79999999999995</v>
      </c>
    </row>
    <row r="16" spans="1:15">
      <c r="A16" s="5"/>
      <c r="B16">
        <v>1000</v>
      </c>
      <c r="C16">
        <v>58.7</v>
      </c>
      <c r="D16">
        <v>1.2019</v>
      </c>
      <c r="E16">
        <v>88.09</v>
      </c>
      <c r="F16" s="4">
        <f t="shared" si="0"/>
        <v>105.875371</v>
      </c>
      <c r="G16">
        <v>0.32</v>
      </c>
      <c r="H16">
        <f>($N$5*G16)*1000</f>
        <v>16</v>
      </c>
      <c r="I16">
        <v>3.1659999999999999</v>
      </c>
      <c r="J16">
        <f>(I16/$N$9)*10^6</f>
        <v>316.60000000000002</v>
      </c>
      <c r="K16">
        <f t="shared" si="1"/>
        <v>633.20000000000005</v>
      </c>
    </row>
    <row r="17" spans="1:11">
      <c r="A17" s="5"/>
      <c r="B17">
        <v>1000</v>
      </c>
      <c r="C17">
        <v>63.8</v>
      </c>
      <c r="D17">
        <v>1.1022000000000001</v>
      </c>
      <c r="E17">
        <v>77.02</v>
      </c>
      <c r="F17" s="4">
        <f t="shared" si="0"/>
        <v>84.891443999999993</v>
      </c>
      <c r="G17">
        <v>0.26200000000000001</v>
      </c>
      <c r="H17">
        <f>($N$5*G17)*1000</f>
        <v>13.100000000000001</v>
      </c>
      <c r="I17">
        <v>3.1640000000000001</v>
      </c>
      <c r="J17">
        <f>(I17/$N$9)*10^6</f>
        <v>316.39999999999998</v>
      </c>
      <c r="K17">
        <f t="shared" si="1"/>
        <v>632.79999999999995</v>
      </c>
    </row>
    <row r="18" spans="1:11">
      <c r="A18" s="5"/>
      <c r="B18">
        <v>1000</v>
      </c>
      <c r="C18">
        <v>73.349999999999994</v>
      </c>
      <c r="D18">
        <v>1.0026999999999999</v>
      </c>
      <c r="E18">
        <v>62.96</v>
      </c>
      <c r="F18" s="4">
        <f t="shared" si="0"/>
        <v>63.129991999999994</v>
      </c>
      <c r="G18">
        <v>0.20050000000000001</v>
      </c>
      <c r="H18">
        <f>($N$5*G18)*1000</f>
        <v>10.025</v>
      </c>
      <c r="I18">
        <v>3.16</v>
      </c>
      <c r="J18">
        <f>(I18/$N$9)*10^6</f>
        <v>316.00000000000006</v>
      </c>
      <c r="K18">
        <f t="shared" si="1"/>
        <v>632.00000000000011</v>
      </c>
    </row>
    <row r="19" spans="1:11">
      <c r="A19" s="5"/>
      <c r="B19">
        <v>1000</v>
      </c>
      <c r="C19">
        <v>88.23</v>
      </c>
      <c r="D19">
        <v>0.90259999999999996</v>
      </c>
      <c r="E19">
        <v>46.12</v>
      </c>
      <c r="F19" s="4">
        <f t="shared" si="0"/>
        <v>41.627911999999995</v>
      </c>
      <c r="G19">
        <v>0.13900000000000001</v>
      </c>
      <c r="H19">
        <f>($N$5*G19)*1000</f>
        <v>6.9500000000000011</v>
      </c>
      <c r="I19">
        <v>3.137</v>
      </c>
      <c r="J19">
        <f>(I19/$N$9)*10^6</f>
        <v>313.7</v>
      </c>
      <c r="K19">
        <f t="shared" si="1"/>
        <v>627.4</v>
      </c>
    </row>
    <row r="20" spans="1:11">
      <c r="A20" s="5"/>
      <c r="B20">
        <v>1000</v>
      </c>
      <c r="C20">
        <v>102.7</v>
      </c>
      <c r="D20">
        <v>0.80010000000000003</v>
      </c>
      <c r="E20">
        <v>36.36</v>
      </c>
      <c r="F20" s="4">
        <f t="shared" si="0"/>
        <v>29.091635999999998</v>
      </c>
      <c r="G20">
        <v>0.10299999999999999</v>
      </c>
      <c r="H20">
        <f>($N$5*G20)*1000</f>
        <v>5.15</v>
      </c>
      <c r="I20">
        <v>2.8410000000000002</v>
      </c>
      <c r="J20">
        <f>(I20/$N$9)*10^6</f>
        <v>284.10000000000002</v>
      </c>
      <c r="K20">
        <f t="shared" si="1"/>
        <v>568.20000000000005</v>
      </c>
    </row>
    <row r="21" spans="1:11">
      <c r="A21" s="5"/>
      <c r="B21">
        <v>1000</v>
      </c>
      <c r="C21">
        <v>117.9</v>
      </c>
      <c r="D21">
        <v>0.70499999999999996</v>
      </c>
      <c r="E21">
        <v>28.7</v>
      </c>
      <c r="F21" s="4">
        <f t="shared" si="0"/>
        <v>20.233499999999999</v>
      </c>
      <c r="G21">
        <v>7.4300000000000005E-2</v>
      </c>
      <c r="H21">
        <f>($N$5*G21)*1000</f>
        <v>3.7150000000000003</v>
      </c>
      <c r="I21">
        <v>2.181</v>
      </c>
      <c r="J21">
        <f>(I21/$N$9)*10^6</f>
        <v>218.10000000000002</v>
      </c>
      <c r="K21">
        <f t="shared" si="1"/>
        <v>436.20000000000005</v>
      </c>
    </row>
    <row r="22" spans="1:11" ht="15.75" customHeight="1">
      <c r="A22" s="5"/>
      <c r="B22">
        <v>1000</v>
      </c>
      <c r="C22">
        <v>142.4</v>
      </c>
      <c r="D22">
        <v>0.60250000000000004</v>
      </c>
      <c r="E22">
        <v>20.472999999999999</v>
      </c>
      <c r="F22" s="4">
        <f t="shared" si="0"/>
        <v>12.334982499999999</v>
      </c>
      <c r="G22">
        <v>4.7E-2</v>
      </c>
      <c r="H22">
        <f>($N$5*G22)*1000</f>
        <v>2.35</v>
      </c>
      <c r="I22">
        <v>1.4570000000000001</v>
      </c>
      <c r="J22">
        <f>(I22/$N$9)*10^6</f>
        <v>145.70000000000002</v>
      </c>
      <c r="K22">
        <f t="shared" si="1"/>
        <v>291.40000000000003</v>
      </c>
    </row>
    <row r="24" spans="1:11" ht="30" customHeight="1">
      <c r="A24" s="5" t="s">
        <v>9</v>
      </c>
      <c r="B24" s="1" t="s">
        <v>29</v>
      </c>
      <c r="C24" s="1" t="s">
        <v>28</v>
      </c>
      <c r="D24" s="1" t="s">
        <v>26</v>
      </c>
      <c r="E24" s="1" t="s">
        <v>18</v>
      </c>
      <c r="F24" s="1" t="s">
        <v>32</v>
      </c>
      <c r="G24" s="1" t="s">
        <v>25</v>
      </c>
      <c r="H24" s="1" t="s">
        <v>19</v>
      </c>
      <c r="I24" s="1" t="s">
        <v>24</v>
      </c>
      <c r="J24" s="1" t="s">
        <v>20</v>
      </c>
      <c r="K24" s="1" t="s">
        <v>21</v>
      </c>
    </row>
    <row r="25" spans="1:11">
      <c r="A25" s="5"/>
      <c r="B25">
        <v>1500</v>
      </c>
      <c r="C25">
        <v>63.3</v>
      </c>
      <c r="D25">
        <v>1.508</v>
      </c>
      <c r="E25">
        <v>111.5</v>
      </c>
      <c r="F25" s="4">
        <f t="shared" ref="F25:F34" si="2">(D25 * (E25/1000))*1000</f>
        <v>168.14200000000002</v>
      </c>
      <c r="G25">
        <v>0.54</v>
      </c>
      <c r="H25">
        <f>($N$5*G25)*1000</f>
        <v>27.000000000000004</v>
      </c>
      <c r="I25">
        <v>3.1840000000000002</v>
      </c>
      <c r="J25">
        <f>(I25/$N$9)*10^6</f>
        <v>318.40000000000003</v>
      </c>
      <c r="K25">
        <f t="shared" ref="K25:K34" si="3">J25*2</f>
        <v>636.80000000000007</v>
      </c>
    </row>
    <row r="26" spans="1:11">
      <c r="A26" s="5"/>
      <c r="B26">
        <v>1500</v>
      </c>
      <c r="C26">
        <v>62.5</v>
      </c>
      <c r="D26">
        <v>1.4059999999999999</v>
      </c>
      <c r="E26">
        <v>97.8</v>
      </c>
      <c r="F26" s="4">
        <f t="shared" si="2"/>
        <v>137.5068</v>
      </c>
      <c r="G26">
        <v>0.44400000000000001</v>
      </c>
      <c r="H26">
        <f>($N$5*G26)*1000</f>
        <v>22.2</v>
      </c>
      <c r="I26">
        <v>3.1789999999999998</v>
      </c>
      <c r="J26">
        <f>(I26/$N$9)*10^6</f>
        <v>317.89999999999998</v>
      </c>
      <c r="K26">
        <f t="shared" si="3"/>
        <v>635.79999999999995</v>
      </c>
    </row>
    <row r="27" spans="1:11">
      <c r="A27" s="5"/>
      <c r="B27">
        <v>1500</v>
      </c>
      <c r="C27">
        <v>64.400000000000006</v>
      </c>
      <c r="D27">
        <v>1.3009999999999999</v>
      </c>
      <c r="E27">
        <v>86.6</v>
      </c>
      <c r="F27" s="4">
        <f t="shared" si="2"/>
        <v>112.66659999999999</v>
      </c>
      <c r="G27">
        <v>0.36399999999999999</v>
      </c>
      <c r="H27">
        <f>($N$5*G27)*1000</f>
        <v>18.2</v>
      </c>
      <c r="I27">
        <v>3.1749999999999998</v>
      </c>
      <c r="J27">
        <f>(I27/$N$9)*10^6</f>
        <v>317.49999999999994</v>
      </c>
      <c r="K27">
        <f t="shared" si="3"/>
        <v>634.99999999999989</v>
      </c>
    </row>
    <row r="28" spans="1:11">
      <c r="A28" s="5"/>
      <c r="B28">
        <v>1500</v>
      </c>
      <c r="C28">
        <v>68.400000000000006</v>
      </c>
      <c r="D28">
        <v>1.2070000000000001</v>
      </c>
      <c r="E28">
        <v>77.5</v>
      </c>
      <c r="F28" s="4">
        <f t="shared" si="2"/>
        <v>93.542500000000004</v>
      </c>
      <c r="G28">
        <v>0.30199999999999999</v>
      </c>
      <c r="H28">
        <f>($N$5*G28)*1000</f>
        <v>15.100000000000001</v>
      </c>
      <c r="I28">
        <v>3.1720000000000002</v>
      </c>
      <c r="J28">
        <f>(I28/$N$9)*10^6</f>
        <v>317.2</v>
      </c>
      <c r="K28">
        <f t="shared" si="3"/>
        <v>634.4</v>
      </c>
    </row>
    <row r="29" spans="1:11">
      <c r="A29" s="5"/>
      <c r="B29">
        <v>1500</v>
      </c>
      <c r="C29">
        <v>75.099999999999994</v>
      </c>
      <c r="D29">
        <v>1.107</v>
      </c>
      <c r="E29">
        <v>66.7</v>
      </c>
      <c r="F29" s="4">
        <f t="shared" si="2"/>
        <v>73.836900000000014</v>
      </c>
      <c r="G29">
        <v>0.24099999999999999</v>
      </c>
      <c r="H29">
        <f>($N$5*G29)*1000</f>
        <v>12.05</v>
      </c>
      <c r="I29">
        <v>3.169</v>
      </c>
      <c r="J29">
        <f>(I29/$N$9)*10^6</f>
        <v>316.89999999999998</v>
      </c>
      <c r="K29">
        <f t="shared" si="3"/>
        <v>633.79999999999995</v>
      </c>
    </row>
    <row r="30" spans="1:11">
      <c r="A30" s="5"/>
      <c r="B30">
        <v>1500</v>
      </c>
      <c r="C30">
        <v>85</v>
      </c>
      <c r="D30">
        <v>1.0029999999999999</v>
      </c>
      <c r="E30">
        <v>51.2</v>
      </c>
      <c r="F30" s="4">
        <f t="shared" si="2"/>
        <v>51.3536</v>
      </c>
      <c r="G30">
        <v>0.17100000000000001</v>
      </c>
      <c r="H30">
        <f>($N$5*G30)*1000</f>
        <v>8.5500000000000007</v>
      </c>
      <c r="I30">
        <v>3.1560000000000001</v>
      </c>
      <c r="J30">
        <f>(I30/$N$9)*10^6</f>
        <v>315.60000000000002</v>
      </c>
      <c r="K30">
        <f t="shared" si="3"/>
        <v>631.20000000000005</v>
      </c>
    </row>
    <row r="31" spans="1:11">
      <c r="A31" s="5"/>
      <c r="B31">
        <v>1500</v>
      </c>
      <c r="C31">
        <v>97.1</v>
      </c>
      <c r="D31">
        <v>0.90100000000000002</v>
      </c>
      <c r="E31">
        <v>41.1</v>
      </c>
      <c r="F31" s="4">
        <f t="shared" si="2"/>
        <v>37.031100000000002</v>
      </c>
      <c r="G31">
        <v>0.128</v>
      </c>
      <c r="H31">
        <f>($N$5*G31)*1000</f>
        <v>6.4</v>
      </c>
      <c r="I31">
        <v>3.1230000000000002</v>
      </c>
      <c r="J31">
        <f>(I31/$N$9)*10^6</f>
        <v>312.3</v>
      </c>
      <c r="K31">
        <f t="shared" si="3"/>
        <v>624.6</v>
      </c>
    </row>
    <row r="32" spans="1:11">
      <c r="A32" s="5"/>
      <c r="B32">
        <v>1500</v>
      </c>
      <c r="C32">
        <v>109.4</v>
      </c>
      <c r="D32">
        <v>0.80200000000000005</v>
      </c>
      <c r="E32">
        <v>33.700000000000003</v>
      </c>
      <c r="F32" s="4">
        <f t="shared" si="2"/>
        <v>27.027400000000004</v>
      </c>
      <c r="G32">
        <v>9.6000000000000002E-2</v>
      </c>
      <c r="H32">
        <f>($N$5*G32)*1000</f>
        <v>4.8000000000000007</v>
      </c>
      <c r="I32">
        <v>2.7050000000000001</v>
      </c>
      <c r="J32">
        <f>(I32/$N$9)*10^6</f>
        <v>270.5</v>
      </c>
      <c r="K32">
        <f t="shared" si="3"/>
        <v>541</v>
      </c>
    </row>
    <row r="33" spans="1:11">
      <c r="A33" s="5"/>
      <c r="B33">
        <v>1500</v>
      </c>
      <c r="C33">
        <v>125.4</v>
      </c>
      <c r="D33">
        <v>0.70099999999999996</v>
      </c>
      <c r="E33">
        <v>26.6</v>
      </c>
      <c r="F33" s="4">
        <f t="shared" si="2"/>
        <v>18.646599999999999</v>
      </c>
      <c r="G33">
        <v>6.8000000000000005E-2</v>
      </c>
      <c r="H33">
        <f>($N$5*G33)*1000</f>
        <v>3.4000000000000004</v>
      </c>
      <c r="I33">
        <v>2.0299999999999998</v>
      </c>
      <c r="J33">
        <f>(I33/$N$9)*10^6</f>
        <v>202.99999999999997</v>
      </c>
      <c r="K33">
        <f t="shared" si="3"/>
        <v>405.99999999999994</v>
      </c>
    </row>
    <row r="34" spans="1:11">
      <c r="A34" s="5"/>
      <c r="B34">
        <v>1500</v>
      </c>
      <c r="C34">
        <v>150.30000000000001</v>
      </c>
      <c r="D34">
        <v>0.60299999999999998</v>
      </c>
      <c r="E34">
        <v>19.2</v>
      </c>
      <c r="F34" s="4">
        <f t="shared" si="2"/>
        <v>11.577599999999999</v>
      </c>
      <c r="G34">
        <v>4.2999999999999997E-2</v>
      </c>
      <c r="H34">
        <f>($N$5*G34)*1000</f>
        <v>2.15</v>
      </c>
      <c r="I34">
        <v>1.349</v>
      </c>
      <c r="J34">
        <f>(I34/$N$9)*10^6</f>
        <v>134.9</v>
      </c>
      <c r="K34">
        <f t="shared" si="3"/>
        <v>269.8</v>
      </c>
    </row>
    <row r="35" spans="1:11" ht="23.25">
      <c r="B35" s="3"/>
      <c r="C35" s="3"/>
      <c r="D35" s="3"/>
      <c r="E35" s="3"/>
      <c r="F35" s="3"/>
      <c r="G35" s="3"/>
    </row>
    <row r="36" spans="1:11" ht="30" customHeight="1">
      <c r="A36" s="5" t="s">
        <v>8</v>
      </c>
      <c r="B36" s="1" t="s">
        <v>29</v>
      </c>
      <c r="C36" s="1" t="s">
        <v>28</v>
      </c>
      <c r="D36" s="1" t="s">
        <v>26</v>
      </c>
      <c r="E36" s="1" t="s">
        <v>18</v>
      </c>
      <c r="F36" s="1" t="s">
        <v>32</v>
      </c>
      <c r="G36" s="1" t="s">
        <v>25</v>
      </c>
      <c r="H36" s="1" t="s">
        <v>19</v>
      </c>
      <c r="I36" s="1" t="s">
        <v>24</v>
      </c>
      <c r="J36" s="1" t="s">
        <v>20</v>
      </c>
      <c r="K36" s="1" t="s">
        <v>21</v>
      </c>
    </row>
    <row r="37" spans="1:11">
      <c r="A37" s="5"/>
      <c r="B37">
        <v>2200</v>
      </c>
      <c r="C37">
        <v>71.2</v>
      </c>
      <c r="D37">
        <v>1.502</v>
      </c>
      <c r="E37">
        <v>93.6</v>
      </c>
      <c r="F37" s="4">
        <f t="shared" ref="F37:F46" si="4">(D37 * (E37/1000))*1000</f>
        <v>140.5872</v>
      </c>
      <c r="G37">
        <v>0.48399999999999999</v>
      </c>
      <c r="H37">
        <f>($N$5*G37)*1000</f>
        <v>24.2</v>
      </c>
      <c r="I37">
        <v>3.1869999999999998</v>
      </c>
      <c r="J37">
        <f>(I37/$N$9)*10^6</f>
        <v>318.7</v>
      </c>
      <c r="K37">
        <f t="shared" ref="K37:K46" si="5">J37*2</f>
        <v>637.4</v>
      </c>
    </row>
    <row r="38" spans="1:11">
      <c r="A38" s="5"/>
      <c r="B38">
        <v>2200</v>
      </c>
      <c r="C38">
        <v>72.3</v>
      </c>
      <c r="D38">
        <v>1.4079999999999999</v>
      </c>
      <c r="E38">
        <v>84.2</v>
      </c>
      <c r="F38" s="4">
        <f t="shared" si="4"/>
        <v>118.55359999999999</v>
      </c>
      <c r="G38">
        <v>0.40699999999999997</v>
      </c>
      <c r="H38">
        <f>($N$5*G38)*1000</f>
        <v>20.350000000000001</v>
      </c>
      <c r="I38">
        <v>3.1840000000000002</v>
      </c>
      <c r="J38">
        <f>(I38/$N$9)*10^6</f>
        <v>318.40000000000003</v>
      </c>
      <c r="K38">
        <f t="shared" si="5"/>
        <v>636.80000000000007</v>
      </c>
    </row>
    <row r="39" spans="1:11">
      <c r="A39" s="5"/>
      <c r="B39">
        <v>2200</v>
      </c>
      <c r="C39">
        <v>76.2</v>
      </c>
      <c r="D39">
        <v>1.304</v>
      </c>
      <c r="E39">
        <v>75.099999999999994</v>
      </c>
      <c r="F39" s="4">
        <f t="shared" si="4"/>
        <v>97.930400000000006</v>
      </c>
      <c r="G39">
        <v>0.33500000000000002</v>
      </c>
      <c r="H39">
        <f>($N$5*G39)*1000</f>
        <v>16.75</v>
      </c>
      <c r="I39">
        <v>3.18</v>
      </c>
      <c r="J39">
        <f>(I39/$N$9)*10^6</f>
        <v>318.00000000000006</v>
      </c>
      <c r="K39">
        <f t="shared" si="5"/>
        <v>636.00000000000011</v>
      </c>
    </row>
    <row r="40" spans="1:11">
      <c r="A40" s="5"/>
      <c r="B40">
        <v>2200</v>
      </c>
      <c r="C40">
        <v>81.2</v>
      </c>
      <c r="D40">
        <v>1.208</v>
      </c>
      <c r="E40">
        <v>66.099999999999994</v>
      </c>
      <c r="F40" s="4">
        <f t="shared" si="4"/>
        <v>79.848799999999983</v>
      </c>
      <c r="G40">
        <v>0.27200000000000002</v>
      </c>
      <c r="H40">
        <f>($N$5*G40)*1000</f>
        <v>13.600000000000001</v>
      </c>
      <c r="I40">
        <v>3.1760000000000002</v>
      </c>
      <c r="J40">
        <f>(I40/$N$9)*10^6</f>
        <v>317.60000000000002</v>
      </c>
      <c r="K40">
        <f t="shared" si="5"/>
        <v>635.20000000000005</v>
      </c>
    </row>
    <row r="41" spans="1:11">
      <c r="A41" s="5"/>
      <c r="B41">
        <v>2200</v>
      </c>
      <c r="C41">
        <v>87.8</v>
      </c>
      <c r="D41">
        <v>1.105</v>
      </c>
      <c r="E41">
        <v>53.4</v>
      </c>
      <c r="F41" s="4">
        <f t="shared" si="4"/>
        <v>59.006999999999998</v>
      </c>
      <c r="G41">
        <v>0.20100000000000001</v>
      </c>
      <c r="H41">
        <f>($N$5*G41)*1000</f>
        <v>10.050000000000002</v>
      </c>
      <c r="I41">
        <v>3.1669999999999998</v>
      </c>
      <c r="J41">
        <f>(I41/$N$9)*10^6</f>
        <v>316.7</v>
      </c>
      <c r="K41">
        <f t="shared" si="5"/>
        <v>633.4</v>
      </c>
    </row>
    <row r="42" spans="1:11">
      <c r="A42" s="5"/>
      <c r="B42">
        <v>2200</v>
      </c>
      <c r="C42">
        <v>96.6</v>
      </c>
      <c r="D42">
        <v>1.0009999999999999</v>
      </c>
      <c r="E42">
        <v>43.3</v>
      </c>
      <c r="F42" s="4">
        <f t="shared" si="4"/>
        <v>43.343299999999992</v>
      </c>
      <c r="G42">
        <v>0.15</v>
      </c>
      <c r="H42">
        <f>($N$5*G42)*1000</f>
        <v>7.5</v>
      </c>
      <c r="I42">
        <v>3.149</v>
      </c>
      <c r="J42">
        <f>(I42/$N$9)*10^6</f>
        <v>314.90000000000003</v>
      </c>
      <c r="K42">
        <f t="shared" si="5"/>
        <v>629.80000000000007</v>
      </c>
    </row>
    <row r="43" spans="1:11">
      <c r="A43" s="5"/>
      <c r="B43">
        <v>2200</v>
      </c>
      <c r="C43">
        <v>106.5</v>
      </c>
      <c r="D43">
        <v>0.90400000000000003</v>
      </c>
      <c r="E43">
        <v>37</v>
      </c>
      <c r="F43" s="4">
        <f t="shared" si="4"/>
        <v>33.448</v>
      </c>
      <c r="G43">
        <v>0.11799999999999999</v>
      </c>
      <c r="H43">
        <f>($N$5*G43)*1000</f>
        <v>5.8999999999999995</v>
      </c>
      <c r="I43">
        <v>3.0950000000000002</v>
      </c>
      <c r="J43">
        <f>(I43/$N$9)*10^6</f>
        <v>309.50000000000006</v>
      </c>
      <c r="K43">
        <f t="shared" si="5"/>
        <v>619.00000000000011</v>
      </c>
    </row>
    <row r="44" spans="1:11">
      <c r="A44" s="5"/>
      <c r="B44">
        <v>2200</v>
      </c>
      <c r="C44">
        <v>118.5</v>
      </c>
      <c r="D44">
        <v>0.80600000000000005</v>
      </c>
      <c r="E44">
        <v>30.8</v>
      </c>
      <c r="F44" s="4">
        <f t="shared" si="4"/>
        <v>24.8248</v>
      </c>
      <c r="G44">
        <v>8.8999999999999996E-2</v>
      </c>
      <c r="H44">
        <f>($N$5*G44)*1000</f>
        <v>4.45</v>
      </c>
      <c r="I44">
        <v>2.5550000000000002</v>
      </c>
      <c r="J44">
        <f>(I44/$N$9)*10^6</f>
        <v>255.50000000000003</v>
      </c>
      <c r="K44">
        <f t="shared" si="5"/>
        <v>511.00000000000006</v>
      </c>
    </row>
    <row r="45" spans="1:11">
      <c r="A45" s="5"/>
      <c r="B45">
        <v>2200</v>
      </c>
      <c r="C45">
        <v>136.1</v>
      </c>
      <c r="D45">
        <v>0.70099999999999996</v>
      </c>
      <c r="E45">
        <v>24.9</v>
      </c>
      <c r="F45" s="4">
        <f t="shared" si="4"/>
        <v>17.454899999999999</v>
      </c>
      <c r="G45">
        <v>6.0999999999999999E-2</v>
      </c>
      <c r="H45">
        <f>($N$5*G45)*1000</f>
        <v>3.0500000000000003</v>
      </c>
      <c r="I45">
        <v>1.8620000000000001</v>
      </c>
      <c r="J45">
        <f>(I45/$N$9)*10^6</f>
        <v>186.2</v>
      </c>
      <c r="K45">
        <f t="shared" si="5"/>
        <v>372.4</v>
      </c>
    </row>
    <row r="46" spans="1:11">
      <c r="A46" s="5"/>
      <c r="B46">
        <v>2200</v>
      </c>
      <c r="C46">
        <v>164.8</v>
      </c>
      <c r="D46">
        <v>0.6</v>
      </c>
      <c r="E46">
        <v>17</v>
      </c>
      <c r="F46" s="4">
        <f t="shared" si="4"/>
        <v>10.200000000000001</v>
      </c>
      <c r="G46">
        <v>3.6999999999999998E-2</v>
      </c>
      <c r="H46">
        <f>($N$5*G46)*1000</f>
        <v>1.85</v>
      </c>
      <c r="I46">
        <v>1.1679999999999999</v>
      </c>
      <c r="J46">
        <f>(I46/$N$9)*10^6</f>
        <v>116.8</v>
      </c>
      <c r="K46">
        <f t="shared" si="5"/>
        <v>233.6</v>
      </c>
    </row>
    <row r="47" spans="1:11" ht="23.25">
      <c r="B47" s="3"/>
      <c r="C47" s="3"/>
      <c r="D47" s="3"/>
      <c r="E47" s="3"/>
      <c r="F47" s="3"/>
      <c r="G47" s="3"/>
    </row>
    <row r="49" spans="1:11" ht="30" customHeight="1">
      <c r="A49" s="5" t="s">
        <v>10</v>
      </c>
      <c r="B49" s="1" t="s">
        <v>29</v>
      </c>
      <c r="C49" s="1" t="s">
        <v>28</v>
      </c>
      <c r="D49" s="1" t="s">
        <v>26</v>
      </c>
      <c r="E49" s="1" t="s">
        <v>18</v>
      </c>
      <c r="F49" s="1" t="s">
        <v>32</v>
      </c>
      <c r="G49" s="1" t="s">
        <v>25</v>
      </c>
      <c r="H49" s="1" t="s">
        <v>19</v>
      </c>
      <c r="I49" s="1" t="s">
        <v>24</v>
      </c>
      <c r="J49" s="1" t="s">
        <v>20</v>
      </c>
      <c r="K49" s="1" t="s">
        <v>21</v>
      </c>
    </row>
    <row r="50" spans="1:11">
      <c r="A50" s="5"/>
      <c r="B50">
        <v>3300</v>
      </c>
      <c r="C50">
        <v>83.8</v>
      </c>
      <c r="D50">
        <v>1.514</v>
      </c>
      <c r="E50">
        <v>80.3</v>
      </c>
      <c r="F50" s="4">
        <f t="shared" ref="F50:F59" si="6">(D50 * (E50/1000))*1000</f>
        <v>121.57419999999999</v>
      </c>
      <c r="G50">
        <v>0.443</v>
      </c>
      <c r="H50">
        <f>($N$5*G50)*1000</f>
        <v>22.150000000000002</v>
      </c>
      <c r="I50">
        <v>3.1920000000000002</v>
      </c>
      <c r="J50">
        <f>(I50/$N$9)*10^6</f>
        <v>319.2</v>
      </c>
      <c r="K50">
        <f t="shared" ref="K50:K59" si="7">J50*2</f>
        <v>638.4</v>
      </c>
    </row>
    <row r="51" spans="1:11">
      <c r="A51" s="5"/>
      <c r="B51">
        <v>3300</v>
      </c>
      <c r="C51">
        <v>87.2</v>
      </c>
      <c r="D51">
        <v>1.4019999999999999</v>
      </c>
      <c r="E51">
        <v>71.3</v>
      </c>
      <c r="F51" s="4">
        <f t="shared" si="6"/>
        <v>99.962599999999995</v>
      </c>
      <c r="G51">
        <v>0.36199999999999999</v>
      </c>
      <c r="H51">
        <f>($N$5*G51)*1000</f>
        <v>18.100000000000001</v>
      </c>
      <c r="I51">
        <v>3.1880000000000002</v>
      </c>
      <c r="J51">
        <f>(I51/$N$9)*10^6</f>
        <v>318.8</v>
      </c>
      <c r="K51">
        <f t="shared" si="7"/>
        <v>637.6</v>
      </c>
    </row>
    <row r="52" spans="1:11">
      <c r="A52" s="5"/>
      <c r="B52">
        <v>3300</v>
      </c>
      <c r="C52">
        <v>92</v>
      </c>
      <c r="D52">
        <v>1.3069999999999999</v>
      </c>
      <c r="E52">
        <v>62.7</v>
      </c>
      <c r="F52" s="4">
        <f t="shared" si="6"/>
        <v>81.948900000000009</v>
      </c>
      <c r="G52">
        <v>0.29199999999999998</v>
      </c>
      <c r="H52">
        <f>($N$5*G52)*1000</f>
        <v>14.6</v>
      </c>
      <c r="I52">
        <v>3.1829999999999998</v>
      </c>
      <c r="J52">
        <f>(I52/$N$9)*10^6</f>
        <v>318.3</v>
      </c>
      <c r="K52">
        <f t="shared" si="7"/>
        <v>636.6</v>
      </c>
    </row>
    <row r="53" spans="1:11">
      <c r="A53" s="5"/>
      <c r="B53">
        <v>3300</v>
      </c>
      <c r="C53">
        <v>96.1</v>
      </c>
      <c r="D53">
        <v>1.2070000000000001</v>
      </c>
      <c r="E53">
        <v>52</v>
      </c>
      <c r="F53" s="4">
        <f t="shared" si="6"/>
        <v>62.764000000000003</v>
      </c>
      <c r="G53">
        <v>0.224</v>
      </c>
      <c r="H53">
        <f>($N$5*G53)*1000</f>
        <v>11.200000000000001</v>
      </c>
      <c r="I53">
        <v>3.1749999999999998</v>
      </c>
      <c r="J53">
        <f>(I53/$N$9)*10^6</f>
        <v>317.49999999999994</v>
      </c>
      <c r="K53">
        <f t="shared" si="7"/>
        <v>634.99999999999989</v>
      </c>
    </row>
    <row r="54" spans="1:11">
      <c r="A54" s="5"/>
      <c r="B54">
        <v>3300</v>
      </c>
      <c r="C54">
        <v>100.9</v>
      </c>
      <c r="D54">
        <v>1.1060000000000001</v>
      </c>
      <c r="E54">
        <v>42.7</v>
      </c>
      <c r="F54" s="4">
        <f t="shared" si="6"/>
        <v>47.226200000000006</v>
      </c>
      <c r="G54">
        <v>0.16800000000000001</v>
      </c>
      <c r="H54">
        <f>($N$5*G54)*1000</f>
        <v>8.4</v>
      </c>
      <c r="I54">
        <v>3.16</v>
      </c>
      <c r="J54">
        <f>(I54/$N$9)*10^6</f>
        <v>316.00000000000006</v>
      </c>
      <c r="K54">
        <f t="shared" si="7"/>
        <v>632.00000000000011</v>
      </c>
    </row>
    <row r="55" spans="1:11">
      <c r="A55" s="5"/>
      <c r="B55">
        <v>3300</v>
      </c>
      <c r="C55">
        <v>109.7</v>
      </c>
      <c r="D55">
        <v>1.004</v>
      </c>
      <c r="E55">
        <v>37.5</v>
      </c>
      <c r="F55" s="4">
        <f t="shared" si="6"/>
        <v>37.65</v>
      </c>
      <c r="G55">
        <v>0.13400000000000001</v>
      </c>
      <c r="H55">
        <f>($N$5*G55)*1000</f>
        <v>6.7000000000000011</v>
      </c>
      <c r="I55">
        <v>3.137</v>
      </c>
      <c r="J55">
        <f>(I55/$N$9)*10^6</f>
        <v>313.7</v>
      </c>
      <c r="K55">
        <f t="shared" si="7"/>
        <v>627.4</v>
      </c>
    </row>
    <row r="56" spans="1:11">
      <c r="A56" s="5"/>
      <c r="B56">
        <v>3300</v>
      </c>
      <c r="C56">
        <v>125.3</v>
      </c>
      <c r="D56">
        <v>0.90800000000000003</v>
      </c>
      <c r="E56">
        <v>32.5</v>
      </c>
      <c r="F56" s="4">
        <f t="shared" si="6"/>
        <v>29.51</v>
      </c>
      <c r="G56">
        <v>9.6000000000000002E-2</v>
      </c>
      <c r="H56">
        <f>($N$5*G56)*1000</f>
        <v>4.8000000000000007</v>
      </c>
      <c r="I56">
        <v>2.7469999999999999</v>
      </c>
      <c r="J56">
        <f>(I56/$N$9)*10^6</f>
        <v>274.7</v>
      </c>
      <c r="K56">
        <f t="shared" si="7"/>
        <v>549.4</v>
      </c>
    </row>
    <row r="57" spans="1:11">
      <c r="A57" s="5"/>
      <c r="B57">
        <v>3300</v>
      </c>
      <c r="C57">
        <v>135.5</v>
      </c>
      <c r="D57">
        <v>0.80400000000000005</v>
      </c>
      <c r="E57">
        <v>26.4</v>
      </c>
      <c r="F57" s="4">
        <f t="shared" si="6"/>
        <v>21.2256</v>
      </c>
      <c r="G57">
        <v>7.5999999999999998E-2</v>
      </c>
      <c r="H57">
        <f>($N$5*G57)*1000</f>
        <v>3.8</v>
      </c>
      <c r="I57">
        <v>2.2570000000000001</v>
      </c>
      <c r="J57">
        <f>(I57/$N$9)*10^6</f>
        <v>225.70000000000002</v>
      </c>
      <c r="K57">
        <f t="shared" si="7"/>
        <v>451.40000000000003</v>
      </c>
    </row>
    <row r="58" spans="1:11">
      <c r="A58" s="5"/>
      <c r="B58">
        <v>3300</v>
      </c>
      <c r="C58">
        <v>154.4</v>
      </c>
      <c r="D58">
        <v>0.70699999999999996</v>
      </c>
      <c r="E58">
        <v>20.7</v>
      </c>
      <c r="F58" s="4">
        <f t="shared" si="6"/>
        <v>14.6349</v>
      </c>
      <c r="G58">
        <v>5.1999999999999998E-2</v>
      </c>
      <c r="H58">
        <f>($N$5*G58)*1000</f>
        <v>2.6</v>
      </c>
      <c r="I58">
        <v>1.619</v>
      </c>
      <c r="J58">
        <f>(I58/$N$9)*10^6</f>
        <v>161.9</v>
      </c>
      <c r="K58">
        <f t="shared" si="7"/>
        <v>323.8</v>
      </c>
    </row>
    <row r="59" spans="1:11">
      <c r="A59" s="5"/>
      <c r="B59">
        <v>3300</v>
      </c>
      <c r="C59">
        <v>194.1</v>
      </c>
      <c r="D59">
        <v>0.60199999999999998</v>
      </c>
      <c r="E59">
        <v>13.4</v>
      </c>
      <c r="F59" s="4">
        <f t="shared" si="6"/>
        <v>8.0668000000000006</v>
      </c>
      <c r="G59">
        <v>2.7E-2</v>
      </c>
      <c r="H59">
        <f>($N$5*G59)*1000</f>
        <v>1.35</v>
      </c>
      <c r="I59">
        <v>0.877</v>
      </c>
      <c r="J59">
        <f>(I59/$N$9)*10^6</f>
        <v>87.7</v>
      </c>
      <c r="K59">
        <f t="shared" si="7"/>
        <v>175.4</v>
      </c>
    </row>
    <row r="60" spans="1:11" ht="23.25">
      <c r="B60" s="3"/>
      <c r="C60" s="3"/>
      <c r="D60" s="3"/>
      <c r="E60" s="3"/>
      <c r="F60" s="3"/>
      <c r="G60" s="3"/>
    </row>
    <row r="61" spans="1:11" ht="30" customHeight="1">
      <c r="A61" s="5" t="s">
        <v>11</v>
      </c>
      <c r="B61" s="1" t="s">
        <v>29</v>
      </c>
      <c r="C61" s="1" t="s">
        <v>28</v>
      </c>
      <c r="D61" s="1" t="s">
        <v>26</v>
      </c>
      <c r="E61" s="1" t="s">
        <v>18</v>
      </c>
      <c r="F61" s="1" t="s">
        <v>32</v>
      </c>
      <c r="G61" s="1" t="s">
        <v>25</v>
      </c>
      <c r="H61" s="1" t="s">
        <v>19</v>
      </c>
      <c r="I61" s="1" t="s">
        <v>24</v>
      </c>
      <c r="J61" s="1" t="s">
        <v>20</v>
      </c>
      <c r="K61" s="1" t="s">
        <v>21</v>
      </c>
    </row>
    <row r="62" spans="1:11">
      <c r="A62" s="5"/>
      <c r="B62">
        <v>4700</v>
      </c>
      <c r="C62">
        <v>107.3</v>
      </c>
      <c r="D62">
        <v>1.506</v>
      </c>
      <c r="E62">
        <v>67.099999999999994</v>
      </c>
      <c r="F62" s="4">
        <f t="shared" ref="F62:F71" si="8">(D62 * (E62/1000))*1000</f>
        <v>101.0526</v>
      </c>
      <c r="G62">
        <v>0.38500000000000001</v>
      </c>
      <c r="H62">
        <f>($N$5*G62)*1000</f>
        <v>19.250000000000004</v>
      </c>
      <c r="I62">
        <v>3.1960000000000002</v>
      </c>
      <c r="J62">
        <f>(I62/$N$9)*10^6</f>
        <v>319.60000000000002</v>
      </c>
      <c r="K62">
        <f t="shared" ref="K62:K71" si="9">J62*2</f>
        <v>639.20000000000005</v>
      </c>
    </row>
    <row r="63" spans="1:11">
      <c r="A63" s="5"/>
      <c r="B63">
        <v>4700</v>
      </c>
      <c r="C63">
        <v>109.9</v>
      </c>
      <c r="D63">
        <v>1.4059999999999999</v>
      </c>
      <c r="E63">
        <v>58.7</v>
      </c>
      <c r="F63" s="4">
        <f t="shared" si="8"/>
        <v>82.532200000000003</v>
      </c>
      <c r="G63">
        <v>0.31</v>
      </c>
      <c r="H63">
        <f>($N$5*G63)*1000</f>
        <v>15.5</v>
      </c>
      <c r="I63">
        <v>3.19</v>
      </c>
      <c r="J63">
        <f>(I63/$N$9)*10^6</f>
        <v>319</v>
      </c>
      <c r="K63">
        <f t="shared" si="9"/>
        <v>638</v>
      </c>
    </row>
    <row r="64" spans="1:11">
      <c r="A64" s="5"/>
      <c r="B64">
        <v>4700</v>
      </c>
      <c r="C64">
        <v>109.8</v>
      </c>
      <c r="D64">
        <v>1.304</v>
      </c>
      <c r="E64">
        <v>48.3</v>
      </c>
      <c r="F64" s="4">
        <f t="shared" si="8"/>
        <v>62.983200000000004</v>
      </c>
      <c r="G64">
        <v>0.23400000000000001</v>
      </c>
      <c r="H64">
        <f>($N$5*G64)*1000</f>
        <v>11.700000000000003</v>
      </c>
      <c r="I64">
        <v>3.181</v>
      </c>
      <c r="J64">
        <f>(I64/$N$9)*10^6</f>
        <v>318.09999999999997</v>
      </c>
      <c r="K64">
        <f t="shared" si="9"/>
        <v>636.19999999999993</v>
      </c>
    </row>
    <row r="65" spans="1:11">
      <c r="A65" s="5"/>
      <c r="B65">
        <v>4700</v>
      </c>
      <c r="C65">
        <v>110.9</v>
      </c>
      <c r="D65">
        <v>1.206</v>
      </c>
      <c r="E65">
        <v>39.799999999999997</v>
      </c>
      <c r="F65" s="4">
        <f t="shared" si="8"/>
        <v>47.998799999999996</v>
      </c>
      <c r="G65">
        <v>0.17399999999999999</v>
      </c>
      <c r="H65">
        <f>($N$5*G65)*1000</f>
        <v>8.6999999999999993</v>
      </c>
      <c r="I65">
        <v>3.1659999999999999</v>
      </c>
      <c r="J65">
        <f>(I65/$N$9)*10^6</f>
        <v>316.60000000000002</v>
      </c>
      <c r="K65">
        <f t="shared" si="9"/>
        <v>633.20000000000005</v>
      </c>
    </row>
    <row r="66" spans="1:11">
      <c r="A66" s="5"/>
      <c r="B66">
        <v>4700</v>
      </c>
      <c r="C66">
        <v>117.8</v>
      </c>
      <c r="D66">
        <v>1.101</v>
      </c>
      <c r="E66">
        <v>35.700000000000003</v>
      </c>
      <c r="F66" s="4">
        <f t="shared" si="8"/>
        <v>39.305700000000002</v>
      </c>
      <c r="G66">
        <v>0.14299999999999999</v>
      </c>
      <c r="H66">
        <f>($N$5*G66)*1000</f>
        <v>7.15</v>
      </c>
      <c r="I66">
        <v>3.149</v>
      </c>
      <c r="J66">
        <f>(I66/$N$9)*10^6</f>
        <v>314.90000000000003</v>
      </c>
      <c r="K66">
        <f t="shared" si="9"/>
        <v>629.80000000000007</v>
      </c>
    </row>
    <row r="67" spans="1:11">
      <c r="A67" s="5"/>
      <c r="B67">
        <v>4700</v>
      </c>
      <c r="C67">
        <v>127</v>
      </c>
      <c r="D67">
        <v>1.006</v>
      </c>
      <c r="E67">
        <v>31.8</v>
      </c>
      <c r="F67" s="4">
        <f t="shared" si="8"/>
        <v>31.9908</v>
      </c>
      <c r="G67">
        <v>0.115</v>
      </c>
      <c r="H67">
        <f>($N$5*G67)*1000</f>
        <v>5.7500000000000009</v>
      </c>
      <c r="I67">
        <v>3.0939999999999999</v>
      </c>
      <c r="J67">
        <f>(I67/$N$9)*10^6</f>
        <v>309.39999999999998</v>
      </c>
      <c r="K67">
        <f t="shared" si="9"/>
        <v>618.79999999999995</v>
      </c>
    </row>
    <row r="68" spans="1:11">
      <c r="A68" s="5"/>
      <c r="B68">
        <v>4700</v>
      </c>
      <c r="C68">
        <v>138.69999999999999</v>
      </c>
      <c r="D68">
        <v>0.90800000000000003</v>
      </c>
      <c r="E68">
        <v>27.2</v>
      </c>
      <c r="F68" s="4">
        <f t="shared" si="8"/>
        <v>24.697600000000001</v>
      </c>
      <c r="G68">
        <v>8.7999999999999995E-2</v>
      </c>
      <c r="H68">
        <f>($N$5*G68)*1000</f>
        <v>4.4000000000000004</v>
      </c>
      <c r="I68">
        <v>2.581</v>
      </c>
      <c r="J68">
        <f>(I68/$N$9)*10^6</f>
        <v>258.09999999999997</v>
      </c>
      <c r="K68">
        <f t="shared" si="9"/>
        <v>516.19999999999993</v>
      </c>
    </row>
    <row r="69" spans="1:11">
      <c r="A69" s="5"/>
      <c r="B69">
        <v>4700</v>
      </c>
      <c r="C69">
        <v>147.19999999999999</v>
      </c>
      <c r="D69">
        <v>0.80700000000000005</v>
      </c>
      <c r="E69">
        <v>20.7</v>
      </c>
      <c r="F69" s="4">
        <f t="shared" si="8"/>
        <v>16.704900000000002</v>
      </c>
      <c r="G69">
        <v>5.7000000000000002E-2</v>
      </c>
      <c r="H69">
        <f>($N$5*G69)*1000</f>
        <v>2.85</v>
      </c>
      <c r="I69">
        <v>1.7749999999999999</v>
      </c>
      <c r="J69">
        <f>(I69/$N$9)*10^6</f>
        <v>177.49999999999997</v>
      </c>
      <c r="K69">
        <f t="shared" si="9"/>
        <v>354.99999999999994</v>
      </c>
    </row>
    <row r="70" spans="1:11">
      <c r="A70" s="5"/>
      <c r="B70">
        <v>4700</v>
      </c>
      <c r="C70">
        <v>161.19999999999999</v>
      </c>
      <c r="D70">
        <v>0.70599999999999996</v>
      </c>
      <c r="E70">
        <v>14.1</v>
      </c>
      <c r="F70" s="4">
        <f t="shared" si="8"/>
        <v>9.9545999999999992</v>
      </c>
      <c r="G70">
        <v>3.2000000000000001E-2</v>
      </c>
      <c r="H70">
        <f>($N$5*G70)*1000</f>
        <v>1.6</v>
      </c>
      <c r="I70">
        <v>1.0469999999999999</v>
      </c>
      <c r="J70">
        <f>(I70/$N$9)*10^6</f>
        <v>104.7</v>
      </c>
      <c r="K70">
        <f t="shared" si="9"/>
        <v>209.4</v>
      </c>
    </row>
    <row r="71" spans="1:11">
      <c r="A71" s="5"/>
      <c r="B71">
        <v>4700</v>
      </c>
      <c r="C71">
        <v>192.9</v>
      </c>
      <c r="D71">
        <v>0.60499999999999998</v>
      </c>
      <c r="E71">
        <v>7.5</v>
      </c>
      <c r="F71" s="4">
        <f t="shared" si="8"/>
        <v>4.5374999999999996</v>
      </c>
      <c r="G71">
        <v>1.2E-2</v>
      </c>
      <c r="H71">
        <f>($N$5*G71)*1000</f>
        <v>0.60000000000000009</v>
      </c>
      <c r="I71">
        <v>0.39400000000000002</v>
      </c>
      <c r="J71">
        <f>(I71/$N$9)*10^6</f>
        <v>39.400000000000006</v>
      </c>
      <c r="K71">
        <f t="shared" si="9"/>
        <v>78.800000000000011</v>
      </c>
    </row>
    <row r="72" spans="1:11" ht="23.25">
      <c r="B72" s="3"/>
      <c r="C72" s="3"/>
      <c r="D72" s="3"/>
      <c r="E72" s="3"/>
      <c r="F72" s="3"/>
      <c r="G72" s="3"/>
      <c r="H72" s="3"/>
      <c r="I72" s="3"/>
      <c r="J72" s="3"/>
    </row>
    <row r="73" spans="1:11" ht="30" customHeight="1">
      <c r="A73" s="5" t="s">
        <v>12</v>
      </c>
      <c r="B73" s="1" t="s">
        <v>29</v>
      </c>
      <c r="C73" s="1" t="s">
        <v>28</v>
      </c>
      <c r="D73" s="1" t="s">
        <v>26</v>
      </c>
      <c r="E73" s="1" t="s">
        <v>18</v>
      </c>
      <c r="F73" s="1" t="s">
        <v>32</v>
      </c>
      <c r="G73" s="1" t="s">
        <v>25</v>
      </c>
      <c r="H73" s="1" t="s">
        <v>19</v>
      </c>
      <c r="I73" s="1" t="s">
        <v>24</v>
      </c>
      <c r="J73" s="1" t="s">
        <v>20</v>
      </c>
      <c r="K73" s="1" t="s">
        <v>21</v>
      </c>
    </row>
    <row r="74" spans="1:11">
      <c r="A74" s="5"/>
      <c r="B74">
        <v>5600</v>
      </c>
      <c r="C74">
        <v>111.3</v>
      </c>
      <c r="D74">
        <v>1.5</v>
      </c>
      <c r="E74">
        <v>60.1</v>
      </c>
      <c r="F74" s="4">
        <f t="shared" ref="F74:F83" si="10">(D74 * (E74/1000))*1000</f>
        <v>90.15</v>
      </c>
      <c r="G74">
        <v>0.34499999999999997</v>
      </c>
      <c r="H74">
        <f>($N$5*G74)*1000</f>
        <v>17.249999999999996</v>
      </c>
      <c r="I74">
        <v>3.194</v>
      </c>
      <c r="J74">
        <f>(I74/$N$9)*10^6</f>
        <v>319.40000000000003</v>
      </c>
      <c r="K74">
        <f t="shared" ref="K74:K83" si="11">J74*2</f>
        <v>638.80000000000007</v>
      </c>
    </row>
    <row r="75" spans="1:11">
      <c r="A75" s="5"/>
      <c r="B75">
        <v>5600</v>
      </c>
      <c r="C75">
        <v>111.4</v>
      </c>
      <c r="D75">
        <v>1.403</v>
      </c>
      <c r="E75">
        <v>51.5</v>
      </c>
      <c r="F75" s="4">
        <f t="shared" si="10"/>
        <v>72.254499999999993</v>
      </c>
      <c r="G75">
        <v>0.27500000000000002</v>
      </c>
      <c r="H75">
        <f>($N$5*G75)*1000</f>
        <v>13.750000000000002</v>
      </c>
      <c r="I75">
        <v>3.1869999999999998</v>
      </c>
      <c r="J75">
        <f>(I75/$N$9)*10^6</f>
        <v>318.7</v>
      </c>
      <c r="K75">
        <f t="shared" si="11"/>
        <v>637.4</v>
      </c>
    </row>
    <row r="76" spans="1:11">
      <c r="A76" s="5"/>
      <c r="B76">
        <v>5600</v>
      </c>
      <c r="C76">
        <v>111.5</v>
      </c>
      <c r="D76">
        <v>1.3009999999999999</v>
      </c>
      <c r="E76">
        <v>42.3</v>
      </c>
      <c r="F76" s="4">
        <f t="shared" si="10"/>
        <v>55.032299999999992</v>
      </c>
      <c r="G76">
        <v>0.20499999999999999</v>
      </c>
      <c r="H76">
        <f>($N$5*G76)*1000</f>
        <v>10.25</v>
      </c>
      <c r="I76">
        <v>3.1749999999999998</v>
      </c>
      <c r="J76">
        <f>(I76/$N$9)*10^6</f>
        <v>317.49999999999994</v>
      </c>
      <c r="K76">
        <f t="shared" si="11"/>
        <v>634.99999999999989</v>
      </c>
    </row>
    <row r="77" spans="1:11">
      <c r="A77" s="5"/>
      <c r="B77">
        <v>5600</v>
      </c>
      <c r="C77">
        <v>116</v>
      </c>
      <c r="D77">
        <v>1.2090000000000001</v>
      </c>
      <c r="E77">
        <v>37.299999999999997</v>
      </c>
      <c r="F77" s="4">
        <f t="shared" si="10"/>
        <v>45.095700000000001</v>
      </c>
      <c r="G77">
        <v>0.16600000000000001</v>
      </c>
      <c r="H77">
        <f>($N$5*G77)*1000</f>
        <v>8.3000000000000007</v>
      </c>
      <c r="I77">
        <v>3.1629999999999998</v>
      </c>
      <c r="J77">
        <f>(I77/$N$9)*10^6</f>
        <v>316.3</v>
      </c>
      <c r="K77">
        <f t="shared" si="11"/>
        <v>632.6</v>
      </c>
    </row>
    <row r="78" spans="1:11">
      <c r="A78" s="5"/>
      <c r="B78">
        <v>5600</v>
      </c>
      <c r="C78">
        <v>125.4</v>
      </c>
      <c r="D78">
        <v>1.105</v>
      </c>
      <c r="E78">
        <v>33.299999999999997</v>
      </c>
      <c r="F78" s="4">
        <f t="shared" si="10"/>
        <v>36.796499999999995</v>
      </c>
      <c r="G78">
        <v>0.13400000000000001</v>
      </c>
      <c r="H78">
        <f>($N$5*G78)*1000</f>
        <v>6.7000000000000011</v>
      </c>
      <c r="I78">
        <v>3.1419999999999999</v>
      </c>
      <c r="J78">
        <f>(I78/$N$9)*10^6</f>
        <v>314.2</v>
      </c>
      <c r="K78">
        <f t="shared" si="11"/>
        <v>628.4</v>
      </c>
    </row>
    <row r="79" spans="1:11">
      <c r="A79" s="5"/>
      <c r="B79">
        <v>5600</v>
      </c>
      <c r="C79">
        <v>135.9</v>
      </c>
      <c r="D79">
        <v>1.0029999999999999</v>
      </c>
      <c r="E79">
        <v>29.1</v>
      </c>
      <c r="F79" s="4">
        <f t="shared" si="10"/>
        <v>29.1873</v>
      </c>
      <c r="G79">
        <v>0.105</v>
      </c>
      <c r="H79">
        <f>($N$5*G79)*1000</f>
        <v>5.25</v>
      </c>
      <c r="I79">
        <v>2.964</v>
      </c>
      <c r="J79">
        <f>(I79/$N$9)*10^6</f>
        <v>296.39999999999998</v>
      </c>
      <c r="K79">
        <f t="shared" si="11"/>
        <v>592.79999999999995</v>
      </c>
    </row>
    <row r="80" spans="1:11">
      <c r="A80" s="5"/>
      <c r="B80">
        <v>5600</v>
      </c>
      <c r="C80">
        <v>144.30000000000001</v>
      </c>
      <c r="D80">
        <v>0.90200000000000002</v>
      </c>
      <c r="E80">
        <v>23.5</v>
      </c>
      <c r="F80" s="4">
        <f t="shared" si="10"/>
        <v>21.196999999999999</v>
      </c>
      <c r="G80">
        <v>7.3999999999999996E-2</v>
      </c>
      <c r="H80">
        <f>($N$5*G80)*1000</f>
        <v>3.7</v>
      </c>
      <c r="I80">
        <v>2.2290000000000001</v>
      </c>
      <c r="J80">
        <f>(I80/$N$9)*10^6</f>
        <v>222.9</v>
      </c>
      <c r="K80">
        <f t="shared" si="11"/>
        <v>445.8</v>
      </c>
    </row>
    <row r="81" spans="1:11">
      <c r="A81" s="5"/>
      <c r="B81">
        <v>5600</v>
      </c>
      <c r="C81">
        <v>150.69999999999999</v>
      </c>
      <c r="D81">
        <v>0.80600000000000005</v>
      </c>
      <c r="E81">
        <v>17.5</v>
      </c>
      <c r="F81" s="4">
        <f t="shared" si="10"/>
        <v>14.105000000000002</v>
      </c>
      <c r="G81">
        <v>4.7E-2</v>
      </c>
      <c r="H81">
        <f>($N$5*G81)*1000</f>
        <v>2.35</v>
      </c>
      <c r="I81">
        <v>1.49</v>
      </c>
      <c r="J81">
        <f>(I81/$N$9)*10^6</f>
        <v>149</v>
      </c>
      <c r="K81">
        <f t="shared" si="11"/>
        <v>298</v>
      </c>
    </row>
    <row r="82" spans="1:11">
      <c r="A82" s="5"/>
      <c r="B82">
        <v>5600</v>
      </c>
      <c r="C82">
        <v>171.7</v>
      </c>
      <c r="D82">
        <v>0.70399999999999996</v>
      </c>
      <c r="E82">
        <v>12</v>
      </c>
      <c r="F82" s="4">
        <f t="shared" si="10"/>
        <v>8.4479999999999986</v>
      </c>
      <c r="G82">
        <v>2.5999999999999999E-2</v>
      </c>
      <c r="H82">
        <f>($N$5*G82)*1000</f>
        <v>1.3</v>
      </c>
      <c r="I82">
        <v>0.86099999999999999</v>
      </c>
      <c r="J82">
        <f>(I82/$N$9)*10^6</f>
        <v>86.1</v>
      </c>
      <c r="K82">
        <f t="shared" si="11"/>
        <v>172.2</v>
      </c>
    </row>
    <row r="83" spans="1:11">
      <c r="A83" s="5"/>
      <c r="B83">
        <v>5600</v>
      </c>
      <c r="C83">
        <v>195.3</v>
      </c>
      <c r="D83">
        <v>0.60199999999999998</v>
      </c>
      <c r="E83">
        <v>5.3</v>
      </c>
      <c r="F83" s="4">
        <f t="shared" si="10"/>
        <v>3.1905999999999999</v>
      </c>
      <c r="G83">
        <v>7.0000000000000001E-3</v>
      </c>
      <c r="H83">
        <f>($N$5*G83)*1000</f>
        <v>0.35000000000000003</v>
      </c>
      <c r="I83">
        <v>0.221</v>
      </c>
      <c r="J83">
        <f>(I83/$N$9)*10^6</f>
        <v>22.1</v>
      </c>
      <c r="K83">
        <f t="shared" si="11"/>
        <v>44.2</v>
      </c>
    </row>
    <row r="84" spans="1:11" ht="23.25">
      <c r="B84" s="3"/>
      <c r="C84" s="3"/>
      <c r="D84" s="3"/>
      <c r="E84" s="3"/>
      <c r="F84" s="3"/>
      <c r="G84" s="3"/>
    </row>
    <row r="85" spans="1:11" ht="30" customHeight="1">
      <c r="A85" s="5" t="s">
        <v>13</v>
      </c>
      <c r="B85" s="1" t="s">
        <v>29</v>
      </c>
      <c r="C85" s="1" t="s">
        <v>28</v>
      </c>
      <c r="D85" s="1" t="s">
        <v>26</v>
      </c>
      <c r="E85" s="1" t="s">
        <v>18</v>
      </c>
      <c r="F85" s="1" t="s">
        <v>32</v>
      </c>
      <c r="G85" s="1" t="s">
        <v>25</v>
      </c>
      <c r="H85" s="1" t="s">
        <v>19</v>
      </c>
      <c r="I85" s="1" t="s">
        <v>24</v>
      </c>
      <c r="J85" s="1" t="s">
        <v>20</v>
      </c>
      <c r="K85" s="1" t="s">
        <v>21</v>
      </c>
    </row>
    <row r="86" spans="1:11">
      <c r="A86" s="5"/>
      <c r="B86">
        <v>6800</v>
      </c>
      <c r="C86">
        <v>118.2</v>
      </c>
      <c r="D86">
        <v>1.5029999999999999</v>
      </c>
      <c r="E86">
        <v>52.6</v>
      </c>
      <c r="F86" s="4">
        <f t="shared" ref="F86:F95" si="12">(D86 * (E86/1000))*1000</f>
        <v>79.0578</v>
      </c>
      <c r="G86">
        <v>0.307</v>
      </c>
      <c r="H86">
        <f>($N$5*G86)*1000</f>
        <v>15.350000000000001</v>
      </c>
      <c r="I86">
        <v>3.1930000000000001</v>
      </c>
      <c r="J86">
        <f>(I86/$N$9)*10^6</f>
        <v>319.3</v>
      </c>
      <c r="K86">
        <f t="shared" ref="K86:K95" si="13">J86*2</f>
        <v>638.6</v>
      </c>
    </row>
    <row r="87" spans="1:11">
      <c r="A87" s="5"/>
      <c r="B87">
        <v>6800</v>
      </c>
      <c r="C87">
        <v>116.9</v>
      </c>
      <c r="D87">
        <v>1.4019999999999999</v>
      </c>
      <c r="E87">
        <v>44.1</v>
      </c>
      <c r="F87" s="4">
        <f t="shared" si="12"/>
        <v>61.828200000000002</v>
      </c>
      <c r="G87">
        <v>0.23699999999999999</v>
      </c>
      <c r="H87">
        <f>($N$5*G87)*1000</f>
        <v>11.85</v>
      </c>
      <c r="I87">
        <v>3.1829999999999998</v>
      </c>
      <c r="J87">
        <f>(I87/$N$9)*10^6</f>
        <v>318.3</v>
      </c>
      <c r="K87">
        <f t="shared" si="13"/>
        <v>636.6</v>
      </c>
    </row>
    <row r="88" spans="1:11">
      <c r="A88" s="5"/>
      <c r="B88">
        <v>6800</v>
      </c>
      <c r="C88">
        <v>118</v>
      </c>
      <c r="D88">
        <v>1.3080000000000001</v>
      </c>
      <c r="E88">
        <v>37.6</v>
      </c>
      <c r="F88" s="4">
        <f t="shared" si="12"/>
        <v>49.180800000000005</v>
      </c>
      <c r="G88">
        <v>0.185</v>
      </c>
      <c r="H88">
        <f>($N$5*G88)*1000</f>
        <v>9.25</v>
      </c>
      <c r="I88">
        <v>3.1709999999999998</v>
      </c>
      <c r="J88">
        <f>(I88/$N$9)*10^6</f>
        <v>317.09999999999997</v>
      </c>
      <c r="K88">
        <f t="shared" si="13"/>
        <v>634.19999999999993</v>
      </c>
    </row>
    <row r="89" spans="1:11">
      <c r="A89" s="5"/>
      <c r="B89">
        <v>6800</v>
      </c>
      <c r="C89">
        <v>126.5</v>
      </c>
      <c r="D89">
        <v>1.2030000000000001</v>
      </c>
      <c r="E89">
        <v>33.700000000000003</v>
      </c>
      <c r="F89" s="4">
        <f t="shared" si="12"/>
        <v>40.5411</v>
      </c>
      <c r="G89">
        <v>0.15</v>
      </c>
      <c r="H89">
        <f>($N$5*G89)*1000</f>
        <v>7.5</v>
      </c>
      <c r="I89">
        <v>3.157</v>
      </c>
      <c r="J89">
        <f>(I89/$N$9)*10^6</f>
        <v>315.7</v>
      </c>
      <c r="K89">
        <f t="shared" si="13"/>
        <v>631.4</v>
      </c>
    </row>
    <row r="90" spans="1:11">
      <c r="A90" s="5"/>
      <c r="B90">
        <v>6800</v>
      </c>
      <c r="C90">
        <v>136.1</v>
      </c>
      <c r="D90">
        <v>1.107</v>
      </c>
      <c r="E90">
        <v>30.1</v>
      </c>
      <c r="F90" s="4">
        <f t="shared" si="12"/>
        <v>33.320700000000002</v>
      </c>
      <c r="G90">
        <v>0.121</v>
      </c>
      <c r="H90">
        <f>($N$5*G90)*1000</f>
        <v>6.05</v>
      </c>
      <c r="I90">
        <v>3.1240000000000001</v>
      </c>
      <c r="J90">
        <f>(I90/$N$9)*10^6</f>
        <v>312.39999999999998</v>
      </c>
      <c r="K90">
        <f t="shared" si="13"/>
        <v>624.79999999999995</v>
      </c>
    </row>
    <row r="91" spans="1:11">
      <c r="A91" s="5"/>
      <c r="B91">
        <v>6800</v>
      </c>
      <c r="C91">
        <v>144.5</v>
      </c>
      <c r="D91">
        <v>1.008</v>
      </c>
      <c r="E91">
        <v>25.45</v>
      </c>
      <c r="F91" s="4">
        <f t="shared" si="12"/>
        <v>25.653600000000001</v>
      </c>
      <c r="G91">
        <v>9.0999999999999998E-2</v>
      </c>
      <c r="H91">
        <f>($N$5*G91)*1000</f>
        <v>4.55</v>
      </c>
      <c r="I91">
        <v>2.66</v>
      </c>
      <c r="J91">
        <f>(I91/$N$9)*10^6</f>
        <v>266</v>
      </c>
      <c r="K91">
        <f t="shared" si="13"/>
        <v>532</v>
      </c>
    </row>
    <row r="92" spans="1:11">
      <c r="A92" s="5"/>
      <c r="B92">
        <v>6800</v>
      </c>
      <c r="C92">
        <v>147.80000000000001</v>
      </c>
      <c r="D92">
        <v>0.90800000000000003</v>
      </c>
      <c r="E92">
        <v>19.7</v>
      </c>
      <c r="F92" s="4">
        <f t="shared" si="12"/>
        <v>17.887599999999999</v>
      </c>
      <c r="G92">
        <v>0.06</v>
      </c>
      <c r="H92">
        <f>($N$5*G92)*1000</f>
        <v>3</v>
      </c>
      <c r="I92">
        <v>1.877</v>
      </c>
      <c r="J92">
        <f>(I92/$N$9)*10^6</f>
        <v>187.70000000000002</v>
      </c>
      <c r="K92">
        <f t="shared" si="13"/>
        <v>375.40000000000003</v>
      </c>
    </row>
    <row r="93" spans="1:11">
      <c r="A93" s="5"/>
      <c r="B93">
        <v>6800</v>
      </c>
      <c r="C93">
        <v>162.4</v>
      </c>
      <c r="D93">
        <v>0.80900000000000005</v>
      </c>
      <c r="E93">
        <v>15.1</v>
      </c>
      <c r="F93" s="4">
        <f t="shared" si="12"/>
        <v>12.2159</v>
      </c>
      <c r="G93">
        <v>3.9E-2</v>
      </c>
      <c r="H93">
        <f>($N$5*G93)*1000</f>
        <v>1.9500000000000002</v>
      </c>
      <c r="I93">
        <v>1.2649999999999999</v>
      </c>
      <c r="J93">
        <f>(I93/$N$9)*10^6</f>
        <v>126.49999999999999</v>
      </c>
      <c r="K93">
        <f t="shared" si="13"/>
        <v>252.99999999999997</v>
      </c>
    </row>
    <row r="94" spans="1:11">
      <c r="A94" s="5"/>
      <c r="B94">
        <v>6800</v>
      </c>
      <c r="C94">
        <v>181.6</v>
      </c>
      <c r="D94">
        <v>0.70499999999999996</v>
      </c>
      <c r="E94">
        <v>9.6</v>
      </c>
      <c r="F94" s="4">
        <f t="shared" si="12"/>
        <v>6.7679999999999989</v>
      </c>
      <c r="G94">
        <v>1.9E-2</v>
      </c>
      <c r="H94">
        <f>($N$5*G94)*1000</f>
        <v>0.95</v>
      </c>
      <c r="I94">
        <v>0.629</v>
      </c>
      <c r="J94">
        <f>(I94/$N$9)*10^6</f>
        <v>62.9</v>
      </c>
      <c r="K94">
        <f t="shared" si="13"/>
        <v>125.8</v>
      </c>
    </row>
    <row r="95" spans="1:11">
      <c r="A95" s="5"/>
      <c r="B95">
        <v>6800</v>
      </c>
      <c r="C95">
        <v>203.4</v>
      </c>
      <c r="D95">
        <v>0.60699999999999998</v>
      </c>
      <c r="E95">
        <v>3.7</v>
      </c>
      <c r="F95" s="4">
        <f t="shared" si="12"/>
        <v>2.2458999999999998</v>
      </c>
      <c r="G95">
        <v>4.0000000000000001E-3</v>
      </c>
      <c r="H95">
        <f>($N$5*G95)*1000</f>
        <v>0.2</v>
      </c>
      <c r="I95">
        <v>8.4000000000000005E-2</v>
      </c>
      <c r="J95">
        <f>(I95/$N$9)*10^6</f>
        <v>8.4</v>
      </c>
      <c r="K95">
        <f t="shared" si="13"/>
        <v>16.8</v>
      </c>
    </row>
    <row r="96" spans="1:11" ht="23.25">
      <c r="B96" s="3"/>
      <c r="C96" s="3"/>
      <c r="D96" s="3"/>
      <c r="E96" s="3"/>
      <c r="F96" s="3"/>
      <c r="G96" s="3"/>
    </row>
  </sheetData>
  <mergeCells count="8">
    <mergeCell ref="A85:A95"/>
    <mergeCell ref="A3:A10"/>
    <mergeCell ref="A12:A22"/>
    <mergeCell ref="A24:A34"/>
    <mergeCell ref="A36:A46"/>
    <mergeCell ref="A49:A59"/>
    <mergeCell ref="A61:A71"/>
    <mergeCell ref="A73:A83"/>
  </mergeCells>
  <pageMargins left="0.75" right="0.75" top="1" bottom="1" header="0.5" footer="0.5"/>
  <pageSetup orientation="portrait" horizontalDpi="4294967292" verticalDpi="4294967292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Base Resistor Testing</vt:lpstr>
      <vt:lpstr>LED on-off Voltage</vt:lpstr>
      <vt:lpstr>Input Current</vt:lpstr>
      <vt:lpstr>LED Light Output</vt:lpstr>
      <vt:lpstr>Input Power</vt:lpstr>
      <vt:lpstr>LED Light Output at Input Power</vt:lpstr>
    </vt:vector>
  </TitlesOfParts>
  <Company>A Perry Branch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Perry</dc:creator>
  <cp:lastModifiedBy>Sam Perry</cp:lastModifiedBy>
  <dcterms:created xsi:type="dcterms:W3CDTF">2017-10-08T21:29:41Z</dcterms:created>
  <dcterms:modified xsi:type="dcterms:W3CDTF">2017-10-15T20:21:59Z</dcterms:modified>
</cp:coreProperties>
</file>