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新开办-平衡表" sheetId="3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不含装修经费</t>
        </r>
      </text>
    </comment>
  </commentList>
</comments>
</file>

<file path=xl/sharedStrings.xml><?xml version="1.0" encoding="utf-8"?>
<sst xmlns="http://schemas.openxmlformats.org/spreadsheetml/2006/main" count="66" uniqueCount="42">
  <si>
    <t>2020年新开办学校采购项目资金平衡表</t>
  </si>
  <si>
    <t>序号</t>
  </si>
  <si>
    <t>学校名称</t>
  </si>
  <si>
    <t>批复金额</t>
  </si>
  <si>
    <t>校方自主
实施金额</t>
  </si>
  <si>
    <t>总控金额</t>
  </si>
  <si>
    <t>已用金额</t>
  </si>
  <si>
    <t>剩余金额</t>
  </si>
  <si>
    <t>A包-家具A</t>
  </si>
  <si>
    <t>B包-家具B</t>
  </si>
  <si>
    <t>C包-家具C</t>
  </si>
  <si>
    <t>D包-空调</t>
  </si>
  <si>
    <t>E包-软饰</t>
  </si>
  <si>
    <t>F包-构配件</t>
  </si>
  <si>
    <t>G包-信息化</t>
  </si>
  <si>
    <t>备注</t>
  </si>
  <si>
    <t>中标价</t>
  </si>
  <si>
    <t>变更净值</t>
  </si>
  <si>
    <t>二类费3%</t>
  </si>
  <si>
    <t>小计</t>
  </si>
  <si>
    <t>成都天府新区第二小学</t>
  </si>
  <si>
    <t>成都天府新区第十小学</t>
  </si>
  <si>
    <t>成都天府新区元音小学</t>
  </si>
  <si>
    <t>成都天府新区实验小学</t>
  </si>
  <si>
    <t>成都天府新区美岸小学</t>
  </si>
  <si>
    <t>成都天府新区教育科学研究院附属小学（西区）</t>
  </si>
  <si>
    <t>成都天府新区第四幼儿园</t>
  </si>
  <si>
    <t>成都天府新区第十一幼儿园</t>
  </si>
  <si>
    <t>成都天府新区元音幼儿园</t>
  </si>
  <si>
    <t>成都天府新区美岸幼儿园</t>
  </si>
  <si>
    <t>成都天府新区祥鹤二街幼儿园</t>
  </si>
  <si>
    <t>成都天府新区祥鹤三街幼儿园</t>
  </si>
  <si>
    <t>成都天府新区瑞祥东街幼儿园</t>
  </si>
  <si>
    <t>成都天府新区麓湖南路幼儿园</t>
  </si>
  <si>
    <t>成都天府新区万安实验幼儿园</t>
  </si>
  <si>
    <t>成都天府新区宁安幼儿园</t>
  </si>
  <si>
    <t>成都天府新区幸福麓山幼儿园</t>
  </si>
  <si>
    <t>成都天府新区白麓幼儿园</t>
  </si>
  <si>
    <t>成都天府新区雅悦幼儿园</t>
  </si>
  <si>
    <t>成都天府新区兴隆实验幼儿园（西区）</t>
  </si>
  <si>
    <t>暂列金</t>
  </si>
  <si>
    <t>合计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</si>
</sst>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方正仿宋_GBK"/>
      <charset val="134"/>
    </font>
    <font>
      <sz val="10"/>
      <color theme="1"/>
      <name val="Times New Roman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/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"/>
  <sheetViews>
    <sheetView tabSelected="1" workbookViewId="0">
      <pane xSplit="7" ySplit="3" topLeftCell="H4" activePane="bottomRight" state="frozen"/>
      <selection/>
      <selection pane="topRight"/>
      <selection pane="bottomLeft"/>
      <selection pane="bottomRight" activeCell="O13" sqref="O13"/>
    </sheetView>
  </sheetViews>
  <sheetFormatPr defaultColWidth="9" defaultRowHeight="13.5"/>
  <cols>
    <col min="1" max="1" width="7.25833333333333" customWidth="1"/>
    <col min="2" max="2" width="23.375" style="2" customWidth="1"/>
    <col min="3" max="4" width="11" hidden="1" customWidth="1"/>
    <col min="6" max="6" width="10.375"/>
    <col min="8" max="10" width="12.1833333333333" hidden="1" customWidth="1"/>
    <col min="11" max="11" width="12.1833333333333" customWidth="1"/>
    <col min="12" max="14" width="12.1833333333333" hidden="1" customWidth="1"/>
    <col min="15" max="15" width="12.1833333333333" customWidth="1"/>
    <col min="16" max="18" width="12.1833333333333" hidden="1" customWidth="1"/>
    <col min="19" max="19" width="12.1833333333333" customWidth="1"/>
    <col min="20" max="22" width="12.1833333333333" hidden="1" customWidth="1"/>
    <col min="23" max="23" width="12.1833333333333" customWidth="1"/>
    <col min="24" max="26" width="12.1833333333333" hidden="1" customWidth="1"/>
    <col min="27" max="27" width="12.1833333333333" customWidth="1"/>
    <col min="28" max="30" width="12.1833333333333" hidden="1" customWidth="1"/>
    <col min="31" max="31" width="12.1833333333333" customWidth="1"/>
    <col min="32" max="34" width="12.1833333333333" hidden="1" customWidth="1"/>
    <col min="35" max="35" width="12.1833333333333" customWidth="1"/>
    <col min="36" max="36" width="9" hidden="1" customWidth="1"/>
  </cols>
  <sheetData>
    <row r="1" s="1" customFormat="1" ht="36" customHeight="1" spans="1:36">
      <c r="A1" s="3" t="s">
        <v>0</v>
      </c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="1" customFormat="1" ht="36" customHeight="1" spans="1:36">
      <c r="A2" s="3" t="s">
        <v>1</v>
      </c>
      <c r="B2" s="4" t="s">
        <v>2</v>
      </c>
      <c r="C2" s="3" t="s">
        <v>3</v>
      </c>
      <c r="D2" s="5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/>
      <c r="J2" s="3"/>
      <c r="K2" s="3"/>
      <c r="L2" s="3" t="s">
        <v>9</v>
      </c>
      <c r="M2" s="3"/>
      <c r="N2" s="3"/>
      <c r="O2" s="3"/>
      <c r="P2" s="3" t="s">
        <v>10</v>
      </c>
      <c r="Q2" s="3"/>
      <c r="R2" s="3"/>
      <c r="S2" s="3"/>
      <c r="T2" s="3" t="s">
        <v>11</v>
      </c>
      <c r="U2" s="3"/>
      <c r="V2" s="3"/>
      <c r="W2" s="3"/>
      <c r="X2" s="3" t="s">
        <v>12</v>
      </c>
      <c r="Y2" s="3"/>
      <c r="Z2" s="3"/>
      <c r="AA2" s="3"/>
      <c r="AB2" s="3" t="s">
        <v>13</v>
      </c>
      <c r="AC2" s="3"/>
      <c r="AD2" s="3"/>
      <c r="AE2" s="3"/>
      <c r="AF2" s="3" t="s">
        <v>14</v>
      </c>
      <c r="AG2" s="3"/>
      <c r="AH2" s="3"/>
      <c r="AI2" s="3"/>
      <c r="AJ2" s="3" t="s">
        <v>15</v>
      </c>
    </row>
    <row r="3" s="1" customFormat="1" ht="36" customHeight="1" spans="1:36">
      <c r="A3" s="3"/>
      <c r="B3" s="4"/>
      <c r="C3" s="3"/>
      <c r="D3" s="3"/>
      <c r="E3" s="3"/>
      <c r="F3" s="3"/>
      <c r="G3" s="3"/>
      <c r="H3" s="3" t="s">
        <v>16</v>
      </c>
      <c r="I3" s="8" t="s">
        <v>17</v>
      </c>
      <c r="J3" s="3" t="s">
        <v>18</v>
      </c>
      <c r="K3" s="3" t="s">
        <v>19</v>
      </c>
      <c r="L3" s="3" t="s">
        <v>16</v>
      </c>
      <c r="M3" s="8" t="s">
        <v>17</v>
      </c>
      <c r="N3" s="3" t="s">
        <v>18</v>
      </c>
      <c r="O3" s="3" t="s">
        <v>19</v>
      </c>
      <c r="P3" s="3" t="s">
        <v>16</v>
      </c>
      <c r="Q3" s="8" t="s">
        <v>17</v>
      </c>
      <c r="R3" s="3" t="s">
        <v>18</v>
      </c>
      <c r="S3" s="3" t="s">
        <v>19</v>
      </c>
      <c r="T3" s="3" t="s">
        <v>16</v>
      </c>
      <c r="U3" s="8" t="s">
        <v>17</v>
      </c>
      <c r="V3" s="3" t="s">
        <v>18</v>
      </c>
      <c r="W3" s="3" t="s">
        <v>19</v>
      </c>
      <c r="X3" s="3" t="s">
        <v>16</v>
      </c>
      <c r="Y3" s="8" t="s">
        <v>17</v>
      </c>
      <c r="Z3" s="3" t="s">
        <v>18</v>
      </c>
      <c r="AA3" s="3" t="s">
        <v>19</v>
      </c>
      <c r="AB3" s="3" t="s">
        <v>16</v>
      </c>
      <c r="AC3" s="8" t="s">
        <v>17</v>
      </c>
      <c r="AD3" s="3" t="s">
        <v>18</v>
      </c>
      <c r="AE3" s="3" t="s">
        <v>19</v>
      </c>
      <c r="AF3" s="3" t="s">
        <v>16</v>
      </c>
      <c r="AG3" s="8" t="s">
        <v>17</v>
      </c>
      <c r="AH3" s="3" t="s">
        <v>18</v>
      </c>
      <c r="AI3" s="3" t="s">
        <v>19</v>
      </c>
      <c r="AJ3" s="3"/>
    </row>
    <row r="4" spans="1:36">
      <c r="A4" s="6">
        <v>1</v>
      </c>
      <c r="B4" s="7" t="s">
        <v>20</v>
      </c>
      <c r="C4" s="8">
        <v>793.2</v>
      </c>
      <c r="D4" s="8">
        <v>144</v>
      </c>
      <c r="E4" s="9">
        <f>C4-D4</f>
        <v>649.2</v>
      </c>
      <c r="F4" s="9">
        <f>(K4+O4+S4+W4+AA4+AE4+AI4)/10000</f>
        <v>547.641355065647</v>
      </c>
      <c r="G4" s="9">
        <f>E4-(K4+O4+S4+W4+AA4+AE4+AI4)/10000</f>
        <v>101.558644934353</v>
      </c>
      <c r="H4" s="9">
        <v>1408497</v>
      </c>
      <c r="I4" s="9"/>
      <c r="J4" s="9">
        <v>49875.4806</v>
      </c>
      <c r="K4" s="9">
        <f>H4+I4+J4</f>
        <v>1458372.4806</v>
      </c>
      <c r="L4" s="9"/>
      <c r="M4" s="9"/>
      <c r="N4" s="9"/>
      <c r="O4" s="9">
        <f>L4+M4+N4</f>
        <v>0</v>
      </c>
      <c r="P4" s="9"/>
      <c r="Q4" s="9"/>
      <c r="R4" s="9"/>
      <c r="S4" s="9">
        <f>P4+Q4+R4</f>
        <v>0</v>
      </c>
      <c r="T4" s="9">
        <v>351710</v>
      </c>
      <c r="U4" s="9"/>
      <c r="V4" s="9">
        <v>12062.925</v>
      </c>
      <c r="W4" s="9">
        <f>T4+U4+V4</f>
        <v>363772.925</v>
      </c>
      <c r="X4" s="9">
        <v>455513</v>
      </c>
      <c r="Y4" s="9"/>
      <c r="Z4" s="9">
        <v>16312.9365</v>
      </c>
      <c r="AA4" s="9">
        <f>X4+Y4+Z4</f>
        <v>471825.9365</v>
      </c>
      <c r="AB4" s="9">
        <v>718850</v>
      </c>
      <c r="AC4" s="9"/>
      <c r="AD4" s="9">
        <v>25566.66</v>
      </c>
      <c r="AE4" s="9">
        <f>AB4+AC4+AD4</f>
        <v>744416.66</v>
      </c>
      <c r="AF4" s="9">
        <v>2341201.35</v>
      </c>
      <c r="AG4" s="9"/>
      <c r="AH4" s="9">
        <v>96824.1985564669</v>
      </c>
      <c r="AI4" s="12">
        <f>AF4+AH4</f>
        <v>2438025.54855647</v>
      </c>
      <c r="AJ4" s="6"/>
    </row>
    <row r="5" spans="1:36">
      <c r="A5" s="6">
        <v>2</v>
      </c>
      <c r="B5" s="7" t="s">
        <v>21</v>
      </c>
      <c r="C5" s="8">
        <v>713.2</v>
      </c>
      <c r="D5" s="8">
        <v>144</v>
      </c>
      <c r="E5" s="9">
        <f t="shared" ref="E5:E23" si="0">C5-D5</f>
        <v>569.2</v>
      </c>
      <c r="F5" s="9">
        <f t="shared" ref="F5:F23" si="1">(K5+O5+S5+W5+AA5+AE5+AI5)/10000</f>
        <v>465.353775990715</v>
      </c>
      <c r="G5" s="9">
        <f t="shared" ref="G5:G23" si="2">E5-(K5+O5+S5+W5+AA5+AE5+AI5)/10000</f>
        <v>103.846224009285</v>
      </c>
      <c r="H5" s="9"/>
      <c r="I5" s="9"/>
      <c r="J5" s="9"/>
      <c r="K5" s="9">
        <f t="shared" ref="K5:K23" si="3">H5+I5+J5</f>
        <v>0</v>
      </c>
      <c r="L5" s="9"/>
      <c r="M5" s="9"/>
      <c r="N5" s="9"/>
      <c r="O5" s="9">
        <f t="shared" ref="O5:O23" si="4">L5+M5+N5</f>
        <v>0</v>
      </c>
      <c r="P5" s="9">
        <v>1229354</v>
      </c>
      <c r="Q5" s="9"/>
      <c r="R5" s="9">
        <v>48589.3188</v>
      </c>
      <c r="S5" s="9">
        <f t="shared" ref="S5:S23" si="5">P5+Q5+R5</f>
        <v>1277943.3188</v>
      </c>
      <c r="T5" s="9">
        <v>215470</v>
      </c>
      <c r="U5" s="9"/>
      <c r="V5" s="9">
        <v>7142.625</v>
      </c>
      <c r="W5" s="9">
        <f t="shared" ref="W5:W23" si="6">T5+U5+V5</f>
        <v>222612.625</v>
      </c>
      <c r="X5" s="9">
        <v>394780</v>
      </c>
      <c r="Y5" s="9"/>
      <c r="Z5" s="9">
        <v>13834.2645</v>
      </c>
      <c r="AA5" s="9">
        <f t="shared" ref="AA5:AA23" si="7">X5+Y5+Z5</f>
        <v>408614.2645</v>
      </c>
      <c r="AB5" s="9">
        <v>41774</v>
      </c>
      <c r="AC5" s="9"/>
      <c r="AD5" s="9">
        <v>1583.19</v>
      </c>
      <c r="AE5" s="9">
        <f t="shared" ref="AE5:AE23" si="8">AB5+AC5+AD5</f>
        <v>43357.19</v>
      </c>
      <c r="AF5" s="9">
        <v>2605415.46</v>
      </c>
      <c r="AG5" s="9"/>
      <c r="AH5" s="9">
        <v>95594.9016071501</v>
      </c>
      <c r="AI5" s="12">
        <f t="shared" ref="AI5:AI23" si="9">AF5+AH5</f>
        <v>2701010.36160715</v>
      </c>
      <c r="AJ5" s="6"/>
    </row>
    <row r="6" spans="1:36">
      <c r="A6" s="6">
        <v>3</v>
      </c>
      <c r="B6" s="7" t="s">
        <v>22</v>
      </c>
      <c r="C6" s="8">
        <v>713.2</v>
      </c>
      <c r="D6" s="8">
        <v>144</v>
      </c>
      <c r="E6" s="9">
        <f t="shared" si="0"/>
        <v>569.2</v>
      </c>
      <c r="F6" s="9">
        <f t="shared" si="1"/>
        <v>497.976212781195</v>
      </c>
      <c r="G6" s="9">
        <f t="shared" si="2"/>
        <v>71.2237872188051</v>
      </c>
      <c r="H6" s="9"/>
      <c r="I6" s="9"/>
      <c r="J6" s="9"/>
      <c r="K6" s="9">
        <f t="shared" si="3"/>
        <v>0</v>
      </c>
      <c r="L6" s="9">
        <v>1178793</v>
      </c>
      <c r="M6" s="9"/>
      <c r="N6" s="9">
        <v>45433.938</v>
      </c>
      <c r="O6" s="9">
        <f t="shared" si="4"/>
        <v>1224226.938</v>
      </c>
      <c r="P6" s="9"/>
      <c r="Q6" s="9"/>
      <c r="R6" s="9"/>
      <c r="S6" s="9">
        <f t="shared" si="5"/>
        <v>0</v>
      </c>
      <c r="T6" s="9">
        <v>345500</v>
      </c>
      <c r="U6" s="9"/>
      <c r="V6" s="9">
        <v>11655</v>
      </c>
      <c r="W6" s="9">
        <f t="shared" si="6"/>
        <v>357155</v>
      </c>
      <c r="X6" s="9">
        <v>430862</v>
      </c>
      <c r="Y6" s="9"/>
      <c r="Z6" s="9">
        <v>15027.4845</v>
      </c>
      <c r="AA6" s="9">
        <f t="shared" si="7"/>
        <v>445889.4845</v>
      </c>
      <c r="AB6" s="9">
        <v>194886</v>
      </c>
      <c r="AC6" s="9"/>
      <c r="AD6" s="9">
        <v>6654.06</v>
      </c>
      <c r="AE6" s="9">
        <f t="shared" si="8"/>
        <v>201540.06</v>
      </c>
      <c r="AF6" s="9">
        <v>2659011.59</v>
      </c>
      <c r="AG6" s="9"/>
      <c r="AH6" s="9">
        <v>91939.05531195</v>
      </c>
      <c r="AI6" s="12">
        <f t="shared" si="9"/>
        <v>2750950.64531195</v>
      </c>
      <c r="AJ6" s="6"/>
    </row>
    <row r="7" spans="1:36">
      <c r="A7" s="6">
        <v>4</v>
      </c>
      <c r="B7" s="7" t="s">
        <v>23</v>
      </c>
      <c r="C7" s="8">
        <v>948.1</v>
      </c>
      <c r="D7" s="8">
        <v>252</v>
      </c>
      <c r="E7" s="9">
        <f t="shared" si="0"/>
        <v>696.1</v>
      </c>
      <c r="F7" s="9">
        <f t="shared" si="1"/>
        <v>561.998370106909</v>
      </c>
      <c r="G7" s="9">
        <f t="shared" si="2"/>
        <v>134.101629893091</v>
      </c>
      <c r="H7" s="9"/>
      <c r="I7" s="9"/>
      <c r="J7" s="9"/>
      <c r="K7" s="9">
        <f t="shared" si="3"/>
        <v>0</v>
      </c>
      <c r="L7" s="9">
        <v>1455798</v>
      </c>
      <c r="M7" s="9"/>
      <c r="N7" s="9">
        <v>64929.48</v>
      </c>
      <c r="O7" s="9">
        <f t="shared" si="4"/>
        <v>1520727.48</v>
      </c>
      <c r="P7" s="9"/>
      <c r="Q7" s="9"/>
      <c r="R7" s="9"/>
      <c r="S7" s="9">
        <f t="shared" si="5"/>
        <v>0</v>
      </c>
      <c r="T7" s="9">
        <v>175520</v>
      </c>
      <c r="U7" s="9"/>
      <c r="V7" s="9">
        <v>5981.85</v>
      </c>
      <c r="W7" s="9">
        <f t="shared" si="6"/>
        <v>181501.85</v>
      </c>
      <c r="X7" s="9">
        <v>176384</v>
      </c>
      <c r="Y7" s="9"/>
      <c r="Z7" s="9">
        <v>6385.9635</v>
      </c>
      <c r="AA7" s="9">
        <f t="shared" si="7"/>
        <v>182769.9635</v>
      </c>
      <c r="AB7" s="9">
        <v>110371</v>
      </c>
      <c r="AC7" s="9"/>
      <c r="AD7" s="9">
        <v>3899.322</v>
      </c>
      <c r="AE7" s="9">
        <f t="shared" si="8"/>
        <v>114270.322</v>
      </c>
      <c r="AF7" s="9">
        <v>3500360.66</v>
      </c>
      <c r="AG7" s="9"/>
      <c r="AH7" s="9">
        <v>120353.425569093</v>
      </c>
      <c r="AI7" s="12">
        <f t="shared" si="9"/>
        <v>3620714.08556909</v>
      </c>
      <c r="AJ7" s="6"/>
    </row>
    <row r="8" spans="1:36">
      <c r="A8" s="6">
        <v>5</v>
      </c>
      <c r="B8" s="7" t="s">
        <v>24</v>
      </c>
      <c r="C8" s="8">
        <v>608.8</v>
      </c>
      <c r="D8" s="8">
        <v>96</v>
      </c>
      <c r="E8" s="9">
        <f t="shared" si="0"/>
        <v>512.8</v>
      </c>
      <c r="F8" s="9">
        <f t="shared" si="1"/>
        <v>462.292218805489</v>
      </c>
      <c r="G8" s="9">
        <f t="shared" si="2"/>
        <v>50.507781194511</v>
      </c>
      <c r="H8" s="9">
        <v>1335780</v>
      </c>
      <c r="I8" s="9"/>
      <c r="J8" s="9">
        <v>40380.5226</v>
      </c>
      <c r="K8" s="9">
        <f t="shared" si="3"/>
        <v>1376160.5226</v>
      </c>
      <c r="L8" s="9"/>
      <c r="M8" s="9"/>
      <c r="N8" s="9"/>
      <c r="O8" s="9">
        <f t="shared" si="4"/>
        <v>0</v>
      </c>
      <c r="P8" s="9"/>
      <c r="Q8" s="9"/>
      <c r="R8" s="9"/>
      <c r="S8" s="9">
        <f t="shared" si="5"/>
        <v>0</v>
      </c>
      <c r="T8" s="9">
        <v>266470</v>
      </c>
      <c r="U8" s="9"/>
      <c r="V8" s="9">
        <v>9087.75</v>
      </c>
      <c r="W8" s="9">
        <f t="shared" si="6"/>
        <v>275557.75</v>
      </c>
      <c r="X8" s="9">
        <v>247505</v>
      </c>
      <c r="Y8" s="9"/>
      <c r="Z8" s="9">
        <v>9041.2245</v>
      </c>
      <c r="AA8" s="9">
        <f t="shared" si="7"/>
        <v>256546.2245</v>
      </c>
      <c r="AB8" s="9">
        <v>90776</v>
      </c>
      <c r="AC8" s="9"/>
      <c r="AD8" s="9">
        <v>3041.64</v>
      </c>
      <c r="AE8" s="9">
        <f t="shared" si="8"/>
        <v>93817.64</v>
      </c>
      <c r="AF8" s="9">
        <v>2540526.57</v>
      </c>
      <c r="AG8" s="9"/>
      <c r="AH8" s="9">
        <v>80313.4809548933</v>
      </c>
      <c r="AI8" s="12">
        <f t="shared" si="9"/>
        <v>2620840.05095489</v>
      </c>
      <c r="AJ8" s="6"/>
    </row>
    <row r="9" ht="27" spans="1:36">
      <c r="A9" s="6">
        <v>6</v>
      </c>
      <c r="B9" s="7" t="s">
        <v>25</v>
      </c>
      <c r="C9" s="8">
        <v>608.8</v>
      </c>
      <c r="D9" s="8">
        <v>96</v>
      </c>
      <c r="E9" s="9">
        <f t="shared" si="0"/>
        <v>512.8</v>
      </c>
      <c r="F9" s="9">
        <f t="shared" si="1"/>
        <v>435.45093074882</v>
      </c>
      <c r="G9" s="9">
        <f t="shared" si="2"/>
        <v>77.3490692511799</v>
      </c>
      <c r="H9" s="9">
        <v>1276098</v>
      </c>
      <c r="I9" s="9"/>
      <c r="J9" s="9">
        <v>44209.044</v>
      </c>
      <c r="K9" s="9">
        <f t="shared" si="3"/>
        <v>1320307.044</v>
      </c>
      <c r="L9" s="9"/>
      <c r="M9" s="9"/>
      <c r="N9" s="9"/>
      <c r="O9" s="9">
        <f t="shared" si="4"/>
        <v>0</v>
      </c>
      <c r="P9" s="9"/>
      <c r="Q9" s="9"/>
      <c r="R9" s="9"/>
      <c r="S9" s="9">
        <f t="shared" si="5"/>
        <v>0</v>
      </c>
      <c r="T9" s="9">
        <v>278280</v>
      </c>
      <c r="U9" s="9"/>
      <c r="V9" s="9">
        <v>9451.575</v>
      </c>
      <c r="W9" s="9">
        <f t="shared" si="6"/>
        <v>287731.575</v>
      </c>
      <c r="X9" s="9">
        <v>343367</v>
      </c>
      <c r="Y9" s="9"/>
      <c r="Z9" s="9">
        <v>12387.4695</v>
      </c>
      <c r="AA9" s="9">
        <f t="shared" si="7"/>
        <v>355754.4695</v>
      </c>
      <c r="AB9" s="9">
        <v>38516</v>
      </c>
      <c r="AC9" s="9"/>
      <c r="AD9" s="9">
        <v>1409.31</v>
      </c>
      <c r="AE9" s="9">
        <f t="shared" si="8"/>
        <v>39925.31</v>
      </c>
      <c r="AF9" s="9">
        <v>2261632.77</v>
      </c>
      <c r="AG9" s="9"/>
      <c r="AH9" s="9">
        <v>89158.1389882006</v>
      </c>
      <c r="AI9" s="12">
        <f t="shared" si="9"/>
        <v>2350790.9089882</v>
      </c>
      <c r="AJ9" s="6"/>
    </row>
    <row r="10" spans="1:36">
      <c r="A10" s="6">
        <v>7</v>
      </c>
      <c r="B10" s="4" t="s">
        <v>26</v>
      </c>
      <c r="C10" s="8">
        <v>510</v>
      </c>
      <c r="D10" s="8">
        <v>90</v>
      </c>
      <c r="E10" s="9">
        <f t="shared" si="0"/>
        <v>420</v>
      </c>
      <c r="F10" s="9">
        <f t="shared" si="1"/>
        <v>349.43983839695</v>
      </c>
      <c r="G10" s="9">
        <f t="shared" si="2"/>
        <v>70.56016160305</v>
      </c>
      <c r="H10" s="9"/>
      <c r="I10" s="9"/>
      <c r="J10" s="9"/>
      <c r="K10" s="9">
        <f t="shared" si="3"/>
        <v>0</v>
      </c>
      <c r="L10" s="9">
        <v>1306400</v>
      </c>
      <c r="M10" s="9"/>
      <c r="N10" s="9">
        <v>39527.796</v>
      </c>
      <c r="O10" s="9">
        <f t="shared" si="4"/>
        <v>1345927.796</v>
      </c>
      <c r="P10" s="9"/>
      <c r="Q10" s="9"/>
      <c r="R10" s="9"/>
      <c r="S10" s="9">
        <f t="shared" si="5"/>
        <v>0</v>
      </c>
      <c r="T10" s="9">
        <v>273370</v>
      </c>
      <c r="U10" s="9"/>
      <c r="V10" s="9">
        <v>9267.3</v>
      </c>
      <c r="W10" s="9">
        <f t="shared" si="6"/>
        <v>282637.3</v>
      </c>
      <c r="X10" s="9">
        <v>266402</v>
      </c>
      <c r="Y10" s="9"/>
      <c r="Z10" s="9">
        <v>8389.017</v>
      </c>
      <c r="AA10" s="9">
        <f t="shared" si="7"/>
        <v>274791.017</v>
      </c>
      <c r="AB10" s="9">
        <v>148645</v>
      </c>
      <c r="AC10" s="9"/>
      <c r="AD10" s="9">
        <v>4663.827</v>
      </c>
      <c r="AE10" s="9">
        <f t="shared" si="8"/>
        <v>153308.827</v>
      </c>
      <c r="AF10" s="9">
        <v>1390375.73</v>
      </c>
      <c r="AG10" s="9"/>
      <c r="AH10" s="9">
        <v>47357.7139695</v>
      </c>
      <c r="AI10" s="12">
        <f t="shared" si="9"/>
        <v>1437733.4439695</v>
      </c>
      <c r="AJ10" s="6"/>
    </row>
    <row r="11" spans="1:36">
      <c r="A11" s="6">
        <v>8</v>
      </c>
      <c r="B11" s="7" t="s">
        <v>27</v>
      </c>
      <c r="C11" s="8">
        <v>510</v>
      </c>
      <c r="D11" s="8">
        <v>90</v>
      </c>
      <c r="E11" s="9">
        <f t="shared" si="0"/>
        <v>420</v>
      </c>
      <c r="F11" s="9">
        <f t="shared" si="1"/>
        <v>364.01412700431</v>
      </c>
      <c r="G11" s="9">
        <f t="shared" si="2"/>
        <v>55.98587299569</v>
      </c>
      <c r="H11" s="9"/>
      <c r="I11" s="9"/>
      <c r="J11" s="9"/>
      <c r="K11" s="9">
        <f t="shared" si="3"/>
        <v>0</v>
      </c>
      <c r="L11" s="9">
        <v>1065952</v>
      </c>
      <c r="M11" s="9"/>
      <c r="N11" s="9">
        <v>39199.05</v>
      </c>
      <c r="O11" s="9">
        <f t="shared" si="4"/>
        <v>1105151.05</v>
      </c>
      <c r="P11" s="9"/>
      <c r="Q11" s="9"/>
      <c r="R11" s="9"/>
      <c r="S11" s="9">
        <f t="shared" si="5"/>
        <v>0</v>
      </c>
      <c r="T11" s="9">
        <v>154800</v>
      </c>
      <c r="U11" s="9"/>
      <c r="V11" s="9">
        <v>5408.55</v>
      </c>
      <c r="W11" s="9">
        <f t="shared" si="6"/>
        <v>160208.55</v>
      </c>
      <c r="X11" s="9">
        <v>121727</v>
      </c>
      <c r="Y11" s="9"/>
      <c r="Z11" s="9">
        <v>3829.4235</v>
      </c>
      <c r="AA11" s="9">
        <f t="shared" si="7"/>
        <v>125556.4235</v>
      </c>
      <c r="AB11" s="9">
        <v>906426</v>
      </c>
      <c r="AC11" s="9"/>
      <c r="AD11" s="9">
        <v>30072.105</v>
      </c>
      <c r="AE11" s="9">
        <f t="shared" si="8"/>
        <v>936498.105</v>
      </c>
      <c r="AF11" s="9">
        <v>1261853.37</v>
      </c>
      <c r="AG11" s="9"/>
      <c r="AH11" s="9">
        <v>50873.7715431</v>
      </c>
      <c r="AI11" s="12">
        <f t="shared" si="9"/>
        <v>1312727.1415431</v>
      </c>
      <c r="AJ11" s="6"/>
    </row>
    <row r="12" spans="1:36">
      <c r="A12" s="6">
        <v>9</v>
      </c>
      <c r="B12" s="7" t="s">
        <v>28</v>
      </c>
      <c r="C12" s="8">
        <v>420</v>
      </c>
      <c r="D12" s="8">
        <v>60</v>
      </c>
      <c r="E12" s="9">
        <f t="shared" si="0"/>
        <v>360</v>
      </c>
      <c r="F12" s="9">
        <f t="shared" si="1"/>
        <v>332.29462312641</v>
      </c>
      <c r="G12" s="9">
        <f t="shared" si="2"/>
        <v>27.70537687359</v>
      </c>
      <c r="H12" s="9"/>
      <c r="I12" s="9"/>
      <c r="J12" s="9"/>
      <c r="K12" s="9">
        <f t="shared" si="3"/>
        <v>0</v>
      </c>
      <c r="L12" s="9">
        <v>751868</v>
      </c>
      <c r="M12" s="9"/>
      <c r="N12" s="9">
        <v>24141.645</v>
      </c>
      <c r="O12" s="9">
        <f t="shared" si="4"/>
        <v>776009.645</v>
      </c>
      <c r="P12" s="9"/>
      <c r="Q12" s="9"/>
      <c r="R12" s="9"/>
      <c r="S12" s="9">
        <f t="shared" si="5"/>
        <v>0</v>
      </c>
      <c r="T12" s="9">
        <v>107210</v>
      </c>
      <c r="U12" s="9"/>
      <c r="V12" s="9">
        <v>3652.425</v>
      </c>
      <c r="W12" s="9">
        <f t="shared" si="6"/>
        <v>110862.425</v>
      </c>
      <c r="X12" s="9">
        <v>248982</v>
      </c>
      <c r="Y12" s="9"/>
      <c r="Z12" s="9">
        <v>8010.4815</v>
      </c>
      <c r="AA12" s="9">
        <f t="shared" si="7"/>
        <v>256992.4815</v>
      </c>
      <c r="AB12" s="9">
        <v>638550</v>
      </c>
      <c r="AC12" s="9"/>
      <c r="AD12" s="9">
        <v>21519.4455</v>
      </c>
      <c r="AE12" s="9">
        <f t="shared" si="8"/>
        <v>660069.4455</v>
      </c>
      <c r="AF12" s="9">
        <v>1470185.6</v>
      </c>
      <c r="AG12" s="9"/>
      <c r="AH12" s="9">
        <v>48826.6342641</v>
      </c>
      <c r="AI12" s="12">
        <f t="shared" si="9"/>
        <v>1519012.2342641</v>
      </c>
      <c r="AJ12" s="6"/>
    </row>
    <row r="13" spans="1:36">
      <c r="A13" s="6">
        <v>10</v>
      </c>
      <c r="B13" s="7" t="s">
        <v>29</v>
      </c>
      <c r="C13" s="8">
        <v>510</v>
      </c>
      <c r="D13" s="8">
        <v>90</v>
      </c>
      <c r="E13" s="9">
        <f t="shared" si="0"/>
        <v>420</v>
      </c>
      <c r="F13" s="9">
        <f t="shared" si="1"/>
        <v>346.77646892955</v>
      </c>
      <c r="G13" s="9">
        <f t="shared" si="2"/>
        <v>73.22353107045</v>
      </c>
      <c r="H13" s="9">
        <v>1053036</v>
      </c>
      <c r="I13" s="9"/>
      <c r="J13" s="9">
        <v>36582.15</v>
      </c>
      <c r="K13" s="9">
        <f t="shared" si="3"/>
        <v>1089618.15</v>
      </c>
      <c r="L13" s="9"/>
      <c r="M13" s="9"/>
      <c r="N13" s="9"/>
      <c r="O13" s="9">
        <f t="shared" si="4"/>
        <v>0</v>
      </c>
      <c r="P13" s="9"/>
      <c r="Q13" s="9"/>
      <c r="R13" s="9"/>
      <c r="S13" s="9">
        <f t="shared" si="5"/>
        <v>0</v>
      </c>
      <c r="T13" s="9">
        <v>179680</v>
      </c>
      <c r="U13" s="9"/>
      <c r="V13" s="9">
        <v>6329.925</v>
      </c>
      <c r="W13" s="9">
        <f t="shared" si="6"/>
        <v>186009.925</v>
      </c>
      <c r="X13" s="9">
        <v>264836</v>
      </c>
      <c r="Y13" s="9"/>
      <c r="Z13" s="9">
        <v>8333.8605</v>
      </c>
      <c r="AA13" s="9">
        <f t="shared" si="7"/>
        <v>273169.8605</v>
      </c>
      <c r="AB13" s="9">
        <v>584653</v>
      </c>
      <c r="AC13" s="9"/>
      <c r="AD13" s="9">
        <v>14428.638</v>
      </c>
      <c r="AE13" s="9">
        <f t="shared" si="8"/>
        <v>599081.638</v>
      </c>
      <c r="AF13" s="9">
        <v>1272889.63</v>
      </c>
      <c r="AG13" s="9"/>
      <c r="AH13" s="9">
        <v>46995.4857955001</v>
      </c>
      <c r="AI13" s="12">
        <f t="shared" si="9"/>
        <v>1319885.1157955</v>
      </c>
      <c r="AJ13" s="6"/>
    </row>
    <row r="14" spans="1:36">
      <c r="A14" s="6">
        <v>11</v>
      </c>
      <c r="B14" s="4" t="s">
        <v>30</v>
      </c>
      <c r="C14" s="8">
        <v>456</v>
      </c>
      <c r="D14" s="8">
        <v>72</v>
      </c>
      <c r="E14" s="9">
        <f t="shared" si="0"/>
        <v>384</v>
      </c>
      <c r="F14" s="9">
        <f t="shared" si="1"/>
        <v>288.80423982055</v>
      </c>
      <c r="G14" s="9">
        <f t="shared" si="2"/>
        <v>95.19576017945</v>
      </c>
      <c r="H14" s="9"/>
      <c r="I14" s="9"/>
      <c r="J14" s="9"/>
      <c r="K14" s="9">
        <f t="shared" si="3"/>
        <v>0</v>
      </c>
      <c r="L14" s="9"/>
      <c r="M14" s="9"/>
      <c r="N14" s="9"/>
      <c r="O14" s="9">
        <f t="shared" si="4"/>
        <v>0</v>
      </c>
      <c r="P14" s="9">
        <v>758053</v>
      </c>
      <c r="Q14" s="9"/>
      <c r="R14" s="9">
        <v>24968.4105</v>
      </c>
      <c r="S14" s="9">
        <f t="shared" si="5"/>
        <v>783021.4105</v>
      </c>
      <c r="T14" s="9">
        <v>175750</v>
      </c>
      <c r="U14" s="9"/>
      <c r="V14" s="9">
        <v>5980.275</v>
      </c>
      <c r="W14" s="9">
        <f t="shared" si="6"/>
        <v>181730.275</v>
      </c>
      <c r="X14" s="9">
        <v>260322</v>
      </c>
      <c r="Y14" s="9"/>
      <c r="Z14" s="9">
        <v>8415.0045</v>
      </c>
      <c r="AA14" s="9">
        <f t="shared" si="7"/>
        <v>268737.0045</v>
      </c>
      <c r="AB14" s="9">
        <v>212599</v>
      </c>
      <c r="AC14" s="9"/>
      <c r="AD14" s="9">
        <v>7530.957</v>
      </c>
      <c r="AE14" s="9">
        <f t="shared" si="8"/>
        <v>220129.957</v>
      </c>
      <c r="AF14" s="9">
        <v>1385808.16</v>
      </c>
      <c r="AG14" s="9"/>
      <c r="AH14" s="9">
        <v>48615.5912055</v>
      </c>
      <c r="AI14" s="12">
        <f t="shared" si="9"/>
        <v>1434423.7512055</v>
      </c>
      <c r="AJ14" s="6"/>
    </row>
    <row r="15" spans="1:36">
      <c r="A15" s="6">
        <v>12</v>
      </c>
      <c r="B15" s="4" t="s">
        <v>31</v>
      </c>
      <c r="C15" s="8">
        <v>506</v>
      </c>
      <c r="D15" s="8">
        <v>72</v>
      </c>
      <c r="E15" s="9">
        <f t="shared" si="0"/>
        <v>434</v>
      </c>
      <c r="F15" s="9">
        <f t="shared" si="1"/>
        <v>345.63021150463</v>
      </c>
      <c r="G15" s="9">
        <f t="shared" si="2"/>
        <v>88.36978849537</v>
      </c>
      <c r="H15" s="9"/>
      <c r="I15" s="9"/>
      <c r="J15" s="9"/>
      <c r="K15" s="9">
        <f t="shared" si="3"/>
        <v>0</v>
      </c>
      <c r="L15" s="9">
        <v>1211286</v>
      </c>
      <c r="M15" s="9"/>
      <c r="N15" s="9">
        <v>36441.108</v>
      </c>
      <c r="O15" s="9">
        <f t="shared" si="4"/>
        <v>1247727.108</v>
      </c>
      <c r="P15" s="9"/>
      <c r="Q15" s="9"/>
      <c r="R15" s="9"/>
      <c r="S15" s="9">
        <f t="shared" si="5"/>
        <v>0</v>
      </c>
      <c r="T15" s="9">
        <v>6080</v>
      </c>
      <c r="U15" s="9"/>
      <c r="V15" s="9">
        <v>207.9</v>
      </c>
      <c r="W15" s="9">
        <f t="shared" si="6"/>
        <v>6287.9</v>
      </c>
      <c r="X15" s="9">
        <v>287843</v>
      </c>
      <c r="Y15" s="9"/>
      <c r="Z15" s="9">
        <v>8151.5385</v>
      </c>
      <c r="AA15" s="9">
        <f t="shared" si="7"/>
        <v>295994.5385</v>
      </c>
      <c r="AB15" s="9">
        <v>352030</v>
      </c>
      <c r="AC15" s="9"/>
      <c r="AD15" s="9">
        <v>11733.3405</v>
      </c>
      <c r="AE15" s="9">
        <f t="shared" si="8"/>
        <v>363763.3405</v>
      </c>
      <c r="AF15" s="9">
        <v>1492695.83</v>
      </c>
      <c r="AG15" s="9"/>
      <c r="AH15" s="9">
        <v>49833.3980463</v>
      </c>
      <c r="AI15" s="12">
        <f t="shared" si="9"/>
        <v>1542529.2280463</v>
      </c>
      <c r="AJ15" s="6"/>
    </row>
    <row r="16" spans="1:36">
      <c r="A16" s="6">
        <v>13</v>
      </c>
      <c r="B16" s="7" t="s">
        <v>32</v>
      </c>
      <c r="C16" s="8">
        <v>456</v>
      </c>
      <c r="D16" s="8">
        <v>72</v>
      </c>
      <c r="E16" s="9">
        <f t="shared" si="0"/>
        <v>384</v>
      </c>
      <c r="F16" s="9">
        <f t="shared" si="1"/>
        <v>311.5705241805</v>
      </c>
      <c r="G16" s="9">
        <f t="shared" si="2"/>
        <v>72.4294758195</v>
      </c>
      <c r="H16" s="9">
        <v>858203</v>
      </c>
      <c r="I16" s="9"/>
      <c r="J16" s="9">
        <v>30810.5886</v>
      </c>
      <c r="K16" s="9">
        <f t="shared" si="3"/>
        <v>889013.5886</v>
      </c>
      <c r="L16" s="9"/>
      <c r="M16" s="9"/>
      <c r="N16" s="9"/>
      <c r="O16" s="9">
        <f t="shared" si="4"/>
        <v>0</v>
      </c>
      <c r="P16" s="9"/>
      <c r="Q16" s="9"/>
      <c r="R16" s="9"/>
      <c r="S16" s="9">
        <f t="shared" si="5"/>
        <v>0</v>
      </c>
      <c r="T16" s="9">
        <v>168680</v>
      </c>
      <c r="U16" s="9"/>
      <c r="V16" s="9">
        <v>5660.55</v>
      </c>
      <c r="W16" s="9">
        <f t="shared" si="6"/>
        <v>174340.55</v>
      </c>
      <c r="X16" s="9">
        <v>186198</v>
      </c>
      <c r="Y16" s="9"/>
      <c r="Z16" s="9">
        <v>6059.1825</v>
      </c>
      <c r="AA16" s="9">
        <f t="shared" si="7"/>
        <v>192257.1825</v>
      </c>
      <c r="AB16" s="9">
        <v>243036</v>
      </c>
      <c r="AC16" s="9"/>
      <c r="AD16" s="9">
        <v>8328.915</v>
      </c>
      <c r="AE16" s="9">
        <f t="shared" si="8"/>
        <v>251364.915</v>
      </c>
      <c r="AF16" s="9">
        <v>1554216.92</v>
      </c>
      <c r="AG16" s="9"/>
      <c r="AH16" s="9">
        <v>54512.085705</v>
      </c>
      <c r="AI16" s="12">
        <f t="shared" si="9"/>
        <v>1608729.005705</v>
      </c>
      <c r="AJ16" s="6"/>
    </row>
    <row r="17" spans="1:36">
      <c r="A17" s="6">
        <v>14</v>
      </c>
      <c r="B17" s="4" t="s">
        <v>33</v>
      </c>
      <c r="C17" s="8">
        <v>456</v>
      </c>
      <c r="D17" s="8">
        <v>72</v>
      </c>
      <c r="E17" s="9">
        <f t="shared" si="0"/>
        <v>384</v>
      </c>
      <c r="F17" s="9">
        <f t="shared" si="1"/>
        <v>254.78745835531</v>
      </c>
      <c r="G17" s="9">
        <f t="shared" si="2"/>
        <v>129.21254164469</v>
      </c>
      <c r="H17" s="9"/>
      <c r="I17" s="9"/>
      <c r="J17" s="9"/>
      <c r="K17" s="9">
        <f t="shared" si="3"/>
        <v>0</v>
      </c>
      <c r="L17" s="9">
        <v>939455</v>
      </c>
      <c r="M17" s="9"/>
      <c r="N17" s="9">
        <v>34344.222</v>
      </c>
      <c r="O17" s="9">
        <f t="shared" si="4"/>
        <v>973799.222</v>
      </c>
      <c r="P17" s="9"/>
      <c r="Q17" s="9"/>
      <c r="R17" s="9"/>
      <c r="S17" s="9">
        <f t="shared" si="5"/>
        <v>0</v>
      </c>
      <c r="T17" s="9">
        <v>15200</v>
      </c>
      <c r="U17" s="9"/>
      <c r="V17" s="9">
        <v>519.75</v>
      </c>
      <c r="W17" s="9">
        <f t="shared" si="6"/>
        <v>15719.75</v>
      </c>
      <c r="X17" s="9">
        <v>121001</v>
      </c>
      <c r="Y17" s="9"/>
      <c r="Z17" s="9">
        <v>4568.382</v>
      </c>
      <c r="AA17" s="9">
        <f t="shared" si="7"/>
        <v>125569.382</v>
      </c>
      <c r="AB17" s="9">
        <v>20719</v>
      </c>
      <c r="AC17" s="9"/>
      <c r="AD17" s="9">
        <v>698.8905</v>
      </c>
      <c r="AE17" s="9">
        <f t="shared" si="8"/>
        <v>21417.8905</v>
      </c>
      <c r="AF17" s="9">
        <v>1365050.4</v>
      </c>
      <c r="AG17" s="9"/>
      <c r="AH17" s="9">
        <v>46317.9390531</v>
      </c>
      <c r="AI17" s="12">
        <f t="shared" si="9"/>
        <v>1411368.3390531</v>
      </c>
      <c r="AJ17" s="6"/>
    </row>
    <row r="18" spans="1:36">
      <c r="A18" s="6">
        <v>15</v>
      </c>
      <c r="B18" s="4" t="s">
        <v>34</v>
      </c>
      <c r="C18" s="8">
        <v>456</v>
      </c>
      <c r="D18" s="8">
        <v>72</v>
      </c>
      <c r="E18" s="9">
        <f t="shared" si="0"/>
        <v>384</v>
      </c>
      <c r="F18" s="9">
        <f t="shared" si="1"/>
        <v>319.1253289163</v>
      </c>
      <c r="G18" s="9">
        <f t="shared" si="2"/>
        <v>64.8746710837</v>
      </c>
      <c r="H18" s="9"/>
      <c r="I18" s="9"/>
      <c r="J18" s="9"/>
      <c r="K18" s="9">
        <f t="shared" si="3"/>
        <v>0</v>
      </c>
      <c r="L18" s="9"/>
      <c r="M18" s="9"/>
      <c r="N18" s="9"/>
      <c r="O18" s="9">
        <f t="shared" si="4"/>
        <v>0</v>
      </c>
      <c r="P18" s="9">
        <v>958223</v>
      </c>
      <c r="Q18" s="9"/>
      <c r="R18" s="9">
        <v>30849.39</v>
      </c>
      <c r="S18" s="9">
        <f t="shared" si="5"/>
        <v>989072.39</v>
      </c>
      <c r="T18" s="9">
        <v>225210</v>
      </c>
      <c r="U18" s="9"/>
      <c r="V18" s="9">
        <v>7684.425</v>
      </c>
      <c r="W18" s="9">
        <f t="shared" si="6"/>
        <v>232894.425</v>
      </c>
      <c r="X18" s="9">
        <v>259083</v>
      </c>
      <c r="Y18" s="9"/>
      <c r="Z18" s="9">
        <v>8282.988</v>
      </c>
      <c r="AA18" s="9">
        <f t="shared" si="7"/>
        <v>267365.988</v>
      </c>
      <c r="AB18" s="9">
        <v>395921</v>
      </c>
      <c r="AC18" s="9"/>
      <c r="AD18" s="9">
        <v>13471.542</v>
      </c>
      <c r="AE18" s="9">
        <f t="shared" si="8"/>
        <v>409392.542</v>
      </c>
      <c r="AF18" s="9">
        <v>1248980.53</v>
      </c>
      <c r="AG18" s="9"/>
      <c r="AH18" s="9">
        <v>43547.414163</v>
      </c>
      <c r="AI18" s="12">
        <f t="shared" si="9"/>
        <v>1292527.944163</v>
      </c>
      <c r="AJ18" s="6"/>
    </row>
    <row r="19" spans="1:36">
      <c r="A19" s="6">
        <v>16</v>
      </c>
      <c r="B19" s="7" t="s">
        <v>35</v>
      </c>
      <c r="C19" s="8">
        <v>510</v>
      </c>
      <c r="D19" s="8">
        <v>90</v>
      </c>
      <c r="E19" s="9">
        <f t="shared" si="0"/>
        <v>420</v>
      </c>
      <c r="F19" s="9">
        <f t="shared" si="1"/>
        <v>307.01354924515</v>
      </c>
      <c r="G19" s="9">
        <f t="shared" si="2"/>
        <v>112.98645075485</v>
      </c>
      <c r="H19" s="9"/>
      <c r="I19" s="9"/>
      <c r="J19" s="9"/>
      <c r="K19" s="9">
        <f t="shared" si="3"/>
        <v>0</v>
      </c>
      <c r="L19" s="9">
        <v>850864</v>
      </c>
      <c r="M19" s="9"/>
      <c r="N19" s="9">
        <v>26012.58</v>
      </c>
      <c r="O19" s="9">
        <f t="shared" si="4"/>
        <v>876876.58</v>
      </c>
      <c r="P19" s="9"/>
      <c r="Q19" s="9"/>
      <c r="R19" s="9"/>
      <c r="S19" s="9">
        <f t="shared" si="5"/>
        <v>0</v>
      </c>
      <c r="T19" s="9">
        <v>139980</v>
      </c>
      <c r="U19" s="9"/>
      <c r="V19" s="9">
        <v>4706.1</v>
      </c>
      <c r="W19" s="9">
        <f t="shared" si="6"/>
        <v>144686.1</v>
      </c>
      <c r="X19" s="9">
        <v>288337</v>
      </c>
      <c r="Y19" s="9"/>
      <c r="Z19" s="9">
        <v>9068.913</v>
      </c>
      <c r="AA19" s="9">
        <f t="shared" si="7"/>
        <v>297405.913</v>
      </c>
      <c r="AB19" s="9">
        <v>134816</v>
      </c>
      <c r="AC19" s="9"/>
      <c r="AD19" s="9">
        <v>4799.466</v>
      </c>
      <c r="AE19" s="9">
        <f t="shared" si="8"/>
        <v>139615.466</v>
      </c>
      <c r="AF19" s="9">
        <v>1556927.33</v>
      </c>
      <c r="AG19" s="9"/>
      <c r="AH19" s="9">
        <v>54624.1034515001</v>
      </c>
      <c r="AI19" s="12">
        <f t="shared" si="9"/>
        <v>1611551.4334515</v>
      </c>
      <c r="AJ19" s="6"/>
    </row>
    <row r="20" spans="1:36">
      <c r="A20" s="6">
        <v>17</v>
      </c>
      <c r="B20" s="7" t="s">
        <v>36</v>
      </c>
      <c r="C20" s="8">
        <v>456</v>
      </c>
      <c r="D20" s="8">
        <v>72</v>
      </c>
      <c r="E20" s="9">
        <f t="shared" si="0"/>
        <v>384</v>
      </c>
      <c r="F20" s="9">
        <f t="shared" si="1"/>
        <v>244.9083301311</v>
      </c>
      <c r="G20" s="9">
        <f t="shared" si="2"/>
        <v>139.0916698689</v>
      </c>
      <c r="H20" s="9">
        <v>536350</v>
      </c>
      <c r="I20" s="9"/>
      <c r="J20" s="9">
        <v>19815.51</v>
      </c>
      <c r="K20" s="9">
        <f t="shared" si="3"/>
        <v>556165.51</v>
      </c>
      <c r="L20" s="9"/>
      <c r="M20" s="9"/>
      <c r="N20" s="9"/>
      <c r="O20" s="9">
        <f t="shared" si="4"/>
        <v>0</v>
      </c>
      <c r="P20" s="9"/>
      <c r="Q20" s="9"/>
      <c r="R20" s="9"/>
      <c r="S20" s="9">
        <f t="shared" si="5"/>
        <v>0</v>
      </c>
      <c r="T20" s="9">
        <v>180370</v>
      </c>
      <c r="U20" s="9"/>
      <c r="V20" s="9">
        <v>6200.775</v>
      </c>
      <c r="W20" s="9">
        <f t="shared" si="6"/>
        <v>186570.775</v>
      </c>
      <c r="X20" s="9">
        <v>261880</v>
      </c>
      <c r="Y20" s="9"/>
      <c r="Z20" s="9">
        <v>8131.221</v>
      </c>
      <c r="AA20" s="9">
        <f t="shared" si="7"/>
        <v>270011.221</v>
      </c>
      <c r="AB20" s="9">
        <v>53200</v>
      </c>
      <c r="AC20" s="9"/>
      <c r="AD20" s="9">
        <v>1764</v>
      </c>
      <c r="AE20" s="9">
        <f t="shared" si="8"/>
        <v>54964</v>
      </c>
      <c r="AF20" s="9">
        <v>1334514.41</v>
      </c>
      <c r="AG20" s="9"/>
      <c r="AH20" s="9">
        <v>46857.385311</v>
      </c>
      <c r="AI20" s="12">
        <f t="shared" si="9"/>
        <v>1381371.795311</v>
      </c>
      <c r="AJ20" s="6"/>
    </row>
    <row r="21" spans="1:36">
      <c r="A21" s="6">
        <v>18</v>
      </c>
      <c r="B21" s="4" t="s">
        <v>37</v>
      </c>
      <c r="C21" s="8">
        <v>456</v>
      </c>
      <c r="D21" s="8">
        <v>72</v>
      </c>
      <c r="E21" s="9">
        <f t="shared" si="0"/>
        <v>384</v>
      </c>
      <c r="F21" s="9">
        <f t="shared" si="1"/>
        <v>312.12947740205</v>
      </c>
      <c r="G21" s="9">
        <f t="shared" si="2"/>
        <v>71.87052259795</v>
      </c>
      <c r="H21" s="9">
        <v>747530</v>
      </c>
      <c r="I21" s="9"/>
      <c r="J21" s="9">
        <v>29202.03</v>
      </c>
      <c r="K21" s="9">
        <f t="shared" si="3"/>
        <v>776732.03</v>
      </c>
      <c r="L21" s="9"/>
      <c r="M21" s="9"/>
      <c r="N21" s="9"/>
      <c r="O21" s="9">
        <f t="shared" si="4"/>
        <v>0</v>
      </c>
      <c r="P21" s="9"/>
      <c r="Q21" s="9"/>
      <c r="R21" s="9"/>
      <c r="S21" s="9">
        <f t="shared" si="5"/>
        <v>0</v>
      </c>
      <c r="T21" s="9">
        <v>267630</v>
      </c>
      <c r="U21" s="9"/>
      <c r="V21" s="9">
        <v>8916.075</v>
      </c>
      <c r="W21" s="9">
        <f t="shared" si="6"/>
        <v>276546.075</v>
      </c>
      <c r="X21" s="9">
        <v>269550</v>
      </c>
      <c r="Y21" s="9"/>
      <c r="Z21" s="9">
        <v>8492.463</v>
      </c>
      <c r="AA21" s="9">
        <f t="shared" si="7"/>
        <v>278042.463</v>
      </c>
      <c r="AB21" s="9">
        <v>336762</v>
      </c>
      <c r="AC21" s="9"/>
      <c r="AD21" s="9">
        <v>11617.5465</v>
      </c>
      <c r="AE21" s="9">
        <f t="shared" si="8"/>
        <v>348379.5465</v>
      </c>
      <c r="AF21" s="9">
        <v>1390655.52</v>
      </c>
      <c r="AG21" s="9"/>
      <c r="AH21" s="9">
        <v>50939.1395205</v>
      </c>
      <c r="AI21" s="12">
        <f t="shared" si="9"/>
        <v>1441594.6595205</v>
      </c>
      <c r="AJ21" s="6"/>
    </row>
    <row r="22" spans="1:36">
      <c r="A22" s="6">
        <v>19</v>
      </c>
      <c r="B22" s="4" t="s">
        <v>38</v>
      </c>
      <c r="C22" s="8">
        <v>452</v>
      </c>
      <c r="D22" s="8">
        <v>54</v>
      </c>
      <c r="E22" s="9">
        <f t="shared" si="0"/>
        <v>398</v>
      </c>
      <c r="F22" s="9">
        <f t="shared" si="1"/>
        <v>272.85619182085</v>
      </c>
      <c r="G22" s="9">
        <f t="shared" si="2"/>
        <v>125.14380817915</v>
      </c>
      <c r="H22" s="9"/>
      <c r="I22" s="9"/>
      <c r="J22" s="9"/>
      <c r="K22" s="9">
        <f t="shared" si="3"/>
        <v>0</v>
      </c>
      <c r="L22" s="9"/>
      <c r="M22" s="9"/>
      <c r="N22" s="9"/>
      <c r="O22" s="9">
        <f t="shared" si="4"/>
        <v>0</v>
      </c>
      <c r="P22" s="9">
        <v>731652</v>
      </c>
      <c r="Q22" s="9"/>
      <c r="R22" s="9">
        <v>26980.932</v>
      </c>
      <c r="S22" s="9">
        <f t="shared" si="5"/>
        <v>758632.932</v>
      </c>
      <c r="T22" s="9">
        <v>213040</v>
      </c>
      <c r="U22" s="9"/>
      <c r="V22" s="9">
        <v>7301.07</v>
      </c>
      <c r="W22" s="9">
        <f t="shared" si="6"/>
        <v>220341.07</v>
      </c>
      <c r="X22" s="9">
        <v>277686</v>
      </c>
      <c r="Y22" s="9"/>
      <c r="Z22" s="9">
        <v>8901.8685</v>
      </c>
      <c r="AA22" s="9">
        <f t="shared" si="7"/>
        <v>286587.8685</v>
      </c>
      <c r="AB22" s="9">
        <v>188520</v>
      </c>
      <c r="AC22" s="9"/>
      <c r="AD22" s="9">
        <v>6701.751</v>
      </c>
      <c r="AE22" s="9">
        <f t="shared" si="8"/>
        <v>195221.751</v>
      </c>
      <c r="AF22" s="9">
        <v>1223628.18</v>
      </c>
      <c r="AG22" s="9"/>
      <c r="AH22" s="9">
        <v>44150.1167085</v>
      </c>
      <c r="AI22" s="12">
        <f t="shared" si="9"/>
        <v>1267778.2967085</v>
      </c>
      <c r="AJ22" s="6"/>
    </row>
    <row r="23" ht="27" spans="1:36">
      <c r="A23" s="6">
        <v>20</v>
      </c>
      <c r="B23" s="7" t="s">
        <v>39</v>
      </c>
      <c r="C23" s="8">
        <v>402</v>
      </c>
      <c r="D23" s="8">
        <v>72</v>
      </c>
      <c r="E23" s="9">
        <f t="shared" si="0"/>
        <v>330</v>
      </c>
      <c r="F23" s="9">
        <f t="shared" si="1"/>
        <v>278.359224466404</v>
      </c>
      <c r="G23" s="9">
        <f t="shared" si="2"/>
        <v>51.640775533596</v>
      </c>
      <c r="H23" s="9">
        <v>880030</v>
      </c>
      <c r="I23" s="9"/>
      <c r="J23" s="9">
        <v>32962.05</v>
      </c>
      <c r="K23" s="9">
        <f t="shared" si="3"/>
        <v>912992.05</v>
      </c>
      <c r="L23" s="9"/>
      <c r="M23" s="9"/>
      <c r="N23" s="9"/>
      <c r="O23" s="9">
        <f t="shared" si="4"/>
        <v>0</v>
      </c>
      <c r="P23" s="9"/>
      <c r="Q23" s="9"/>
      <c r="R23" s="9"/>
      <c r="S23" s="9">
        <f t="shared" si="5"/>
        <v>0</v>
      </c>
      <c r="T23" s="9">
        <v>226810</v>
      </c>
      <c r="U23" s="9"/>
      <c r="V23" s="9">
        <v>5290.74</v>
      </c>
      <c r="W23" s="9">
        <f t="shared" si="6"/>
        <v>232100.74</v>
      </c>
      <c r="X23" s="9">
        <v>212317</v>
      </c>
      <c r="Y23" s="9"/>
      <c r="Z23" s="9">
        <v>6656.265</v>
      </c>
      <c r="AA23" s="9">
        <f t="shared" si="7"/>
        <v>218973.265</v>
      </c>
      <c r="AB23" s="9">
        <v>127217</v>
      </c>
      <c r="AC23" s="9"/>
      <c r="AD23" s="9">
        <v>4357.395</v>
      </c>
      <c r="AE23" s="9">
        <f t="shared" si="8"/>
        <v>131574.395</v>
      </c>
      <c r="AF23" s="9">
        <v>1246087.01</v>
      </c>
      <c r="AG23" s="9"/>
      <c r="AH23" s="9">
        <v>41864.7846640432</v>
      </c>
      <c r="AI23" s="12">
        <f t="shared" si="9"/>
        <v>1287951.79466404</v>
      </c>
      <c r="AJ23" s="6"/>
    </row>
    <row r="24" ht="36" customHeight="1" spans="1:36">
      <c r="A24" s="6">
        <v>21</v>
      </c>
      <c r="B24" s="4" t="s">
        <v>40</v>
      </c>
      <c r="C24" s="9"/>
      <c r="D24" s="9"/>
      <c r="E24" s="9"/>
      <c r="F24" s="9"/>
      <c r="G24" s="9"/>
      <c r="H24" s="9">
        <v>860113</v>
      </c>
      <c r="I24" s="9"/>
      <c r="J24" s="9"/>
      <c r="K24" s="9"/>
      <c r="L24" s="9">
        <v>939484</v>
      </c>
      <c r="M24" s="9"/>
      <c r="N24" s="9"/>
      <c r="O24" s="9"/>
      <c r="P24" s="9">
        <v>398146</v>
      </c>
      <c r="Q24" s="9"/>
      <c r="R24" s="9"/>
      <c r="S24" s="9"/>
      <c r="T24" s="9">
        <v>210330</v>
      </c>
      <c r="U24" s="9"/>
      <c r="V24" s="9"/>
      <c r="W24" s="9"/>
      <c r="X24" s="9">
        <v>282984</v>
      </c>
      <c r="Y24" s="9"/>
      <c r="Z24" s="9"/>
      <c r="AA24" s="9"/>
      <c r="AB24" s="9">
        <v>291813</v>
      </c>
      <c r="AC24" s="9"/>
      <c r="AD24" s="9"/>
      <c r="AE24" s="9"/>
      <c r="AF24" s="9"/>
      <c r="AG24" s="9"/>
      <c r="AH24" s="9"/>
      <c r="AI24" s="12"/>
      <c r="AJ24" s="6"/>
    </row>
    <row r="25" ht="36" customHeight="1" spans="1:36">
      <c r="A25" s="10" t="s">
        <v>41</v>
      </c>
      <c r="B25" s="11"/>
      <c r="C25" s="9">
        <f>SUM(C4:C24)</f>
        <v>10941.3</v>
      </c>
      <c r="D25" s="9">
        <f t="shared" ref="D25:AJ25" si="10">SUM(D4:D24)</f>
        <v>1926</v>
      </c>
      <c r="E25" s="9">
        <f t="shared" si="10"/>
        <v>9015.3</v>
      </c>
      <c r="F25" s="9">
        <f t="shared" si="10"/>
        <v>7298.42245679884</v>
      </c>
      <c r="G25" s="9">
        <f t="shared" si="10"/>
        <v>1716.87754320116</v>
      </c>
      <c r="H25" s="9">
        <f t="shared" si="10"/>
        <v>8955637</v>
      </c>
      <c r="I25" s="9">
        <f t="shared" si="10"/>
        <v>0</v>
      </c>
      <c r="J25" s="9">
        <f t="shared" si="10"/>
        <v>283837.3758</v>
      </c>
      <c r="K25" s="9">
        <f t="shared" si="10"/>
        <v>8379361.3758</v>
      </c>
      <c r="L25" s="9">
        <f t="shared" si="10"/>
        <v>9699900</v>
      </c>
      <c r="M25" s="9">
        <f t="shared" si="10"/>
        <v>0</v>
      </c>
      <c r="N25" s="9">
        <f t="shared" si="10"/>
        <v>310029.819</v>
      </c>
      <c r="O25" s="9">
        <f t="shared" si="10"/>
        <v>9070445.819</v>
      </c>
      <c r="P25" s="9">
        <f t="shared" si="10"/>
        <v>4075428</v>
      </c>
      <c r="Q25" s="9">
        <f t="shared" si="10"/>
        <v>0</v>
      </c>
      <c r="R25" s="9">
        <f t="shared" si="10"/>
        <v>131388.0513</v>
      </c>
      <c r="S25" s="9">
        <f t="shared" si="10"/>
        <v>3808670.0513</v>
      </c>
      <c r="T25" s="9">
        <f t="shared" si="10"/>
        <v>4177090</v>
      </c>
      <c r="U25" s="9">
        <f t="shared" si="10"/>
        <v>0</v>
      </c>
      <c r="V25" s="9">
        <f t="shared" si="10"/>
        <v>132507.585</v>
      </c>
      <c r="W25" s="9">
        <f t="shared" si="10"/>
        <v>4099267.585</v>
      </c>
      <c r="X25" s="9">
        <f t="shared" si="10"/>
        <v>5657559</v>
      </c>
      <c r="Y25" s="9">
        <f t="shared" si="10"/>
        <v>0</v>
      </c>
      <c r="Z25" s="9">
        <f t="shared" si="10"/>
        <v>178279.9515</v>
      </c>
      <c r="AA25" s="9">
        <f t="shared" si="10"/>
        <v>5552854.9515</v>
      </c>
      <c r="AB25" s="9">
        <f t="shared" si="10"/>
        <v>5830080</v>
      </c>
      <c r="AC25" s="9">
        <f t="shared" si="10"/>
        <v>0</v>
      </c>
      <c r="AD25" s="9">
        <f t="shared" si="10"/>
        <v>183842.001</v>
      </c>
      <c r="AE25" s="9">
        <f t="shared" si="10"/>
        <v>5722109.001</v>
      </c>
      <c r="AF25" s="9">
        <f t="shared" si="10"/>
        <v>35102017.02</v>
      </c>
      <c r="AG25" s="9">
        <f t="shared" si="10"/>
        <v>0</v>
      </c>
      <c r="AH25" s="9">
        <f t="shared" si="10"/>
        <v>1249498.7643884</v>
      </c>
      <c r="AI25" s="9">
        <f t="shared" si="10"/>
        <v>36351515.7843884</v>
      </c>
      <c r="AJ25" s="6"/>
    </row>
  </sheetData>
  <mergeCells count="16">
    <mergeCell ref="A1:AJ1"/>
    <mergeCell ref="H2:K2"/>
    <mergeCell ref="L2:O2"/>
    <mergeCell ref="P2:S2"/>
    <mergeCell ref="T2:W2"/>
    <mergeCell ref="X2:AA2"/>
    <mergeCell ref="AB2:AE2"/>
    <mergeCell ref="AF2:AI2"/>
    <mergeCell ref="A25:B25"/>
    <mergeCell ref="A2:A3"/>
    <mergeCell ref="B2:B3"/>
    <mergeCell ref="C2:C3"/>
    <mergeCell ref="D2:D3"/>
    <mergeCell ref="E2:E3"/>
    <mergeCell ref="F2:F3"/>
    <mergeCell ref="G2:G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新开办-平衡表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！！！</cp:lastModifiedBy>
  <dcterms:created xsi:type="dcterms:W3CDTF">2020-05-27T01:10:00Z</dcterms:created>
  <dcterms:modified xsi:type="dcterms:W3CDTF">2020-06-11T08:06:36Z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